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48" firstSheet="22" activeTab="31"/>
  </bookViews>
  <sheets>
    <sheet name="0.간지" sheetId="1" r:id="rId1"/>
    <sheet name="0-1.이면" sheetId="2" r:id="rId2"/>
    <sheet name="1.공무원총괄" sheetId="3" r:id="rId3"/>
    <sheet name="2.도본청공무원" sheetId="55" r:id="rId4"/>
    <sheet name="3.도의회사무처  등" sheetId="56" r:id="rId5"/>
    <sheet name="4.시군공무원" sheetId="6" r:id="rId6"/>
    <sheet name="5.읍면동공무원" sheetId="57" r:id="rId7"/>
    <sheet name="6.소방공무원" sheetId="54" r:id="rId8"/>
    <sheet name="7.국회의원및시군구의원" sheetId="40" r:id="rId9"/>
    <sheet name="8.경찰공무원" sheetId="41" r:id="rId10"/>
    <sheet name="9.퇴직사유별 공무원" sheetId="9" r:id="rId11"/>
    <sheet name="10.관내관공서및주요기관" sheetId="39" r:id="rId12"/>
    <sheet name="11.민원서류처리" sheetId="10" r:id="rId13"/>
    <sheet name="12.여권발급" sheetId="11" r:id="rId14"/>
    <sheet name="13.범죄발생및검거 " sheetId="60" r:id="rId15"/>
    <sheet name="13-1.범죄발생및검거(경찰서별)" sheetId="13" r:id="rId16"/>
    <sheet name="14.연령별피의자" sheetId="14" r:id="rId17"/>
    <sheet name="15.학력별피의자 " sheetId="62" r:id="rId18"/>
    <sheet name="16.소년범죄 (수정)" sheetId="63" r:id="rId19"/>
    <sheet name="17.화재발생" sheetId="59" r:id="rId20"/>
    <sheet name="18.발화요인별화재발생" sheetId="19" r:id="rId21"/>
    <sheet name="19.장소별화재발생" sheetId="20" r:id="rId22"/>
    <sheet name="20.산불발생현황" sheetId="21" r:id="rId23"/>
    <sheet name="21.소방장비" sheetId="53" r:id="rId24"/>
    <sheet name="22.119구급활동실적" sheetId="23" r:id="rId25"/>
    <sheet name="23.119구조활동실적" sheetId="24" r:id="rId26"/>
    <sheet name="24.재난사고발생" sheetId="42" r:id="rId27"/>
    <sheet name="25.풍수해발생" sheetId="43" r:id="rId28"/>
    <sheet name="26.소방대상물 현황" sheetId="52" r:id="rId29"/>
    <sheet name="27.위험물제조소설치현황" sheetId="45" r:id="rId30"/>
    <sheet name="28.교통사고발생" sheetId="46" r:id="rId31"/>
    <sheet name="29.자동차단속 및 처리 " sheetId="64" r:id="rId32"/>
    <sheet name="30.운전면허소지자" sheetId="48" r:id="rId33"/>
    <sheet name="31.운전면허시험실시" sheetId="49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3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4">{"Book1"}</definedName>
    <definedName name="a" localSheetId="32">{"Book1"}</definedName>
    <definedName name="a" localSheetId="33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>{"Book1"}</definedName>
    <definedName name="aa" localSheetId="7">[1]XL4Poppy!$C$31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'[5]18.농업용기계보유 '!$A$18:$K$1275</definedName>
    <definedName name="AAA" localSheetId="14">'[6]18.농업용기계보유 '!$A$18:$K$1275</definedName>
    <definedName name="AAA" localSheetId="15">'[6]18.농업용기계보유 '!$A$18:$K$1275</definedName>
    <definedName name="AAA" localSheetId="16">'[6]18.농업용기계보유 '!$A$18:$K$1275</definedName>
    <definedName name="AAA" localSheetId="18">'[6]18.농업용기계보유 '!$A$18:$K$1275</definedName>
    <definedName name="AAA" localSheetId="19">'[7]18.농업용기계보유 '!$A$18:$K$1275</definedName>
    <definedName name="AAA" localSheetId="20">'[7]18.농업용기계보유 '!$A$18:$K$1275</definedName>
    <definedName name="AAA" localSheetId="21">'[7]18.농업용기계보유 '!$A$18:$K$1275</definedName>
    <definedName name="AAA" localSheetId="3">'[2]18.농업용기계보유 '!$A$18:$K$1275</definedName>
    <definedName name="AAA" localSheetId="22">'[8]18.농업용기계보유 '!$A$18:$K$1275</definedName>
    <definedName name="AAA" localSheetId="23">'[9]18.농업용기계보유 '!$A$18:$K$1275</definedName>
    <definedName name="AAA" localSheetId="24">'[7]18.농업용기계보유 '!$A$18:$K$1275</definedName>
    <definedName name="AAA" localSheetId="25">'[7]18.농업용기계보유 '!$A$18:$K$1275</definedName>
    <definedName name="AAA" localSheetId="26">'[10]18.농업용기계보유 '!$A$18:$K$1275</definedName>
    <definedName name="AAA" localSheetId="27">'[11]18.농업용기계보유 '!$A$18:$K$1275</definedName>
    <definedName name="AAA" localSheetId="28">'[7]18.농업용기계보유 '!$A$18:$K$1275</definedName>
    <definedName name="AAA" localSheetId="29">'[7]18.농업용기계보유 '!$A$18:$K$1275</definedName>
    <definedName name="AAA" localSheetId="30">'[6]18.농업용기계보유 '!$A$18:$K$1275</definedName>
    <definedName name="AAA" localSheetId="31">'[6]18.농업용기계보유 '!$A$18:$K$1275</definedName>
    <definedName name="AAA" localSheetId="4">'[2]18.농업용기계보유 '!$A$18:$K$1275</definedName>
    <definedName name="AAA" localSheetId="32">'[6]18.농업용기계보유 '!$A$18:$K$1275</definedName>
    <definedName name="AAA" localSheetId="33">'[6]18.농업용기계보유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'[2]18.농업용기계보유 '!$A$18:$K$1275</definedName>
    <definedName name="AAA" localSheetId="8">'[2]18.농업용기계보유 '!$A$18:$K$1275</definedName>
    <definedName name="AAA" localSheetId="9">'[2]18.농업용기계보유 '!$A$18:$K$1275</definedName>
    <definedName name="AAA">'[12]18.농업용기계보유 '!$A$18:$K$1275</definedName>
    <definedName name="B" localSheetId="3">{"Book1"}</definedName>
    <definedName name="B" localSheetId="26">{"Book1"}</definedName>
    <definedName name="B" localSheetId="27">{"Book1"}</definedName>
    <definedName name="B" localSheetId="28">{"Book1"}</definedName>
    <definedName name="B" localSheetId="4">{"Book1"}</definedName>
    <definedName name="B" localSheetId="6">{"Book1"}</definedName>
    <definedName name="B" localSheetId="7">{"Book1"}</definedName>
    <definedName name="B">{"Book1"}</definedName>
    <definedName name="dddd" localSheetId="3">{"Book1"}</definedName>
    <definedName name="dddd" localSheetId="4">{"Book1"}</definedName>
    <definedName name="dddd" localSheetId="6">{"Book1"}</definedName>
    <definedName name="dddd">{"Book1"}</definedName>
    <definedName name="didtlr" localSheetId="3" hidden="1">{"'6.강수량'!$A$1:$O$37","'6.강수량'!$A$1:$C$1"}</definedName>
    <definedName name="didtlr" localSheetId="27" hidden="1">{"'6.강수량'!$A$1:$O$37","'6.강수량'!$A$1:$C$1"}</definedName>
    <definedName name="didtlr" localSheetId="28" hidden="1">{"'6.강수량'!$A$1:$O$37","'6.강수량'!$A$1:$C$1"}</definedName>
    <definedName name="didtlr" localSheetId="4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3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4">{"Book1"}</definedName>
    <definedName name="Document_array" localSheetId="32">{"Book1"}</definedName>
    <definedName name="Document_array" localSheetId="3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'1.공무원총괄'!$A$1:$H$37</definedName>
    <definedName name="_xlnm.Print_Area" localSheetId="11">'10.관내관공서및주요기관'!$A$1:$AM$46</definedName>
    <definedName name="_xlnm.Print_Area" localSheetId="12">'11.민원서류처리'!$A$1:$K$40</definedName>
    <definedName name="_xlnm.Print_Area" localSheetId="13">'12.여권발급'!$A$1:$T$29</definedName>
    <definedName name="_xlnm.Print_Area" localSheetId="14">'13.범죄발생및검거 '!$A$1:$J$27</definedName>
    <definedName name="_xlnm.Print_Area" localSheetId="15">'13-1.범죄발생및검거(경찰서별)'!$A$1:$R$41</definedName>
    <definedName name="_xlnm.Print_Area" localSheetId="16">'14.연령별피의자'!$A$1:$N$14</definedName>
    <definedName name="_xlnm.Print_Area" localSheetId="17">'15.학력별피의자 '!$A$1:$I$26</definedName>
    <definedName name="_xlnm.Print_Area" localSheetId="18">'16.소년범죄 (수정)'!$A$1:$J$17</definedName>
    <definedName name="_xlnm.Print_Area" localSheetId="19">'17.화재발생'!$A$1:$U$35</definedName>
    <definedName name="_xlnm.Print_Area" localSheetId="20">'18.발화요인별화재발생'!$A$1:$P$34</definedName>
    <definedName name="_xlnm.Print_Area" localSheetId="21">'19.장소별화재발생'!$A$1:$Z$35</definedName>
    <definedName name="_xlnm.Print_Area" localSheetId="3">'2.도본청공무원'!$A$1:$AC$38</definedName>
    <definedName name="_xlnm.Print_Area" localSheetId="22">'20.산불발생현황'!$A$1:$G$25</definedName>
    <definedName name="_xlnm.Print_Area" localSheetId="23">'21.소방장비'!$A$1:$BG$39</definedName>
    <definedName name="_xlnm.Print_Area" localSheetId="24">'22.119구급활동실적'!$A$1:$Q$36</definedName>
    <definedName name="_xlnm.Print_Area" localSheetId="25">'23.119구조활동실적'!$A$1:$R$37</definedName>
    <definedName name="_xlnm.Print_Area" localSheetId="26">'24.재난사고발생'!$A$1:$AB$43</definedName>
    <definedName name="_xlnm.Print_Area" localSheetId="27">'25.풍수해발생'!$A$1:$K$40</definedName>
    <definedName name="_xlnm.Print_Area" localSheetId="28">'26.소방대상물 현황'!$A$1:$AM$39</definedName>
    <definedName name="_xlnm.Print_Area" localSheetId="29">'27.위험물제조소설치현황'!$A$1:$T$34</definedName>
    <definedName name="_xlnm.Print_Area" localSheetId="30">'28.교통사고발생'!$A$1:$I$28</definedName>
    <definedName name="_xlnm.Print_Area" localSheetId="31">'29.자동차단속 및 처리 '!$A$1:$J$40</definedName>
    <definedName name="_xlnm.Print_Area" localSheetId="4">'3.도의회사무처  등'!$A$1:$AE$52</definedName>
    <definedName name="_xlnm.Print_Area" localSheetId="32">'30.운전면허소지자'!$A$1:$F$31</definedName>
    <definedName name="_xlnm.Print_Area" localSheetId="33">'31.운전면허시험실시'!$A$1:$J$36</definedName>
    <definedName name="_xlnm.Print_Area" localSheetId="5">'4.시군공무원'!$A$1:$Z$42</definedName>
    <definedName name="_xlnm.Print_Area" localSheetId="6">'5.읍면동공무원'!$A$1:$L$41</definedName>
    <definedName name="_xlnm.Print_Area" localSheetId="7">'6.소방공무원'!$A$1:$P$41</definedName>
    <definedName name="_xlnm.Print_Area" localSheetId="8">'7.국회의원및시군구의원'!$A$1:$N$45</definedName>
    <definedName name="_xlnm.Print_Area" localSheetId="9">'8.경찰공무원'!$A$1:$K$43</definedName>
    <definedName name="_xlnm.Print_Area" localSheetId="10">'9.퇴직사유별 공무원'!$A$1:$AB$27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'[5]18.농업용기계보유 '!$A$18:$K$1275</definedName>
    <definedName name="qqq" localSheetId="14">'[6]18.농업용기계보유 '!$A$18:$K$1275</definedName>
    <definedName name="qqq" localSheetId="15">'[6]18.농업용기계보유 '!$A$18:$K$1275</definedName>
    <definedName name="qqq" localSheetId="16">'[6]18.농업용기계보유 '!$A$18:$K$1275</definedName>
    <definedName name="qqq" localSheetId="18">'[6]18.농업용기계보유 '!$A$18:$K$1275</definedName>
    <definedName name="qqq" localSheetId="19">'[7]18.농업용기계보유 '!$A$18:$K$1275</definedName>
    <definedName name="qqq" localSheetId="20">'[7]18.농업용기계보유 '!$A$18:$K$1275</definedName>
    <definedName name="qqq" localSheetId="21">'[7]18.농업용기계보유 '!$A$18:$K$1275</definedName>
    <definedName name="qqq" localSheetId="3">'[2]18.농업용기계보유 '!$A$18:$K$1275</definedName>
    <definedName name="qqq" localSheetId="22">'[8]18.농업용기계보유 '!$A$18:$K$1275</definedName>
    <definedName name="qqq" localSheetId="23">'[9]18.농업용기계보유 '!$A$18:$K$1275</definedName>
    <definedName name="qqq" localSheetId="24">'[7]18.농업용기계보유 '!$A$18:$K$1275</definedName>
    <definedName name="qqq" localSheetId="25">'[7]18.농업용기계보유 '!$A$18:$K$1275</definedName>
    <definedName name="qqq" localSheetId="26">'[10]18.농업용기계보유 '!$A$18:$K$1275</definedName>
    <definedName name="qqq" localSheetId="27">'[11]18.농업용기계보유 '!$A$18:$K$1275</definedName>
    <definedName name="qqq" localSheetId="28">'[7]18.농업용기계보유 '!$A$18:$K$1275</definedName>
    <definedName name="qqq" localSheetId="29">'[7]18.농업용기계보유 '!$A$18:$K$1275</definedName>
    <definedName name="qqq" localSheetId="30">'[6]18.농업용기계보유 '!$A$18:$K$1275</definedName>
    <definedName name="qqq" localSheetId="31">'[6]18.농업용기계보유 '!$A$18:$K$1275</definedName>
    <definedName name="qqq" localSheetId="4">'[2]18.농업용기계보유 '!$A$18:$K$1275</definedName>
    <definedName name="qqq" localSheetId="32">'[6]18.농업용기계보유 '!$A$18:$K$1275</definedName>
    <definedName name="qqq" localSheetId="33">'[6]18.농업용기계보유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'[2]18.농업용기계보유 '!$A$18:$K$1275</definedName>
    <definedName name="qqq" localSheetId="8">'[2]18.농업용기계보유 '!$A$18:$K$1275</definedName>
    <definedName name="qqq" localSheetId="9">'[2]18.농업용기계보유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3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4">{"Book1"}</definedName>
    <definedName name="sss" localSheetId="32">{"Book1"}</definedName>
    <definedName name="sss" localSheetId="33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4">#REF!</definedName>
    <definedName name="ㅁ1" localSheetId="15">#REF!</definedName>
    <definedName name="ㅁ1" localSheetId="16">#REF!</definedName>
    <definedName name="ㅁ1" localSheetId="17">#REF!</definedName>
    <definedName name="ㅁ1" localSheetId="18">#REF!</definedName>
    <definedName name="ㅁ1" localSheetId="19">#REF!</definedName>
    <definedName name="ㅁ1" localSheetId="3">#REF!</definedName>
    <definedName name="ㅁ1" localSheetId="23">#REF!</definedName>
    <definedName name="ㅁ1" localSheetId="26">#REF!</definedName>
    <definedName name="ㅁ1" localSheetId="28">#REF!</definedName>
    <definedName name="ㅁ1" localSheetId="30">#REF!</definedName>
    <definedName name="ㅁ1" localSheetId="31">#REF!</definedName>
    <definedName name="ㅁ1" localSheetId="4">#REF!</definedName>
    <definedName name="ㅁ1" localSheetId="32">#REF!</definedName>
    <definedName name="ㅁ1" localSheetId="33">#REF!</definedName>
    <definedName name="ㅁ1" localSheetId="6">#REF!</definedName>
    <definedName name="ㅁ1" localSheetId="7">#REF!</definedName>
    <definedName name="ㅁ1">#REF!</definedName>
    <definedName name="무" localSheetId="3" hidden="1">{"'6.강수량'!$A$1:$O$37","'6.강수량'!$A$1:$C$1"}</definedName>
    <definedName name="무" localSheetId="27" hidden="1">{"'6.강수량'!$A$1:$O$37","'6.강수량'!$A$1:$C$1"}</definedName>
    <definedName name="무" localSheetId="28" hidden="1">{"'6.강수량'!$A$1:$O$37","'6.강수량'!$A$1:$C$1"}</definedName>
    <definedName name="무" localSheetId="4" hidden="1">{"'6.강수량'!$A$1:$O$37","'6.강수량'!$A$1:$C$1"}</definedName>
    <definedName name="무" localSheetId="6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[14]원본!$D$1:$D$445</definedName>
    <definedName name="소방대상물현황" localSheetId="3">{"Book1"}</definedName>
    <definedName name="소방대상물현황" localSheetId="4">{"Book1"}</definedName>
    <definedName name="소방대상물현황" localSheetId="6">{"Book1"}</definedName>
    <definedName name="소방대상물현황" localSheetId="7">{"Book1"}</definedName>
    <definedName name="소방대상물현황">{"Book1"}</definedName>
    <definedName name="토" localSheetId="3" hidden="1">{"'6.강수량'!$A$1:$O$37","'6.강수량'!$A$1:$C$1"}</definedName>
    <definedName name="토" localSheetId="27" hidden="1">{"'6.강수량'!$A$1:$O$37","'6.강수량'!$A$1:$C$1"}</definedName>
    <definedName name="토" localSheetId="28" hidden="1">{"'6.강수량'!$A$1:$O$37","'6.강수량'!$A$1:$C$1"}</definedName>
    <definedName name="토" localSheetId="4" hidden="1">{"'6.강수량'!$A$1:$O$37","'6.강수량'!$A$1:$C$1"}</definedName>
    <definedName name="토" localSheetId="6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[14]원본!$F$1:$F$445</definedName>
    <definedName name="합체">[14]원본!$C$1:$C$445</definedName>
  </definedNames>
  <calcPr calcId="152511"/>
</workbook>
</file>

<file path=xl/calcChain.xml><?xml version="1.0" encoding="utf-8"?>
<calcChain xmlns="http://schemas.openxmlformats.org/spreadsheetml/2006/main">
  <c r="B15" i="64" l="1"/>
  <c r="C34" i="56" l="1"/>
  <c r="D34" i="56"/>
  <c r="E34" i="56"/>
  <c r="F34" i="56"/>
  <c r="G34" i="56"/>
  <c r="H34" i="56"/>
  <c r="C23" i="55"/>
  <c r="C26" i="55"/>
  <c r="H22" i="56" l="1"/>
  <c r="AC22" i="56"/>
  <c r="AD22" i="56"/>
  <c r="AB22" i="56"/>
  <c r="AA22" i="56"/>
  <c r="Z22" i="56"/>
  <c r="Y22" i="56"/>
  <c r="W22" i="56"/>
  <c r="S22" i="56"/>
  <c r="T22" i="56"/>
  <c r="U22" i="56"/>
  <c r="V22" i="56"/>
  <c r="X22" i="56"/>
  <c r="R22" i="56"/>
  <c r="I22" i="56"/>
  <c r="J22" i="56"/>
  <c r="K22" i="56"/>
  <c r="L22" i="56"/>
  <c r="M22" i="56"/>
  <c r="N22" i="56"/>
  <c r="O22" i="56"/>
  <c r="E22" i="56"/>
  <c r="F22" i="56"/>
  <c r="G22" i="56"/>
  <c r="D22" i="56"/>
  <c r="B22" i="56"/>
  <c r="C14" i="60" l="1"/>
  <c r="B14" i="60"/>
  <c r="B32" i="56" l="1"/>
  <c r="S13" i="20" l="1"/>
  <c r="M14" i="59" l="1"/>
  <c r="C29" i="39" l="1"/>
  <c r="C35" i="39"/>
  <c r="C34" i="39"/>
  <c r="H13" i="3" l="1"/>
  <c r="G13" i="3"/>
  <c r="F13" i="3"/>
  <c r="E13" i="3"/>
  <c r="D13" i="3"/>
  <c r="C13" i="3"/>
  <c r="D40" i="42" l="1"/>
  <c r="D36" i="42"/>
  <c r="D37" i="42"/>
  <c r="D38" i="42"/>
  <c r="D39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17" i="42"/>
  <c r="C17" i="42"/>
  <c r="C14" i="21" l="1"/>
  <c r="B14" i="21"/>
  <c r="Z24" i="9" l="1"/>
  <c r="W24" i="9"/>
  <c r="I24" i="9"/>
  <c r="B24" i="9"/>
  <c r="Z23" i="9"/>
  <c r="W23" i="9"/>
  <c r="I23" i="9"/>
  <c r="B23" i="9"/>
  <c r="Z22" i="9"/>
  <c r="W22" i="9"/>
  <c r="I22" i="9"/>
  <c r="B22" i="9"/>
  <c r="Z21" i="9"/>
  <c r="W21" i="9"/>
  <c r="I21" i="9"/>
  <c r="B21" i="9"/>
  <c r="Z20" i="9"/>
  <c r="W20" i="9"/>
  <c r="I20" i="9"/>
  <c r="B20" i="9"/>
  <c r="Z19" i="9"/>
  <c r="W19" i="9"/>
  <c r="I19" i="9"/>
  <c r="B19" i="9"/>
  <c r="Z18" i="9"/>
  <c r="W18" i="9"/>
  <c r="I18" i="9"/>
  <c r="B18" i="9"/>
  <c r="Z17" i="9"/>
  <c r="W17" i="9"/>
  <c r="I17" i="9"/>
  <c r="I15" i="9" s="1"/>
  <c r="B17" i="9"/>
  <c r="B15" i="9" s="1"/>
  <c r="AB15" i="9"/>
  <c r="AA15" i="9"/>
  <c r="Z15" i="9"/>
  <c r="Y15" i="9"/>
  <c r="X15" i="9"/>
  <c r="W15" i="9"/>
  <c r="T15" i="9"/>
  <c r="S15" i="9"/>
  <c r="R15" i="9"/>
  <c r="Q15" i="9"/>
  <c r="P15" i="9"/>
  <c r="O15" i="9"/>
  <c r="N15" i="9"/>
  <c r="M15" i="9"/>
  <c r="L15" i="9"/>
  <c r="K15" i="9"/>
  <c r="J15" i="9"/>
  <c r="H15" i="9"/>
  <c r="G15" i="9"/>
  <c r="F15" i="9"/>
  <c r="E15" i="9"/>
  <c r="D15" i="9"/>
  <c r="C15" i="9"/>
  <c r="B27" i="11" l="1"/>
  <c r="B26" i="11"/>
  <c r="B25" i="11"/>
  <c r="B24" i="11"/>
  <c r="B23" i="11"/>
  <c r="B22" i="11"/>
  <c r="B21" i="11"/>
  <c r="B20" i="11"/>
  <c r="B19" i="11"/>
  <c r="B18" i="11"/>
  <c r="B17" i="11"/>
  <c r="B16" i="11"/>
  <c r="I47" i="56" l="1"/>
  <c r="B47" i="56" s="1"/>
  <c r="B46" i="56" s="1"/>
  <c r="AD46" i="56"/>
  <c r="AC46" i="56"/>
  <c r="AB46" i="56"/>
  <c r="Z46" i="56"/>
  <c r="Y46" i="56"/>
  <c r="W46" i="56"/>
  <c r="V46" i="56"/>
  <c r="U46" i="56"/>
  <c r="T46" i="56"/>
  <c r="S46" i="56"/>
  <c r="R46" i="56"/>
  <c r="I45" i="56"/>
  <c r="B45" i="56" s="1"/>
  <c r="I44" i="56"/>
  <c r="B44" i="56" s="1"/>
  <c r="I43" i="56"/>
  <c r="B43" i="56" s="1"/>
  <c r="I42" i="56"/>
  <c r="B42" i="56" s="1"/>
  <c r="I41" i="56"/>
  <c r="B41" i="56" s="1"/>
  <c r="I40" i="56"/>
  <c r="B40" i="56" s="1"/>
  <c r="I39" i="56"/>
  <c r="B39" i="56" s="1"/>
  <c r="I38" i="56"/>
  <c r="B38" i="56" s="1"/>
  <c r="I37" i="56"/>
  <c r="B37" i="56" s="1"/>
  <c r="I36" i="56"/>
  <c r="B36" i="56"/>
  <c r="I35" i="56"/>
  <c r="B35" i="56" s="1"/>
  <c r="AD34" i="56"/>
  <c r="AC34" i="56"/>
  <c r="AB34" i="56"/>
  <c r="Z34" i="56"/>
  <c r="Y34" i="56"/>
  <c r="W34" i="56"/>
  <c r="V34" i="56"/>
  <c r="U34" i="56"/>
  <c r="T34" i="56"/>
  <c r="S34" i="56"/>
  <c r="R34" i="56"/>
  <c r="O34" i="56"/>
  <c r="N34" i="56"/>
  <c r="M34" i="56"/>
  <c r="L34" i="56"/>
  <c r="K34" i="56"/>
  <c r="I33" i="56"/>
  <c r="B33" i="56" s="1"/>
  <c r="I32" i="56"/>
  <c r="I31" i="56"/>
  <c r="B31" i="56" s="1"/>
  <c r="I30" i="56"/>
  <c r="B30" i="56" s="1"/>
  <c r="I29" i="56"/>
  <c r="B29" i="56" s="1"/>
  <c r="I28" i="56"/>
  <c r="B28" i="56"/>
  <c r="AD27" i="56"/>
  <c r="AC27" i="56"/>
  <c r="AB27" i="56"/>
  <c r="Z27" i="56"/>
  <c r="Y27" i="56"/>
  <c r="X15" i="56"/>
  <c r="W27" i="56"/>
  <c r="V27" i="56"/>
  <c r="U27" i="56"/>
  <c r="T27" i="56"/>
  <c r="S27" i="56"/>
  <c r="R27" i="56"/>
  <c r="O27" i="56"/>
  <c r="N27" i="56"/>
  <c r="M27" i="56"/>
  <c r="L27" i="56"/>
  <c r="L15" i="56" s="1"/>
  <c r="K27" i="56"/>
  <c r="G27" i="56"/>
  <c r="F27" i="56"/>
  <c r="E27" i="56"/>
  <c r="D27" i="56"/>
  <c r="I26" i="56"/>
  <c r="B26" i="56" s="1"/>
  <c r="I25" i="56"/>
  <c r="B25" i="56" s="1"/>
  <c r="I24" i="56"/>
  <c r="B24" i="56" s="1"/>
  <c r="J23" i="56"/>
  <c r="I23" i="56"/>
  <c r="B23" i="56" s="1"/>
  <c r="C23" i="56"/>
  <c r="C22" i="56" s="1"/>
  <c r="C15" i="56" s="1"/>
  <c r="I21" i="56"/>
  <c r="B21" i="56"/>
  <c r="I20" i="56"/>
  <c r="B20" i="56" s="1"/>
  <c r="I19" i="56"/>
  <c r="B19" i="56"/>
  <c r="I18" i="56"/>
  <c r="B18" i="56" s="1"/>
  <c r="AD17" i="56"/>
  <c r="AC17" i="56"/>
  <c r="AB17" i="56"/>
  <c r="Z17" i="56"/>
  <c r="Y17" i="56"/>
  <c r="W17" i="56"/>
  <c r="V17" i="56"/>
  <c r="U17" i="56"/>
  <c r="T17" i="56"/>
  <c r="S17" i="56"/>
  <c r="S15" i="56" s="1"/>
  <c r="R17" i="56"/>
  <c r="O17" i="56"/>
  <c r="N17" i="56"/>
  <c r="M17" i="56"/>
  <c r="L17" i="56"/>
  <c r="K17" i="56"/>
  <c r="G17" i="56"/>
  <c r="F17" i="56"/>
  <c r="E17" i="56"/>
  <c r="D17" i="56"/>
  <c r="D15" i="56" s="1"/>
  <c r="T15" i="56"/>
  <c r="N15" i="56"/>
  <c r="J15" i="56"/>
  <c r="G15" i="56"/>
  <c r="I17" i="56" l="1"/>
  <c r="AB15" i="56"/>
  <c r="Y15" i="56"/>
  <c r="W15" i="56"/>
  <c r="AA15" i="56"/>
  <c r="U15" i="56"/>
  <c r="AC15" i="56"/>
  <c r="R15" i="56"/>
  <c r="V15" i="56"/>
  <c r="Z15" i="56"/>
  <c r="AD15" i="56"/>
  <c r="F15" i="56"/>
  <c r="M15" i="56"/>
  <c r="E15" i="56"/>
  <c r="B27" i="56"/>
  <c r="K15" i="56"/>
  <c r="O15" i="56"/>
  <c r="I34" i="56"/>
  <c r="H15" i="56"/>
  <c r="B17" i="56"/>
  <c r="B34" i="56"/>
  <c r="I46" i="56"/>
  <c r="I27" i="56"/>
  <c r="I15" i="56" s="1"/>
  <c r="Q35" i="53"/>
  <c r="J35" i="53"/>
  <c r="C35" i="53"/>
  <c r="Q34" i="53"/>
  <c r="J34" i="53"/>
  <c r="C34" i="53"/>
  <c r="Q33" i="53"/>
  <c r="J33" i="53"/>
  <c r="C33" i="53"/>
  <c r="Q32" i="53"/>
  <c r="J32" i="53"/>
  <c r="C32" i="53"/>
  <c r="B32" i="53" s="1"/>
  <c r="Q31" i="53"/>
  <c r="J31" i="53"/>
  <c r="C31" i="53"/>
  <c r="Q30" i="53"/>
  <c r="J30" i="53"/>
  <c r="C30" i="53"/>
  <c r="Q29" i="53"/>
  <c r="J29" i="53"/>
  <c r="C29" i="53"/>
  <c r="Q28" i="53"/>
  <c r="J28" i="53"/>
  <c r="C28" i="53"/>
  <c r="B28" i="53" s="1"/>
  <c r="Q27" i="53"/>
  <c r="J27" i="53"/>
  <c r="C27" i="53"/>
  <c r="Q26" i="53"/>
  <c r="J26" i="53"/>
  <c r="C26" i="53"/>
  <c r="Q25" i="53"/>
  <c r="J25" i="53"/>
  <c r="C25" i="53"/>
  <c r="Q24" i="53"/>
  <c r="J24" i="53"/>
  <c r="C24" i="53"/>
  <c r="B24" i="53" s="1"/>
  <c r="Q23" i="53"/>
  <c r="J23" i="53"/>
  <c r="C23" i="53"/>
  <c r="Q22" i="53"/>
  <c r="J22" i="53"/>
  <c r="C22" i="53"/>
  <c r="Q21" i="53"/>
  <c r="J21" i="53"/>
  <c r="C21" i="53"/>
  <c r="Q20" i="53"/>
  <c r="J20" i="53"/>
  <c r="C20" i="53"/>
  <c r="B20" i="53" s="1"/>
  <c r="Q19" i="53"/>
  <c r="J19" i="53"/>
  <c r="C19" i="53"/>
  <c r="Q18" i="53"/>
  <c r="J18" i="53"/>
  <c r="C18" i="53"/>
  <c r="Q17" i="53"/>
  <c r="J17" i="53"/>
  <c r="C17" i="53"/>
  <c r="Q16" i="53"/>
  <c r="J16" i="53"/>
  <c r="C16" i="53"/>
  <c r="B16" i="53" s="1"/>
  <c r="B17" i="53" l="1"/>
  <c r="B21" i="53"/>
  <c r="B25" i="53"/>
  <c r="B29" i="53"/>
  <c r="B33" i="53"/>
  <c r="B19" i="53"/>
  <c r="B23" i="53"/>
  <c r="B27" i="53"/>
  <c r="B31" i="53"/>
  <c r="B35" i="53"/>
  <c r="B18" i="53"/>
  <c r="B22" i="53"/>
  <c r="B14" i="53" s="1"/>
  <c r="B26" i="53"/>
  <c r="B30" i="53"/>
  <c r="B34" i="53"/>
  <c r="B15" i="56"/>
  <c r="D34" i="49"/>
  <c r="C34" i="49"/>
  <c r="D33" i="49"/>
  <c r="C33" i="49"/>
  <c r="J31" i="49"/>
  <c r="I31" i="49"/>
  <c r="H31" i="49"/>
  <c r="G31" i="49"/>
  <c r="F31" i="49"/>
  <c r="E31" i="49"/>
  <c r="D31" i="49"/>
  <c r="C31" i="49"/>
  <c r="B31" i="49"/>
  <c r="E19" i="49"/>
  <c r="D19" i="49"/>
  <c r="E18" i="49"/>
  <c r="E16" i="49" s="1"/>
  <c r="D18" i="49"/>
  <c r="D16" i="49" s="1"/>
  <c r="J16" i="49"/>
  <c r="I16" i="49"/>
  <c r="H16" i="49"/>
  <c r="G16" i="49"/>
  <c r="F16" i="49"/>
  <c r="C16" i="49"/>
  <c r="B16" i="49"/>
  <c r="C30" i="48"/>
  <c r="B17" i="48" s="1"/>
  <c r="C29" i="48"/>
  <c r="B16" i="48" s="1"/>
  <c r="F14" i="48"/>
  <c r="J33" i="45"/>
  <c r="E33" i="45"/>
  <c r="J32" i="45"/>
  <c r="C32" i="45" s="1"/>
  <c r="E32" i="45"/>
  <c r="J31" i="45"/>
  <c r="E31" i="45"/>
  <c r="J30" i="45"/>
  <c r="E30" i="45"/>
  <c r="J29" i="45"/>
  <c r="E29" i="45"/>
  <c r="J28" i="45"/>
  <c r="C28" i="45" s="1"/>
  <c r="E28" i="45"/>
  <c r="J27" i="45"/>
  <c r="E27" i="45"/>
  <c r="J26" i="45"/>
  <c r="E26" i="45"/>
  <c r="J25" i="45"/>
  <c r="E25" i="45"/>
  <c r="J24" i="45"/>
  <c r="C24" i="45" s="1"/>
  <c r="E24" i="45"/>
  <c r="J23" i="45"/>
  <c r="E23" i="45"/>
  <c r="J22" i="45"/>
  <c r="E22" i="45"/>
  <c r="J21" i="45"/>
  <c r="E21" i="45"/>
  <c r="J20" i="45"/>
  <c r="E20" i="45"/>
  <c r="J19" i="45"/>
  <c r="E19" i="45"/>
  <c r="J18" i="45"/>
  <c r="E18" i="45"/>
  <c r="J17" i="45"/>
  <c r="C17" i="45" s="1"/>
  <c r="E17" i="45"/>
  <c r="E14" i="45" s="1"/>
  <c r="J16" i="45"/>
  <c r="C16" i="45" s="1"/>
  <c r="E16" i="45"/>
  <c r="T14" i="45"/>
  <c r="S14" i="45"/>
  <c r="R14" i="45"/>
  <c r="Q14" i="45"/>
  <c r="P14" i="45"/>
  <c r="O14" i="45"/>
  <c r="N14" i="45"/>
  <c r="K14" i="45"/>
  <c r="I14" i="45"/>
  <c r="H14" i="45"/>
  <c r="G14" i="45"/>
  <c r="F14" i="45"/>
  <c r="D14" i="45"/>
  <c r="B34" i="52"/>
  <c r="B33" i="52"/>
  <c r="B32" i="52"/>
  <c r="B31" i="52"/>
  <c r="B30" i="52"/>
  <c r="B29" i="52"/>
  <c r="B28" i="52"/>
  <c r="B27" i="52"/>
  <c r="B26" i="52"/>
  <c r="B25" i="52"/>
  <c r="B24" i="52"/>
  <c r="B23" i="52"/>
  <c r="B22" i="52"/>
  <c r="B21" i="52"/>
  <c r="B20" i="52"/>
  <c r="B19" i="52"/>
  <c r="B18" i="52"/>
  <c r="B17" i="52"/>
  <c r="AM15" i="52"/>
  <c r="AL15" i="52"/>
  <c r="AK15" i="52"/>
  <c r="AJ15" i="52"/>
  <c r="AI15" i="52"/>
  <c r="AH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J14" i="43"/>
  <c r="I14" i="43"/>
  <c r="H14" i="43"/>
  <c r="G14" i="43"/>
  <c r="F14" i="43"/>
  <c r="E14" i="43"/>
  <c r="D14" i="43"/>
  <c r="B14" i="43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19" i="42"/>
  <c r="C18" i="42"/>
  <c r="AA15" i="42"/>
  <c r="Z15" i="42"/>
  <c r="Y15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I34" i="24"/>
  <c r="C34" i="24"/>
  <c r="I33" i="24"/>
  <c r="C33" i="24"/>
  <c r="I32" i="24"/>
  <c r="C32" i="24"/>
  <c r="I31" i="24"/>
  <c r="C31" i="24"/>
  <c r="I30" i="24"/>
  <c r="C30" i="24"/>
  <c r="I29" i="24"/>
  <c r="C29" i="24"/>
  <c r="I28" i="24"/>
  <c r="C28" i="24"/>
  <c r="I27" i="24"/>
  <c r="C27" i="24"/>
  <c r="I26" i="24"/>
  <c r="C26" i="24"/>
  <c r="I25" i="24"/>
  <c r="C25" i="24"/>
  <c r="I24" i="24"/>
  <c r="C24" i="24"/>
  <c r="I23" i="24"/>
  <c r="C23" i="24"/>
  <c r="I22" i="24"/>
  <c r="C22" i="24"/>
  <c r="I21" i="24"/>
  <c r="C21" i="24"/>
  <c r="I20" i="24"/>
  <c r="C20" i="24"/>
  <c r="I19" i="24"/>
  <c r="C19" i="24"/>
  <c r="I18" i="24"/>
  <c r="C18" i="24"/>
  <c r="I17" i="24"/>
  <c r="C17" i="24"/>
  <c r="I16" i="24"/>
  <c r="I14" i="24" s="1"/>
  <c r="C16" i="24"/>
  <c r="Q14" i="24"/>
  <c r="P14" i="24"/>
  <c r="O14" i="24"/>
  <c r="N14" i="24"/>
  <c r="M14" i="24"/>
  <c r="L14" i="24"/>
  <c r="K14" i="24"/>
  <c r="J14" i="24"/>
  <c r="H14" i="24"/>
  <c r="G14" i="24"/>
  <c r="F14" i="24"/>
  <c r="E14" i="24"/>
  <c r="D14" i="24"/>
  <c r="B14" i="24"/>
  <c r="L34" i="23"/>
  <c r="D34" i="23"/>
  <c r="L33" i="23"/>
  <c r="D33" i="23"/>
  <c r="L32" i="23"/>
  <c r="D32" i="23"/>
  <c r="L31" i="23"/>
  <c r="D31" i="23"/>
  <c r="L30" i="23"/>
  <c r="D30" i="23"/>
  <c r="L29" i="23"/>
  <c r="D29" i="23"/>
  <c r="L28" i="23"/>
  <c r="D28" i="23"/>
  <c r="L27" i="23"/>
  <c r="D27" i="23"/>
  <c r="L26" i="23"/>
  <c r="D26" i="23"/>
  <c r="L25" i="23"/>
  <c r="D25" i="23"/>
  <c r="L24" i="23"/>
  <c r="D24" i="23"/>
  <c r="L23" i="23"/>
  <c r="D23" i="23"/>
  <c r="L22" i="23"/>
  <c r="D22" i="23"/>
  <c r="L21" i="23"/>
  <c r="D21" i="23"/>
  <c r="L20" i="23"/>
  <c r="D20" i="23"/>
  <c r="L19" i="23"/>
  <c r="D19" i="23"/>
  <c r="L18" i="23"/>
  <c r="D18" i="23"/>
  <c r="L17" i="23"/>
  <c r="D17" i="23"/>
  <c r="L16" i="23"/>
  <c r="L14" i="23" s="1"/>
  <c r="D16" i="23"/>
  <c r="P14" i="23"/>
  <c r="O14" i="23"/>
  <c r="N14" i="23"/>
  <c r="M14" i="23"/>
  <c r="K14" i="23"/>
  <c r="J14" i="23"/>
  <c r="I14" i="23"/>
  <c r="H14" i="23"/>
  <c r="G14" i="23"/>
  <c r="F14" i="23"/>
  <c r="E14" i="23"/>
  <c r="C14" i="23"/>
  <c r="B14" i="23"/>
  <c r="BF14" i="53"/>
  <c r="BE14" i="53"/>
  <c r="BD14" i="53"/>
  <c r="BC14" i="53"/>
  <c r="BB14" i="53"/>
  <c r="BA14" i="53"/>
  <c r="AZ14" i="53"/>
  <c r="AY14" i="53"/>
  <c r="AX14" i="53"/>
  <c r="AW14" i="53"/>
  <c r="AV14" i="53"/>
  <c r="AU14" i="53"/>
  <c r="AT14" i="53"/>
  <c r="AS14" i="53"/>
  <c r="AR14" i="53"/>
  <c r="AQ14" i="53"/>
  <c r="AP14" i="53"/>
  <c r="AM14" i="53"/>
  <c r="AL14" i="53"/>
  <c r="AK14" i="53"/>
  <c r="AJ14" i="53"/>
  <c r="AI14" i="53"/>
  <c r="AH14" i="53"/>
  <c r="AG14" i="53"/>
  <c r="AF14" i="53"/>
  <c r="AE14" i="53"/>
  <c r="AD14" i="53"/>
  <c r="AC14" i="53"/>
  <c r="AB14" i="53"/>
  <c r="AA14" i="53"/>
  <c r="Z14" i="53"/>
  <c r="Y14" i="53"/>
  <c r="V14" i="53"/>
  <c r="U14" i="53"/>
  <c r="T14" i="53"/>
  <c r="S14" i="53"/>
  <c r="R14" i="53"/>
  <c r="Q14" i="53"/>
  <c r="P14" i="53"/>
  <c r="O14" i="53"/>
  <c r="N14" i="53"/>
  <c r="M14" i="53"/>
  <c r="L14" i="53"/>
  <c r="K14" i="53"/>
  <c r="J14" i="53"/>
  <c r="I14" i="53"/>
  <c r="H14" i="53"/>
  <c r="G14" i="53"/>
  <c r="F14" i="53"/>
  <c r="E14" i="53"/>
  <c r="D14" i="53"/>
  <c r="C14" i="53"/>
  <c r="Z13" i="20"/>
  <c r="Y13" i="20"/>
  <c r="X13" i="20"/>
  <c r="W13" i="20"/>
  <c r="R13" i="20"/>
  <c r="Q13" i="20"/>
  <c r="P13" i="20"/>
  <c r="O13" i="20"/>
  <c r="N13" i="20"/>
  <c r="M13" i="20"/>
  <c r="L13" i="20"/>
  <c r="K13" i="20"/>
  <c r="J13" i="20"/>
  <c r="H13" i="20"/>
  <c r="G13" i="20"/>
  <c r="F13" i="20"/>
  <c r="E13" i="20"/>
  <c r="D13" i="20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P13" i="19"/>
  <c r="O13" i="19"/>
  <c r="N13" i="19"/>
  <c r="M13" i="19"/>
  <c r="L13" i="19"/>
  <c r="K13" i="19"/>
  <c r="H13" i="19"/>
  <c r="G13" i="19"/>
  <c r="F13" i="19"/>
  <c r="E13" i="19"/>
  <c r="D13" i="19"/>
  <c r="Q33" i="59"/>
  <c r="J33" i="59"/>
  <c r="C33" i="59"/>
  <c r="Q32" i="59"/>
  <c r="J32" i="59"/>
  <c r="C32" i="59"/>
  <c r="Q31" i="59"/>
  <c r="J31" i="59"/>
  <c r="C31" i="59"/>
  <c r="Q30" i="59"/>
  <c r="J30" i="59"/>
  <c r="C30" i="59"/>
  <c r="Q29" i="59"/>
  <c r="J29" i="59"/>
  <c r="C29" i="59"/>
  <c r="Q28" i="59"/>
  <c r="J28" i="59"/>
  <c r="C28" i="59"/>
  <c r="Q27" i="59"/>
  <c r="J27" i="59"/>
  <c r="C27" i="59"/>
  <c r="Q26" i="59"/>
  <c r="J26" i="59"/>
  <c r="C26" i="59"/>
  <c r="Q25" i="59"/>
  <c r="J25" i="59"/>
  <c r="C25" i="59"/>
  <c r="Q24" i="59"/>
  <c r="J24" i="59"/>
  <c r="C24" i="59"/>
  <c r="Q23" i="59"/>
  <c r="J23" i="59"/>
  <c r="C23" i="59"/>
  <c r="Q22" i="59"/>
  <c r="J22" i="59"/>
  <c r="C22" i="59"/>
  <c r="Q21" i="59"/>
  <c r="J21" i="59"/>
  <c r="C21" i="59"/>
  <c r="Q20" i="59"/>
  <c r="J20" i="59"/>
  <c r="C20" i="59"/>
  <c r="Q19" i="59"/>
  <c r="J19" i="59"/>
  <c r="C19" i="59"/>
  <c r="Q18" i="59"/>
  <c r="J18" i="59"/>
  <c r="C18" i="59"/>
  <c r="Q17" i="59"/>
  <c r="J17" i="59"/>
  <c r="C17" i="59"/>
  <c r="Q16" i="59"/>
  <c r="J16" i="59"/>
  <c r="C16" i="59"/>
  <c r="U14" i="59"/>
  <c r="T14" i="59"/>
  <c r="S14" i="59"/>
  <c r="R14" i="59"/>
  <c r="L14" i="59"/>
  <c r="K14" i="59"/>
  <c r="I14" i="59"/>
  <c r="H14" i="59"/>
  <c r="G14" i="59"/>
  <c r="F14" i="59"/>
  <c r="E14" i="59"/>
  <c r="D14" i="59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B14" i="13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B14" i="11"/>
  <c r="C37" i="10"/>
  <c r="C36" i="10"/>
  <c r="C34" i="10"/>
  <c r="C33" i="10"/>
  <c r="C32" i="10"/>
  <c r="C30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K12" i="10"/>
  <c r="J12" i="10"/>
  <c r="I12" i="10"/>
  <c r="H12" i="10"/>
  <c r="G12" i="10"/>
  <c r="F12" i="10"/>
  <c r="E12" i="10"/>
  <c r="D12" i="10"/>
  <c r="C40" i="39"/>
  <c r="C39" i="39"/>
  <c r="C37" i="39"/>
  <c r="C36" i="39"/>
  <c r="C33" i="39"/>
  <c r="C31" i="39"/>
  <c r="C28" i="39"/>
  <c r="C27" i="39"/>
  <c r="C26" i="39"/>
  <c r="C24" i="39"/>
  <c r="C23" i="39"/>
  <c r="C22" i="39"/>
  <c r="C21" i="39"/>
  <c r="C20" i="39"/>
  <c r="C19" i="39"/>
  <c r="AM16" i="39"/>
  <c r="AL16" i="39"/>
  <c r="AK16" i="39"/>
  <c r="AJ16" i="39"/>
  <c r="AI16" i="39"/>
  <c r="AH16" i="39"/>
  <c r="AD16" i="39"/>
  <c r="AC16" i="39"/>
  <c r="AB16" i="39"/>
  <c r="AA16" i="39"/>
  <c r="Z16" i="39"/>
  <c r="Y16" i="39"/>
  <c r="X16" i="39"/>
  <c r="W16" i="39"/>
  <c r="V16" i="39"/>
  <c r="U16" i="39"/>
  <c r="T16" i="39"/>
  <c r="S16" i="39"/>
  <c r="R16" i="39"/>
  <c r="Q16" i="39"/>
  <c r="P16" i="39"/>
  <c r="O16" i="39"/>
  <c r="N16" i="39"/>
  <c r="M16" i="39"/>
  <c r="K16" i="39"/>
  <c r="J16" i="39"/>
  <c r="I16" i="39"/>
  <c r="H16" i="39"/>
  <c r="G16" i="39"/>
  <c r="F16" i="39"/>
  <c r="E16" i="39"/>
  <c r="D16" i="39"/>
  <c r="C40" i="41"/>
  <c r="C39" i="41"/>
  <c r="C38" i="41"/>
  <c r="C37" i="41"/>
  <c r="C36" i="41"/>
  <c r="C35" i="41"/>
  <c r="C34" i="41"/>
  <c r="C33" i="41"/>
  <c r="C32" i="41"/>
  <c r="C31" i="41"/>
  <c r="C30" i="41"/>
  <c r="C29" i="41"/>
  <c r="C28" i="41"/>
  <c r="C27" i="41"/>
  <c r="C26" i="41"/>
  <c r="C25" i="41"/>
  <c r="C24" i="41"/>
  <c r="C23" i="41"/>
  <c r="C22" i="41"/>
  <c r="C21" i="41"/>
  <c r="C20" i="41"/>
  <c r="C19" i="41"/>
  <c r="C18" i="41"/>
  <c r="C17" i="41"/>
  <c r="K15" i="41"/>
  <c r="J15" i="41"/>
  <c r="I15" i="41"/>
  <c r="H15" i="41"/>
  <c r="G15" i="41"/>
  <c r="F15" i="41"/>
  <c r="E15" i="41"/>
  <c r="D15" i="41"/>
  <c r="D38" i="57"/>
  <c r="C38" i="57" s="1"/>
  <c r="D37" i="57"/>
  <c r="C37" i="57" s="1"/>
  <c r="D36" i="57"/>
  <c r="C36" i="57" s="1"/>
  <c r="D35" i="57"/>
  <c r="C35" i="57" s="1"/>
  <c r="D34" i="57"/>
  <c r="C34" i="57" s="1"/>
  <c r="D33" i="57"/>
  <c r="C33" i="57" s="1"/>
  <c r="D32" i="57"/>
  <c r="C32" i="57"/>
  <c r="D31" i="57"/>
  <c r="C31" i="57" s="1"/>
  <c r="D30" i="57"/>
  <c r="C30" i="57" s="1"/>
  <c r="D29" i="57"/>
  <c r="C29" i="57" s="1"/>
  <c r="D28" i="57"/>
  <c r="C28" i="57" s="1"/>
  <c r="D27" i="57"/>
  <c r="C27" i="57" s="1"/>
  <c r="D26" i="57"/>
  <c r="C26" i="57" s="1"/>
  <c r="D25" i="57"/>
  <c r="C25" i="57" s="1"/>
  <c r="D24" i="57"/>
  <c r="C24" i="57" s="1"/>
  <c r="D23" i="57"/>
  <c r="C23" i="57" s="1"/>
  <c r="D22" i="57"/>
  <c r="C22" i="57" s="1"/>
  <c r="D21" i="57"/>
  <c r="C21" i="57" s="1"/>
  <c r="D20" i="57"/>
  <c r="C20" i="57"/>
  <c r="D19" i="57"/>
  <c r="C19" i="57" s="1"/>
  <c r="D18" i="57"/>
  <c r="C18" i="57" s="1"/>
  <c r="D17" i="57"/>
  <c r="C17" i="57" s="1"/>
  <c r="D16" i="57"/>
  <c r="C16" i="57"/>
  <c r="L14" i="57"/>
  <c r="K14" i="57"/>
  <c r="J14" i="57"/>
  <c r="I14" i="57"/>
  <c r="H14" i="57"/>
  <c r="G14" i="57"/>
  <c r="F14" i="57"/>
  <c r="E14" i="57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Z15" i="6"/>
  <c r="Y15" i="6"/>
  <c r="X15" i="6"/>
  <c r="W15" i="6"/>
  <c r="V15" i="6"/>
  <c r="U15" i="6"/>
  <c r="T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J32" i="55"/>
  <c r="B32" i="55" s="1"/>
  <c r="C32" i="55"/>
  <c r="C15" i="55" s="1"/>
  <c r="J31" i="55"/>
  <c r="B31" i="55" s="1"/>
  <c r="J30" i="55"/>
  <c r="B30" i="55" s="1"/>
  <c r="J29" i="55"/>
  <c r="B29" i="55" s="1"/>
  <c r="J28" i="55"/>
  <c r="B28" i="55" s="1"/>
  <c r="J27" i="55"/>
  <c r="B27" i="55" s="1"/>
  <c r="J26" i="55"/>
  <c r="B26" i="55" s="1"/>
  <c r="J25" i="55"/>
  <c r="B25" i="55" s="1"/>
  <c r="J24" i="55"/>
  <c r="B24" i="55" s="1"/>
  <c r="J23" i="55"/>
  <c r="B23" i="55" s="1"/>
  <c r="J22" i="55"/>
  <c r="B22" i="55" s="1"/>
  <c r="J21" i="55"/>
  <c r="B21" i="55" s="1"/>
  <c r="J20" i="55"/>
  <c r="B20" i="55" s="1"/>
  <c r="J19" i="55"/>
  <c r="B19" i="55" s="1"/>
  <c r="J18" i="55"/>
  <c r="B18" i="55" s="1"/>
  <c r="J17" i="55"/>
  <c r="B17" i="55" s="1"/>
  <c r="AB15" i="55"/>
  <c r="AA15" i="55"/>
  <c r="Z15" i="55"/>
  <c r="Y15" i="55"/>
  <c r="X15" i="55"/>
  <c r="W15" i="55"/>
  <c r="V15" i="55"/>
  <c r="U15" i="55"/>
  <c r="T15" i="55"/>
  <c r="S15" i="55"/>
  <c r="R15" i="55"/>
  <c r="O15" i="55"/>
  <c r="N15" i="55"/>
  <c r="M15" i="55"/>
  <c r="L15" i="55"/>
  <c r="K15" i="55"/>
  <c r="I15" i="55"/>
  <c r="H15" i="55"/>
  <c r="G15" i="55"/>
  <c r="F15" i="55"/>
  <c r="E15" i="55"/>
  <c r="D15" i="55"/>
  <c r="J14" i="59" l="1"/>
  <c r="Q14" i="59"/>
  <c r="C26" i="45"/>
  <c r="C13" i="19"/>
  <c r="C19" i="45"/>
  <c r="C21" i="45"/>
  <c r="C23" i="45"/>
  <c r="C27" i="45"/>
  <c r="C30" i="45"/>
  <c r="C33" i="45"/>
  <c r="B15" i="52"/>
  <c r="C20" i="45"/>
  <c r="C25" i="45"/>
  <c r="C29" i="45"/>
  <c r="C31" i="45"/>
  <c r="D14" i="57"/>
  <c r="C14" i="59"/>
  <c r="C15" i="41"/>
  <c r="C14" i="24"/>
  <c r="C14" i="57"/>
  <c r="B15" i="6"/>
  <c r="J15" i="55"/>
  <c r="B15" i="55"/>
  <c r="C15" i="42"/>
  <c r="C18" i="45"/>
  <c r="C22" i="45"/>
  <c r="J14" i="45"/>
  <c r="D14" i="23"/>
  <c r="C13" i="20"/>
  <c r="C12" i="10"/>
  <c r="C16" i="39"/>
  <c r="C14" i="45" l="1"/>
</calcChain>
</file>

<file path=xl/comments1.xml><?xml version="1.0" encoding="utf-8"?>
<comments xmlns="http://schemas.openxmlformats.org/spreadsheetml/2006/main">
  <authors>
    <author>Windows 사용자</author>
  </authors>
  <commentList>
    <comment ref="AB8" authorId="0" shapeId="0">
      <text>
        <r>
          <rPr>
            <b/>
            <sz val="9"/>
            <color indexed="81"/>
            <rFont val="돋움"/>
            <family val="3"/>
            <charset val="129"/>
          </rPr>
          <t>일반직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하위분류로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D8" authorId="0" shapeId="0">
      <text>
        <r>
          <rPr>
            <b/>
            <sz val="9"/>
            <color indexed="81"/>
            <rFont val="돋움"/>
            <family val="3"/>
            <charset val="129"/>
          </rPr>
          <t>일반직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하위분류로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R4" authorId="0" shapeId="0">
      <text>
        <r>
          <rPr>
            <b/>
            <sz val="9"/>
            <color indexed="81"/>
            <rFont val="돋움"/>
            <family val="3"/>
            <charset val="129"/>
          </rPr>
          <t>영어수정</t>
        </r>
      </text>
    </comment>
    <comment ref="Z8" authorId="0" shapeId="0">
      <text>
        <r>
          <rPr>
            <b/>
            <sz val="9"/>
            <color indexed="81"/>
            <rFont val="돋움"/>
            <family val="3"/>
            <charset val="129"/>
          </rPr>
          <t>일반직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하위분류로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</authors>
  <commentList>
    <comment ref="A4" authorId="0" shapeId="0">
      <text>
        <r>
          <rPr>
            <b/>
            <sz val="9"/>
            <color indexed="81"/>
            <rFont val="돋움"/>
            <family val="3"/>
            <charset val="129"/>
          </rPr>
          <t>영어수정</t>
        </r>
      </text>
    </comment>
  </commentList>
</comments>
</file>

<file path=xl/sharedStrings.xml><?xml version="1.0" encoding="utf-8"?>
<sst xmlns="http://schemas.openxmlformats.org/spreadsheetml/2006/main" count="4405" uniqueCount="1360">
  <si>
    <t>폭발
Explosion</t>
  </si>
  <si>
    <t>기타
Others</t>
    <phoneticPr fontId="55" type="noConversion"/>
  </si>
  <si>
    <t>건물
Building</t>
    <phoneticPr fontId="55" type="noConversion"/>
  </si>
  <si>
    <t>선박
Vessels</t>
    <phoneticPr fontId="55" type="noConversion"/>
  </si>
  <si>
    <t>농경지
Farming land</t>
    <phoneticPr fontId="55" type="noConversion"/>
  </si>
  <si>
    <t>공공시설
Public facilities</t>
    <phoneticPr fontId="55" type="noConversion"/>
  </si>
  <si>
    <t>단위 : 개소</t>
  </si>
  <si>
    <t>Unit : each</t>
  </si>
  <si>
    <t>노유자시설
Facilities for old and youth</t>
  </si>
  <si>
    <t>포항북부소방서</t>
    <phoneticPr fontId="55" type="noConversion"/>
  </si>
  <si>
    <t>Pohang North Fire Station</t>
    <phoneticPr fontId="55" type="noConversion"/>
  </si>
  <si>
    <t>포항남부소방서</t>
    <phoneticPr fontId="55" type="noConversion"/>
  </si>
  <si>
    <t>Pohang South Fire Station</t>
    <phoneticPr fontId="55" type="noConversion"/>
  </si>
  <si>
    <t>Unit : number</t>
  </si>
  <si>
    <t>총계
Total</t>
    <phoneticPr fontId="61" type="noConversion"/>
  </si>
  <si>
    <t>제조소
Manu-factory</t>
    <phoneticPr fontId="61" type="noConversion"/>
  </si>
  <si>
    <t>주요취급소  Major agencies</t>
    <phoneticPr fontId="61" type="noConversion"/>
  </si>
  <si>
    <t>저장소 Storage</t>
    <phoneticPr fontId="61" type="noConversion"/>
  </si>
  <si>
    <t>주유
Fueling</t>
    <phoneticPr fontId="61" type="noConversion"/>
  </si>
  <si>
    <t>판매
Selling</t>
    <phoneticPr fontId="61" type="noConversion"/>
  </si>
  <si>
    <t>이송
Trans-
fering</t>
    <phoneticPr fontId="61" type="noConversion"/>
  </si>
  <si>
    <t>일반
General</t>
    <phoneticPr fontId="61" type="noConversion"/>
  </si>
  <si>
    <t>옥내
Inside storage room</t>
    <phoneticPr fontId="61" type="noConversion"/>
  </si>
  <si>
    <t>옥외탱크
Outside
tank</t>
    <phoneticPr fontId="61" type="noConversion"/>
  </si>
  <si>
    <t>옥내탱크
Inside 
tank</t>
    <phoneticPr fontId="61" type="noConversion"/>
  </si>
  <si>
    <t>간이탱크
Simplicity 
tank</t>
    <phoneticPr fontId="61" type="noConversion"/>
  </si>
  <si>
    <t>옥외
Yard</t>
    <phoneticPr fontId="61" type="noConversion"/>
  </si>
  <si>
    <t>암반탱크
Base-rock
tank</t>
    <phoneticPr fontId="61" type="noConversion"/>
  </si>
  <si>
    <t>단위 : 건, 명</t>
  </si>
  <si>
    <t>Unit : case, person</t>
  </si>
  <si>
    <t>승용차
Passenger car</t>
    <phoneticPr fontId="55" type="noConversion"/>
  </si>
  <si>
    <t>건수
Case</t>
    <phoneticPr fontId="55" type="noConversion"/>
  </si>
  <si>
    <t>승합차
Bus</t>
    <phoneticPr fontId="55" type="noConversion"/>
  </si>
  <si>
    <t>남 Male</t>
  </si>
  <si>
    <t>여 Female</t>
  </si>
  <si>
    <t>연별 및 성별
Year &amp; gender</t>
  </si>
  <si>
    <t>단위 : 개소</t>
    <phoneticPr fontId="55" type="noConversion"/>
  </si>
  <si>
    <t>Unit : number</t>
    <phoneticPr fontId="55" type="noConversion"/>
  </si>
  <si>
    <t>합계
Total</t>
    <phoneticPr fontId="55" type="noConversion"/>
  </si>
  <si>
    <t>지방행정관서
Local administrative offices &amp; agencies</t>
    <phoneticPr fontId="55" type="noConversion"/>
  </si>
  <si>
    <t>연별 및 
시군별</t>
    <phoneticPr fontId="55" type="noConversion"/>
  </si>
  <si>
    <t>경찰·소방관서
Police &amp; fire-fighting stations</t>
  </si>
  <si>
    <t>법원·검찰관서
Court &amp; prosecutions offices</t>
  </si>
  <si>
    <t>Year &amp; 
Si, Gun</t>
    <phoneticPr fontId="55" type="noConversion"/>
  </si>
  <si>
    <t>연별 및 시군별
Year &amp; Si, Gun</t>
    <phoneticPr fontId="55" type="noConversion"/>
  </si>
  <si>
    <t>협동조합
Cooperative associations</t>
    <phoneticPr fontId="55" type="noConversion"/>
  </si>
  <si>
    <t>시군청
Si, Gun</t>
    <phoneticPr fontId="55" type="noConversion"/>
  </si>
  <si>
    <t>읍면동
Eup, Myeon &amp; Dong</t>
    <phoneticPr fontId="55" type="noConversion"/>
  </si>
  <si>
    <t>119 안전   센터
Fire station branch</t>
    <phoneticPr fontId="55" type="noConversion"/>
  </si>
  <si>
    <t>법원.
지원 
Court branch</t>
    <phoneticPr fontId="55" type="noConversion"/>
  </si>
  <si>
    <t>검찰청
지청
Prosecu-tion branch</t>
    <phoneticPr fontId="55" type="noConversion"/>
  </si>
  <si>
    <t>농업
Agriculture</t>
    <phoneticPr fontId="55" type="noConversion"/>
  </si>
  <si>
    <t>원예
Gardening</t>
    <phoneticPr fontId="55" type="noConversion"/>
  </si>
  <si>
    <t>수산업
Fishery</t>
    <phoneticPr fontId="55" type="noConversion"/>
  </si>
  <si>
    <t>산림
Forestry</t>
    <phoneticPr fontId="55" type="noConversion"/>
  </si>
  <si>
    <t>도
Province</t>
    <phoneticPr fontId="55" type="noConversion"/>
  </si>
  <si>
    <t>시·군
Si, Gun</t>
    <phoneticPr fontId="55" type="noConversion"/>
  </si>
  <si>
    <t>시·군
Si, Gun</t>
  </si>
  <si>
    <t>읍·면
Eup, Myeon</t>
    <phoneticPr fontId="55" type="noConversion"/>
  </si>
  <si>
    <t xml:space="preserve"> 울릉군 </t>
  </si>
  <si>
    <t>자료 : 시, 군</t>
    <phoneticPr fontId="55" type="noConversion"/>
  </si>
  <si>
    <t>Source : Si &amp; Gun</t>
    <phoneticPr fontId="55" type="noConversion"/>
  </si>
  <si>
    <t>주 : 1) 교도소에는 소년원, 구치소 등 포함.  Including detention house, reformatory</t>
    <phoneticPr fontId="55" type="noConversion"/>
  </si>
  <si>
    <t xml:space="preserve">      2) 기타중앙직속기관에서 본청은 제외, ( )안에 기입하고 주석표기 Head office excluded, ( ) included, take footnote</t>
    <phoneticPr fontId="55" type="noConversion"/>
  </si>
  <si>
    <t xml:space="preserve">      3) 신문사는 종합일간신문사에 한함.  Daily newspaper companies limited</t>
    <phoneticPr fontId="55" type="noConversion"/>
  </si>
  <si>
    <t xml:space="preserve">      4) 2009년도 자료부터 직속기관 및 출장소는 본청만 기재, 지소 등은 제외</t>
  </si>
  <si>
    <t xml:space="preserve">      5) 2009년도 자료부터 우체국 관서는 우편취급소 포함.</t>
    <phoneticPr fontId="55" type="noConversion"/>
  </si>
  <si>
    <t>1. 공무원 총괄</t>
    <phoneticPr fontId="55" type="noConversion"/>
  </si>
  <si>
    <t>2. 도 본청 공무원</t>
    <phoneticPr fontId="55" type="noConversion"/>
  </si>
  <si>
    <r>
      <t xml:space="preserve">3. </t>
    </r>
    <r>
      <rPr>
        <sz val="11"/>
        <rFont val="돋움"/>
        <family val="3"/>
        <charset val="129"/>
      </rPr>
      <t>도 의회사무처 및 도 직속기관, 도 사업소공무원</t>
    </r>
    <phoneticPr fontId="55" type="noConversion"/>
  </si>
  <si>
    <t>4. 시·군 공무원</t>
    <phoneticPr fontId="55" type="noConversion"/>
  </si>
  <si>
    <t>5. 읍·면·동 공무원</t>
    <phoneticPr fontId="55" type="noConversion"/>
  </si>
  <si>
    <t>6. 소방공무원</t>
    <phoneticPr fontId="55" type="noConversion"/>
  </si>
  <si>
    <t>단위 : 명</t>
  </si>
  <si>
    <t>Unit : person</t>
    <phoneticPr fontId="55" type="noConversion"/>
  </si>
  <si>
    <t>연별 및 직능별
Year &amp; Office Department</t>
    <phoneticPr fontId="55" type="noConversion"/>
  </si>
  <si>
    <t>본청
Head office</t>
    <phoneticPr fontId="55" type="noConversion"/>
  </si>
  <si>
    <t>일반직 General</t>
    <phoneticPr fontId="55" type="noConversion"/>
  </si>
  <si>
    <t>읍·면·동
Eup, Myeon &amp; Dong</t>
  </si>
  <si>
    <t>연별 및 
실과별</t>
  </si>
  <si>
    <t>별정직
Specific</t>
    <phoneticPr fontId="55" type="noConversion"/>
  </si>
  <si>
    <t>특정직
Special</t>
    <phoneticPr fontId="55" type="noConversion"/>
  </si>
  <si>
    <t>Year &amp; Office section</t>
    <phoneticPr fontId="55" type="noConversion"/>
  </si>
  <si>
    <t>1급
1st grade</t>
    <phoneticPr fontId="55" type="noConversion"/>
  </si>
  <si>
    <t>2급
2nd grade</t>
    <phoneticPr fontId="55" type="noConversion"/>
  </si>
  <si>
    <t>3급
3rd grade</t>
    <phoneticPr fontId="55" type="noConversion"/>
  </si>
  <si>
    <t>4급
4th grade</t>
    <phoneticPr fontId="55" type="noConversion"/>
  </si>
  <si>
    <t>5급
5th grade</t>
    <phoneticPr fontId="55" type="noConversion"/>
  </si>
  <si>
    <t>6급
6th grade</t>
    <phoneticPr fontId="55" type="noConversion"/>
  </si>
  <si>
    <t>7급
7th grade</t>
    <phoneticPr fontId="55" type="noConversion"/>
  </si>
  <si>
    <t>8급
8th grade</t>
    <phoneticPr fontId="55" type="noConversion"/>
  </si>
  <si>
    <t>9급
9th grade</t>
    <phoneticPr fontId="55" type="noConversion"/>
  </si>
  <si>
    <t>연구관
Research officer</t>
    <phoneticPr fontId="55" type="noConversion"/>
  </si>
  <si>
    <t>연구사
Researcher</t>
    <phoneticPr fontId="55" type="noConversion"/>
  </si>
  <si>
    <t>지도사
Advisor</t>
    <phoneticPr fontId="55" type="noConversion"/>
  </si>
  <si>
    <t>소방본부</t>
  </si>
  <si>
    <t>연별 및 실과별</t>
    <phoneticPr fontId="55" type="noConversion"/>
  </si>
  <si>
    <t>지도관
Advising officer</t>
    <phoneticPr fontId="55" type="noConversion"/>
  </si>
  <si>
    <t>Council Office</t>
  </si>
  <si>
    <t xml:space="preserve"> - 총무담당관실</t>
  </si>
  <si>
    <t xml:space="preserve"> - Department of General Affairs</t>
  </si>
  <si>
    <t xml:space="preserve"> - 의사담당관실</t>
  </si>
  <si>
    <t xml:space="preserve"> - Department of Proceeding Affairs</t>
  </si>
  <si>
    <t xml:space="preserve"> - 전문위원실</t>
  </si>
  <si>
    <t xml:space="preserve"> - Expect Advisor Office</t>
  </si>
  <si>
    <t>직속기관</t>
  </si>
  <si>
    <t>Attached Agencies</t>
  </si>
  <si>
    <t xml:space="preserve"> - 농업기술원</t>
  </si>
  <si>
    <t xml:space="preserve"> - Agricultural Technology Administration</t>
  </si>
  <si>
    <t xml:space="preserve"> - 공무원교육원</t>
  </si>
  <si>
    <t xml:space="preserve"> - Local Officials Training Institute</t>
  </si>
  <si>
    <t xml:space="preserve"> - Gyeongdo Provincial College</t>
  </si>
  <si>
    <t xml:space="preserve"> - 보건환경연구원</t>
  </si>
  <si>
    <t xml:space="preserve"> - Health &amp; Environment Research Institute</t>
  </si>
  <si>
    <t>사업소</t>
  </si>
  <si>
    <t>Branch Office</t>
  </si>
  <si>
    <t xml:space="preserve"> - Foresrty and Environment Research Institute</t>
  </si>
  <si>
    <t xml:space="preserve"> - 축산기술연구소</t>
  </si>
  <si>
    <t xml:space="preserve"> - Livestock Engineering Research Institute</t>
  </si>
  <si>
    <t>연별 및 
시군별</t>
  </si>
  <si>
    <t>연별 및 시군별
Year &amp; Si, Gun</t>
  </si>
  <si>
    <t>4~5급
4~5th Grade</t>
    <phoneticPr fontId="55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</si>
  <si>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</si>
  <si>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</si>
  <si>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</si>
  <si>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</si>
  <si>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</si>
  <si>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</si>
  <si>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</si>
  <si>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</si>
  <si>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</si>
  <si>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</si>
  <si>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</si>
  <si>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</si>
  <si>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</si>
  <si>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</si>
  <si>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</si>
  <si>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</si>
  <si>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</si>
  <si>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</si>
  <si>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</si>
  <si>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</si>
  <si>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</si>
  <si>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</si>
  <si>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</si>
  <si>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</si>
  <si>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</si>
  <si>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</si>
  <si>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</si>
  <si>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</si>
  <si>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</si>
  <si>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</si>
  <si>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</si>
  <si>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</si>
  <si>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</si>
  <si>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</si>
  <si>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</si>
  <si>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</si>
  <si>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</si>
  <si>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</si>
  <si>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</si>
  <si>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</si>
  <si>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</si>
  <si>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</si>
  <si>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</si>
  <si>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</si>
  <si>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Ulleung</t>
  </si>
  <si>
    <t>울릉군</t>
  </si>
  <si>
    <t>연별 및 시군별
Year &amp; Si, Gun</t>
    <phoneticPr fontId="55" type="noConversion"/>
  </si>
  <si>
    <t>Unit : person</t>
  </si>
  <si>
    <t>일반직
General</t>
  </si>
  <si>
    <t>Major Agencies(Cont'd)</t>
    <phoneticPr fontId="32" type="noConversion"/>
  </si>
  <si>
    <t xml:space="preserve"> </t>
    <phoneticPr fontId="55" type="noConversion"/>
  </si>
  <si>
    <t>계
Total</t>
    <phoneticPr fontId="55" type="noConversion"/>
  </si>
  <si>
    <t>소방정감
Fire marshal</t>
  </si>
  <si>
    <t>소방감
Deputy fire marshal</t>
  </si>
  <si>
    <t>소방정
Fire chief</t>
  </si>
  <si>
    <t>소방령
Assitant fire chief</t>
  </si>
  <si>
    <t>소방사
fire fighter</t>
  </si>
  <si>
    <t>소방학교</t>
  </si>
  <si>
    <t>School of fire-defense</t>
  </si>
  <si>
    <t>경주소방서</t>
  </si>
  <si>
    <t>Gyeongju fire station</t>
  </si>
  <si>
    <t>김천소방서</t>
  </si>
  <si>
    <t>Gimcheon fire station</t>
  </si>
  <si>
    <t>안동소방서</t>
  </si>
  <si>
    <t>Andong fire station</t>
  </si>
  <si>
    <t>구미소방서</t>
  </si>
  <si>
    <t>Gumi fire station</t>
  </si>
  <si>
    <t>영주소방서</t>
  </si>
  <si>
    <t>Yeongju fire station</t>
  </si>
  <si>
    <t>영천소방서</t>
  </si>
  <si>
    <t>Yeongcheon fire station</t>
  </si>
  <si>
    <t>상주소방서</t>
  </si>
  <si>
    <t>Sangju fire station</t>
  </si>
  <si>
    <t>문경소방서</t>
  </si>
  <si>
    <t>경산소방서</t>
  </si>
  <si>
    <t>Gyeongsan fire station</t>
  </si>
  <si>
    <t>성주소방서</t>
  </si>
  <si>
    <t>Seongju fire station</t>
  </si>
  <si>
    <t>칠곡소방서</t>
  </si>
  <si>
    <t>Chilgok fire station</t>
  </si>
  <si>
    <t>울진소방서</t>
  </si>
  <si>
    <t>Uljin fire station</t>
  </si>
  <si>
    <t>4급
4th
grade</t>
    <phoneticPr fontId="55" type="noConversion"/>
  </si>
  <si>
    <t>5급
5th
grade</t>
    <phoneticPr fontId="55" type="noConversion"/>
  </si>
  <si>
    <t>8급
8th
grade</t>
    <phoneticPr fontId="55" type="noConversion"/>
  </si>
  <si>
    <t>9급
9th
grade</t>
    <phoneticPr fontId="55" type="noConversion"/>
  </si>
  <si>
    <t>사망
Death</t>
    <phoneticPr fontId="55" type="noConversion"/>
  </si>
  <si>
    <t>단위 : 건</t>
  </si>
  <si>
    <t>Unit : case</t>
    <phoneticPr fontId="55" type="noConversion"/>
  </si>
  <si>
    <t>계
Total</t>
    <phoneticPr fontId="55" type="noConversion"/>
  </si>
  <si>
    <t>자료 : 시군</t>
    <phoneticPr fontId="55" type="noConversion"/>
  </si>
  <si>
    <t>단위 : 명</t>
    <phoneticPr fontId="55" type="noConversion"/>
  </si>
  <si>
    <t>남
Male</t>
    <phoneticPr fontId="55" type="noConversion"/>
  </si>
  <si>
    <t>여행증명
Travel certification</t>
    <phoneticPr fontId="55" type="noConversion"/>
  </si>
  <si>
    <t>1년단수
One year
(single)</t>
    <phoneticPr fontId="55" type="noConversion"/>
  </si>
  <si>
    <t>1년복수
One year
(multiple)</t>
    <phoneticPr fontId="55" type="noConversion"/>
  </si>
  <si>
    <t>61세 이상
61 years
old &amp; over</t>
    <phoneticPr fontId="55" type="noConversion"/>
  </si>
  <si>
    <t>…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</si>
  <si>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</si>
  <si>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</si>
  <si>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</si>
  <si>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</si>
  <si>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</si>
  <si>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</si>
  <si>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</si>
  <si>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</si>
  <si>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</si>
  <si>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</si>
  <si>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</si>
  <si>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</si>
  <si>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</si>
  <si>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</si>
  <si>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</si>
  <si>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Sept.</t>
  </si>
  <si>
    <t>10월</t>
  </si>
  <si>
    <t>Oct.</t>
  </si>
  <si>
    <t>11월</t>
  </si>
  <si>
    <t>Nov.</t>
  </si>
  <si>
    <t>Dec.</t>
  </si>
  <si>
    <t>강력범
Felony offenses</t>
    <phoneticPr fontId="55" type="noConversion"/>
  </si>
  <si>
    <t>절도범
Thefts</t>
    <phoneticPr fontId="55" type="noConversion"/>
  </si>
  <si>
    <t>폭력범
Violent offenses</t>
    <phoneticPr fontId="55" type="noConversion"/>
  </si>
  <si>
    <t>지능범
Intellectual offenses</t>
    <phoneticPr fontId="55" type="noConversion"/>
  </si>
  <si>
    <t>기타형사범
Other criminal offenses</t>
    <phoneticPr fontId="55" type="noConversion"/>
  </si>
  <si>
    <t>특별법범
Offenses other than
criminal code</t>
    <phoneticPr fontId="55" type="noConversion"/>
  </si>
  <si>
    <t>발생
Cases</t>
    <phoneticPr fontId="55" type="noConversion"/>
  </si>
  <si>
    <t>검거
Arrest</t>
    <phoneticPr fontId="55" type="noConversion"/>
  </si>
  <si>
    <t>자료 : 경상북도지방경찰청</t>
  </si>
  <si>
    <t>Source : Gyeongbuk Provincial Police Agency</t>
    <phoneticPr fontId="55" type="noConversion"/>
  </si>
  <si>
    <t xml:space="preserve"> </t>
    <phoneticPr fontId="55" type="noConversion"/>
  </si>
  <si>
    <t>Unit : case</t>
  </si>
  <si>
    <t>기타형사범
Other criminal offenses</t>
    <phoneticPr fontId="55" type="noConversion"/>
  </si>
  <si>
    <t>특별법범
Offenses other than criminal code</t>
    <phoneticPr fontId="55" type="noConversion"/>
  </si>
  <si>
    <t>발생
Cases</t>
    <phoneticPr fontId="55" type="noConversion"/>
  </si>
  <si>
    <t>검거
Arrest</t>
    <phoneticPr fontId="55" type="noConversion"/>
  </si>
  <si>
    <t>지방경찰청</t>
    <phoneticPr fontId="55" type="noConversion"/>
  </si>
  <si>
    <t>경주경찰서</t>
    <phoneticPr fontId="55" type="noConversion"/>
  </si>
  <si>
    <t>포항북부경찰서</t>
    <phoneticPr fontId="55" type="noConversion"/>
  </si>
  <si>
    <t>포항남부경찰서</t>
    <phoneticPr fontId="55" type="noConversion"/>
  </si>
  <si>
    <t>구미경찰서</t>
    <phoneticPr fontId="55" type="noConversion"/>
  </si>
  <si>
    <t>경산경찰서</t>
    <phoneticPr fontId="55" type="noConversion"/>
  </si>
  <si>
    <t>안동경찰서</t>
    <phoneticPr fontId="55" type="noConversion"/>
  </si>
  <si>
    <t>김천경찰서</t>
    <phoneticPr fontId="55" type="noConversion"/>
  </si>
  <si>
    <t>영주경찰서</t>
    <phoneticPr fontId="55" type="noConversion"/>
  </si>
  <si>
    <t>영천경찰서</t>
    <phoneticPr fontId="55" type="noConversion"/>
  </si>
  <si>
    <t>상주경찰서</t>
    <phoneticPr fontId="55" type="noConversion"/>
  </si>
  <si>
    <t>문경경찰서</t>
    <phoneticPr fontId="55" type="noConversion"/>
  </si>
  <si>
    <t>칠곡경찰서</t>
    <phoneticPr fontId="55" type="noConversion"/>
  </si>
  <si>
    <t>의성경찰서</t>
    <phoneticPr fontId="55" type="noConversion"/>
  </si>
  <si>
    <t>청도경찰서</t>
    <phoneticPr fontId="55" type="noConversion"/>
  </si>
  <si>
    <t>영덕경찰서</t>
    <phoneticPr fontId="55" type="noConversion"/>
  </si>
  <si>
    <t>울진경찰서</t>
    <phoneticPr fontId="55" type="noConversion"/>
  </si>
  <si>
    <t>봉화경찰서</t>
    <phoneticPr fontId="55" type="noConversion"/>
  </si>
  <si>
    <t>예천경찰서</t>
    <phoneticPr fontId="55" type="noConversion"/>
  </si>
  <si>
    <t>성주경찰서</t>
    <phoneticPr fontId="55" type="noConversion"/>
  </si>
  <si>
    <t>청송경찰서</t>
    <phoneticPr fontId="55" type="noConversion"/>
  </si>
  <si>
    <t>영양경찰서</t>
    <phoneticPr fontId="55" type="noConversion"/>
  </si>
  <si>
    <t>군위경찰서</t>
    <phoneticPr fontId="55" type="noConversion"/>
  </si>
  <si>
    <t>고령경찰서</t>
    <phoneticPr fontId="55" type="noConversion"/>
  </si>
  <si>
    <t>울릉경찰서</t>
    <phoneticPr fontId="55" type="noConversion"/>
  </si>
  <si>
    <t>단위 : 건</t>
    <phoneticPr fontId="55" type="noConversion"/>
  </si>
  <si>
    <t>Goyeongsan</t>
  </si>
  <si>
    <t>고등학교
High school</t>
    <phoneticPr fontId="55" type="noConversion"/>
  </si>
  <si>
    <t>Goryong</t>
  </si>
  <si>
    <t>Source : Gyeongbuk Provincial Police Agency</t>
  </si>
  <si>
    <t>단위 : 건, 천원, 명</t>
  </si>
  <si>
    <t>Unit : case, 1,000 won, person</t>
    <phoneticPr fontId="55" type="noConversion"/>
  </si>
  <si>
    <t>연별 및 소방서별
Year &amp; fire station</t>
    <phoneticPr fontId="55" type="noConversion"/>
  </si>
  <si>
    <t>실화
Accident</t>
    <phoneticPr fontId="55" type="noConversion"/>
  </si>
  <si>
    <t>방화
Arson</t>
    <phoneticPr fontId="55" type="noConversion"/>
  </si>
  <si>
    <t>Pohang North Fire Station</t>
    <phoneticPr fontId="55" type="noConversion"/>
  </si>
  <si>
    <t>Pohang South Fire Station</t>
    <phoneticPr fontId="55" type="noConversion"/>
  </si>
  <si>
    <t>경주소방서</t>
    <phoneticPr fontId="55" type="noConversion"/>
  </si>
  <si>
    <t>Gyeongju Fire Station</t>
  </si>
  <si>
    <t>김천소방서</t>
    <phoneticPr fontId="55" type="noConversion"/>
  </si>
  <si>
    <t>Gimcheon Fire Station</t>
  </si>
  <si>
    <t>안동소방서</t>
    <phoneticPr fontId="55" type="noConversion"/>
  </si>
  <si>
    <t>Andong Fire Station</t>
  </si>
  <si>
    <t>구미소방서</t>
    <phoneticPr fontId="55" type="noConversion"/>
  </si>
  <si>
    <t>Gumi Fire Station</t>
  </si>
  <si>
    <t>영주소방서</t>
    <phoneticPr fontId="55" type="noConversion"/>
  </si>
  <si>
    <t>Yeongju Fire Station</t>
  </si>
  <si>
    <t>영천소방서</t>
    <phoneticPr fontId="55" type="noConversion"/>
  </si>
  <si>
    <t>Yeongcheon Fire Station</t>
  </si>
  <si>
    <t>상주소방서</t>
    <phoneticPr fontId="55" type="noConversion"/>
  </si>
  <si>
    <t>Sangju Fire Station</t>
  </si>
  <si>
    <t>문경소방서</t>
    <phoneticPr fontId="55" type="noConversion"/>
  </si>
  <si>
    <t>Mungyeong Fire Station</t>
  </si>
  <si>
    <t>경산소방서</t>
    <phoneticPr fontId="55" type="noConversion"/>
  </si>
  <si>
    <t>Gyeongsan Fire Station</t>
  </si>
  <si>
    <t>의성소방서</t>
    <phoneticPr fontId="55" type="noConversion"/>
  </si>
  <si>
    <t>Uiseong Fire Station</t>
    <phoneticPr fontId="55" type="noConversion"/>
  </si>
  <si>
    <t>고령소방서</t>
    <phoneticPr fontId="55" type="noConversion"/>
  </si>
  <si>
    <t>Goryeong Fire Station</t>
    <phoneticPr fontId="55" type="noConversion"/>
  </si>
  <si>
    <t>성주소방서</t>
    <phoneticPr fontId="55" type="noConversion"/>
  </si>
  <si>
    <t>Seongju Fire Station</t>
  </si>
  <si>
    <t>칠곡소방서</t>
    <phoneticPr fontId="55" type="noConversion"/>
  </si>
  <si>
    <t>Chilgok Fire Station</t>
  </si>
  <si>
    <t>울진소방서</t>
    <phoneticPr fontId="55" type="noConversion"/>
  </si>
  <si>
    <t>Uljin Fire Station</t>
  </si>
  <si>
    <t>Unit : person</t>
    <phoneticPr fontId="55" type="noConversion"/>
  </si>
  <si>
    <t xml:space="preserve"> </t>
    <phoneticPr fontId="55" type="noConversion"/>
  </si>
  <si>
    <t>14∼19세
14~19years</t>
    <phoneticPr fontId="55" type="noConversion"/>
  </si>
  <si>
    <t>20∼25세
20~25years</t>
    <phoneticPr fontId="55" type="noConversion"/>
  </si>
  <si>
    <t>36∼40세
36~40years</t>
    <phoneticPr fontId="55" type="noConversion"/>
  </si>
  <si>
    <t>51∼60세
51~60years</t>
    <phoneticPr fontId="55" type="noConversion"/>
  </si>
  <si>
    <t>61∼70세
61~70years</t>
    <phoneticPr fontId="55" type="noConversion"/>
  </si>
  <si>
    <t>비 주 거 
 non residential</t>
    <phoneticPr fontId="55" type="noConversion"/>
  </si>
  <si>
    <t>주 : 1) 국가화재분류체계(2007.1) 변경. 쓰레기소각, 음식물조리, 빨래삶기, 전기스파크 등 오인처리를 화재에 포함</t>
    <phoneticPr fontId="55" type="noConversion"/>
  </si>
  <si>
    <t>Yeongcheon Fire Station</t>
    <phoneticPr fontId="55" type="noConversion"/>
  </si>
  <si>
    <t>Gyeongsan Fire Station</t>
    <phoneticPr fontId="32" type="noConversion"/>
  </si>
  <si>
    <t>구미소방서</t>
    <phoneticPr fontId="32" type="noConversion"/>
  </si>
  <si>
    <t>실  화  Accident</t>
    <phoneticPr fontId="55" type="noConversion"/>
  </si>
  <si>
    <t>방  화  Arson</t>
    <phoneticPr fontId="55" type="noConversion"/>
  </si>
  <si>
    <t>발화요인
(미상)
Unknown</t>
    <phoneticPr fontId="55" type="noConversion"/>
  </si>
  <si>
    <t>가스누출
(폭발)
Gas</t>
    <phoneticPr fontId="55" type="noConversion"/>
  </si>
  <si>
    <t>기 타
other</t>
    <phoneticPr fontId="55" type="noConversion"/>
  </si>
  <si>
    <t>방화명확
Arson</t>
    <phoneticPr fontId="55" type="noConversion"/>
  </si>
  <si>
    <t>방화의심
Incendiary suspicious</t>
    <phoneticPr fontId="55" type="noConversion"/>
  </si>
  <si>
    <t xml:space="preserve">      2) 연구 · 학원, 운동시설, 동식물시설, 자동차시설, 기타 비주거 시설</t>
    <phoneticPr fontId="55" type="noConversion"/>
  </si>
  <si>
    <t xml:space="preserve">연별
Year </t>
  </si>
  <si>
    <t>합계
Total</t>
  </si>
  <si>
    <t>논밭두렁
Weed burning</t>
  </si>
  <si>
    <t>면적
Area</t>
  </si>
  <si>
    <t>피해액
Amount of damage</t>
  </si>
  <si>
    <t>어린이 불장난
Accident by children</t>
  </si>
  <si>
    <t>기타
Others</t>
  </si>
  <si>
    <t>단위 : 대</t>
  </si>
  <si>
    <t>Unit : each</t>
    <phoneticPr fontId="55" type="noConversion"/>
  </si>
  <si>
    <t>Headquarter of Fire Defense</t>
  </si>
  <si>
    <t>Headquarter of Fire Defense</t>
    <phoneticPr fontId="55" type="noConversion"/>
  </si>
  <si>
    <t>School of Fire Defense</t>
  </si>
  <si>
    <t>Goryeong Fire Station</t>
  </si>
  <si>
    <t>자료 : 소방행정과, 2005년 자료부터 서식 변경</t>
    <phoneticPr fontId="55" type="noConversion"/>
  </si>
  <si>
    <t>질병 Diseases</t>
  </si>
  <si>
    <t>고령소방서</t>
  </si>
  <si>
    <t>Unit : person</t>
    <phoneticPr fontId="32" type="noConversion"/>
  </si>
  <si>
    <t>도</t>
    <phoneticPr fontId="32" type="noConversion"/>
  </si>
  <si>
    <t>연별 및 시군별
Year &amp; Si, Gun</t>
    <phoneticPr fontId="60" type="noConversion"/>
  </si>
  <si>
    <t>8. 경찰공무원</t>
    <phoneticPr fontId="60" type="noConversion"/>
  </si>
  <si>
    <t>Year &amp; 
Si, Gun</t>
    <phoneticPr fontId="32" type="noConversion"/>
  </si>
  <si>
    <t>9. 퇴직사유별 공무원</t>
  </si>
  <si>
    <t>9. 퇴직사유별 공무원(계속)</t>
  </si>
  <si>
    <t>10. 관내 관공서 및 주요기관</t>
  </si>
  <si>
    <t>10. 관내 관공서 및 주요기관(계속)</t>
  </si>
  <si>
    <t>11. 민원서류 처리</t>
  </si>
  <si>
    <t>12. 여권발급</t>
  </si>
  <si>
    <t>12. Passport Issues</t>
  </si>
  <si>
    <t>Note : Action taken, but not necessary because of self-rescue</t>
    <phoneticPr fontId="55" type="noConversion"/>
  </si>
  <si>
    <t>13-1. 범죄발생 및 검거(경찰서별)</t>
    <phoneticPr fontId="55" type="noConversion"/>
  </si>
  <si>
    <t>14. 연령별 피의자</t>
    <phoneticPr fontId="55" type="noConversion"/>
  </si>
  <si>
    <t>15. 학력별 피의자</t>
    <phoneticPr fontId="55" type="noConversion"/>
  </si>
  <si>
    <t>16. 소년범죄</t>
    <phoneticPr fontId="55" type="noConversion"/>
  </si>
  <si>
    <t>경찰청 소속
Belong to national police agency</t>
    <phoneticPr fontId="32" type="noConversion"/>
  </si>
  <si>
    <t xml:space="preserve">Ulleung </t>
    <phoneticPr fontId="55" type="noConversion"/>
  </si>
  <si>
    <t>8. Police Officials</t>
    <phoneticPr fontId="32" type="noConversion"/>
  </si>
  <si>
    <t>자료 : 경북지방경찰청</t>
    <phoneticPr fontId="55" type="noConversion"/>
  </si>
  <si>
    <t>연별 및 
사유별
Year &amp; 
Cause</t>
    <phoneticPr fontId="55" type="noConversion"/>
  </si>
  <si>
    <t>정무직
Political</t>
    <phoneticPr fontId="55" type="noConversion"/>
  </si>
  <si>
    <t>연별 및 사유별
Year &amp; Cause</t>
    <phoneticPr fontId="55" type="noConversion"/>
  </si>
  <si>
    <t>1급
1st
grade</t>
    <phoneticPr fontId="55" type="noConversion"/>
  </si>
  <si>
    <t>6급
6th
grade</t>
    <phoneticPr fontId="55" type="noConversion"/>
  </si>
  <si>
    <t>7급
7th
grade</t>
    <phoneticPr fontId="55" type="noConversion"/>
  </si>
  <si>
    <t>주 : 기타는 제도개선 건의, 질의, 진정 등</t>
    <phoneticPr fontId="55" type="noConversion"/>
  </si>
  <si>
    <t>도</t>
    <phoneticPr fontId="55" type="noConversion"/>
  </si>
  <si>
    <t>Gyeongsang
buk-do</t>
    <phoneticPr fontId="55" type="noConversion"/>
  </si>
  <si>
    <t>Year &amp; Month</t>
    <phoneticPr fontId="55" type="noConversion"/>
  </si>
  <si>
    <t>여
Female</t>
    <phoneticPr fontId="55" type="noConversion"/>
  </si>
  <si>
    <t>관용
Official</t>
    <phoneticPr fontId="55" type="noConversion"/>
  </si>
  <si>
    <t>일반
General</t>
    <phoneticPr fontId="55" type="noConversion"/>
  </si>
  <si>
    <t>5년복수
Five year
(multiple)</t>
    <phoneticPr fontId="55" type="noConversion"/>
  </si>
  <si>
    <t>10년복수
Ten year
(multiple)</t>
    <phoneticPr fontId="55" type="noConversion"/>
  </si>
  <si>
    <t>주 : 2009년 자료부터 서식변경(항목추가 "풍속범")</t>
    <phoneticPr fontId="55" type="noConversion"/>
  </si>
  <si>
    <t>13. 범죄발생 및 검거</t>
    <phoneticPr fontId="32" type="noConversion"/>
  </si>
  <si>
    <t>26∼30세
26~30years</t>
    <phoneticPr fontId="55" type="noConversion"/>
  </si>
  <si>
    <t>31∼35세
31~35years</t>
    <phoneticPr fontId="55" type="noConversion"/>
  </si>
  <si>
    <t>41∼50세
41~50years</t>
    <phoneticPr fontId="55" type="noConversion"/>
  </si>
  <si>
    <t>중학교
Middle school</t>
    <phoneticPr fontId="55" type="noConversion"/>
  </si>
  <si>
    <t>초등학교
Elementary school</t>
    <phoneticPr fontId="55" type="noConversion"/>
  </si>
  <si>
    <t>연별 및 소방서별
Year &amp; fire station</t>
    <phoneticPr fontId="55" type="noConversion"/>
  </si>
  <si>
    <t>동수
Number of buildings</t>
    <phoneticPr fontId="55" type="noConversion"/>
  </si>
  <si>
    <t>이재가구수
Number of households</t>
    <phoneticPr fontId="55" type="noConversion"/>
  </si>
  <si>
    <t>면적(㎡)
Area</t>
    <phoneticPr fontId="55" type="noConversion"/>
  </si>
  <si>
    <t>부동산
Immovable property</t>
    <phoneticPr fontId="55" type="noConversion"/>
  </si>
  <si>
    <t>동산
Movable property</t>
    <phoneticPr fontId="55" type="noConversion"/>
  </si>
  <si>
    <t>부상
Injury</t>
    <phoneticPr fontId="55" type="noConversion"/>
  </si>
  <si>
    <t>부주의Careless</t>
    <phoneticPr fontId="55" type="noConversion"/>
  </si>
  <si>
    <t>비 주 거  non residential</t>
    <phoneticPr fontId="55" type="noConversion"/>
  </si>
  <si>
    <t>공장 및 창고
factory &amp; warehouse</t>
    <phoneticPr fontId="55" type="noConversion"/>
  </si>
  <si>
    <t>주 : 2011년 자료부터 서식변경("다목적차" 항목 삭제, "화재조사차", "진단차" 항목 추가)</t>
    <phoneticPr fontId="32" type="noConversion"/>
  </si>
  <si>
    <t>UiSeong Fire Station</t>
    <phoneticPr fontId="55" type="noConversion"/>
  </si>
  <si>
    <t xml:space="preserve">      사고종별의 ‘기타’에는 붕괴, 추락, 폭발, 약물, 자연재해, 고립, 유독물질, 자해범죄 등 포함</t>
    <phoneticPr fontId="55" type="noConversion"/>
  </si>
  <si>
    <t>용도별
By use</t>
    <phoneticPr fontId="55" type="noConversion"/>
  </si>
  <si>
    <t>처리상황
By punishment</t>
    <phoneticPr fontId="55" type="noConversion"/>
  </si>
  <si>
    <t>중앙선 침범
center Lane</t>
    <phoneticPr fontId="55" type="noConversion"/>
  </si>
  <si>
    <t>음주운전
Drunk driving</t>
    <phoneticPr fontId="55" type="noConversion"/>
  </si>
  <si>
    <t>무면허
Non-
license</t>
    <phoneticPr fontId="55" type="noConversion"/>
  </si>
  <si>
    <t>화물차
Truck</t>
    <phoneticPr fontId="55" type="noConversion"/>
  </si>
  <si>
    <t>이륜차
Motorcycle</t>
    <phoneticPr fontId="55" type="noConversion"/>
  </si>
  <si>
    <t>기타(특수차)
Others</t>
    <phoneticPr fontId="55" type="noConversion"/>
  </si>
  <si>
    <t>7.Members of National and Regional Assemblies</t>
    <phoneticPr fontId="32" type="noConversion"/>
  </si>
  <si>
    <t>국회의원
Member of National Assembly</t>
    <phoneticPr fontId="32" type="noConversion"/>
  </si>
  <si>
    <t>계
Total</t>
    <phoneticPr fontId="32" type="noConversion"/>
  </si>
  <si>
    <t>남
Male</t>
    <phoneticPr fontId="32" type="noConversion"/>
  </si>
  <si>
    <t>광역시도 의원
Member of Metropolitan city and Province Assembly</t>
    <phoneticPr fontId="32" type="noConversion"/>
  </si>
  <si>
    <t>남
Male</t>
    <phoneticPr fontId="32" type="noConversion"/>
  </si>
  <si>
    <t>여
Female</t>
    <phoneticPr fontId="32" type="noConversion"/>
  </si>
  <si>
    <t>Pohang North Fire Station</t>
  </si>
  <si>
    <t>포항북부소방서</t>
  </si>
  <si>
    <t>Pohang South Fire Station</t>
  </si>
  <si>
    <t>포항남부소방서</t>
  </si>
  <si>
    <t>Uiseong Fire Station</t>
  </si>
  <si>
    <t>의성소방서</t>
  </si>
  <si>
    <t>Uiseong fire station</t>
  </si>
  <si>
    <t xml:space="preserve">Ulleung </t>
  </si>
  <si>
    <t>1월</t>
  </si>
  <si>
    <t>2월</t>
  </si>
  <si>
    <t>12월</t>
  </si>
  <si>
    <t>자료 : 새마을봉사과, 2006년 자료부터 남녀 구분 및 5년 미만 복수 추가</t>
  </si>
  <si>
    <t>주 : 2008년 자료부터 서식 변경("관용", "기간별" 항목 추가)</t>
  </si>
  <si>
    <t xml:space="preserve"> Provincial Police Agency</t>
  </si>
  <si>
    <t>1종</t>
  </si>
  <si>
    <t>2종
2nd Class</t>
  </si>
  <si>
    <t>특수
Special</t>
  </si>
  <si>
    <t>보통
General</t>
  </si>
  <si>
    <t>소형
Small-size</t>
  </si>
  <si>
    <t>원동기
Motor</t>
  </si>
  <si>
    <t>별정직 Specific</t>
  </si>
  <si>
    <t>특정직 Special</t>
  </si>
  <si>
    <t>일반직 General</t>
  </si>
  <si>
    <t>연별 및 직능별
Year &amp; Office Department</t>
  </si>
  <si>
    <t>시·군(자치)
Si·Gun(Autonomous)</t>
  </si>
  <si>
    <t>소방서  Fire station</t>
  </si>
  <si>
    <t>자료 : 정책기획관실</t>
  </si>
  <si>
    <t>주 : 2008년 자료부터 서식 변경("소방서" 항목 재분류)</t>
  </si>
  <si>
    <t>미래전략기획단</t>
  </si>
  <si>
    <t>주 : 정원기준  국가직은 (  )내에 표기, 2006. 9. 14 부터 본부, 국, 실 단위 정원 배정</t>
  </si>
  <si>
    <t>주 : 2008년 자료부터 서식 변경("고위공무원" 항목 재분류)</t>
  </si>
  <si>
    <t xml:space="preserve"> - Legislation Policy Support</t>
  </si>
  <si>
    <t xml:space="preserve"> - 경북도립대학</t>
  </si>
  <si>
    <t xml:space="preserve"> - 농업자원관리원</t>
  </si>
  <si>
    <t xml:space="preserve"> - Agricultural  Resourses Administration</t>
  </si>
  <si>
    <t xml:space="preserve"> - Mt. Palgong Park Management Office</t>
  </si>
  <si>
    <t xml:space="preserve"> - Seoul Brench Office</t>
  </si>
  <si>
    <t xml:space="preserve"> - 산림자원개발원</t>
  </si>
  <si>
    <t xml:space="preserve"> - 노인전문간호센터</t>
  </si>
  <si>
    <t>자료 : 정책기획관실, 2008년 자료부터 서식 변경("고위공무원" 항목 재분류)</t>
  </si>
  <si>
    <t>주 : 지방직+국가직, 국가직은 (  )내에 표기</t>
  </si>
  <si>
    <t xml:space="preserve">      2008년 자료부터 서식 변경("고위공무원" 항목 재분류)</t>
  </si>
  <si>
    <t>Goryeong fire station</t>
  </si>
  <si>
    <t>징계해임
Disciplinary dismissal</t>
  </si>
  <si>
    <t>결격사유
Inevitable Retirement</t>
  </si>
  <si>
    <t>사망
Death</t>
  </si>
  <si>
    <t>자료 : 자치행정과</t>
  </si>
  <si>
    <t>8. 경찰공무원</t>
    <phoneticPr fontId="55" type="noConversion"/>
  </si>
  <si>
    <t>9. 퇴직사유별 공무원</t>
    <phoneticPr fontId="55" type="noConversion"/>
  </si>
  <si>
    <t>10. 관내 관공서 및 주요기관</t>
    <phoneticPr fontId="55" type="noConversion"/>
  </si>
  <si>
    <t>11. 민원서류 처리</t>
    <phoneticPr fontId="55" type="noConversion"/>
  </si>
  <si>
    <t>12. 여권발급</t>
    <phoneticPr fontId="55" type="noConversion"/>
  </si>
  <si>
    <t>13. 범죄발생 및 검거</t>
    <phoneticPr fontId="55" type="noConversion"/>
  </si>
  <si>
    <t>13-1 범죄발생및 검거(경찰서별)</t>
    <phoneticPr fontId="55" type="noConversion"/>
  </si>
  <si>
    <t>14. 연령별 피의자</t>
    <phoneticPr fontId="55" type="noConversion"/>
  </si>
  <si>
    <t>15. 학력별 피의자</t>
    <phoneticPr fontId="55" type="noConversion"/>
  </si>
  <si>
    <t>16. 소년범죄</t>
    <phoneticPr fontId="55" type="noConversion"/>
  </si>
  <si>
    <t>17. 화재발생</t>
    <phoneticPr fontId="55" type="noConversion"/>
  </si>
  <si>
    <t>18. 발화요인별 화재발생</t>
    <phoneticPr fontId="55" type="noConversion"/>
  </si>
  <si>
    <t>19. 장소별 화재발생</t>
    <phoneticPr fontId="55" type="noConversion"/>
  </si>
  <si>
    <t>20. 산불발생현황</t>
    <phoneticPr fontId="55" type="noConversion"/>
  </si>
  <si>
    <t>21. 소방장비</t>
    <phoneticPr fontId="55" type="noConversion"/>
  </si>
  <si>
    <t>22. 119구급활동실적</t>
    <phoneticPr fontId="55" type="noConversion"/>
  </si>
  <si>
    <t>25. 풍수해 발생</t>
    <phoneticPr fontId="55" type="noConversion"/>
  </si>
  <si>
    <t>26. 소방대상물 현황</t>
    <phoneticPr fontId="55" type="noConversion"/>
  </si>
  <si>
    <t>27. 위험물제조소 설치 현황</t>
    <phoneticPr fontId="55" type="noConversion"/>
  </si>
  <si>
    <t>29. 자동차 단속 및 처리</t>
    <phoneticPr fontId="55" type="noConversion"/>
  </si>
  <si>
    <t>30. 운전면허 소지자</t>
    <phoneticPr fontId="55" type="noConversion"/>
  </si>
  <si>
    <t>31. 운전면허 시험실시</t>
    <phoneticPr fontId="55" type="noConversion"/>
  </si>
  <si>
    <t>연령미상
Unknown</t>
    <phoneticPr fontId="55" type="noConversion"/>
  </si>
  <si>
    <t>대학교
College &amp; University</t>
    <phoneticPr fontId="55" type="noConversion"/>
  </si>
  <si>
    <t>영덕소방서</t>
    <phoneticPr fontId="55" type="noConversion"/>
  </si>
  <si>
    <t>Yeongdeok Fire Station</t>
  </si>
  <si>
    <t>영덕소방서</t>
    <phoneticPr fontId="32" type="noConversion"/>
  </si>
  <si>
    <t>Yeongdeok Fire Station</t>
    <phoneticPr fontId="32" type="noConversion"/>
  </si>
  <si>
    <t>Yeongdeok Fire Station</t>
    <phoneticPr fontId="55" type="noConversion"/>
  </si>
  <si>
    <t>포항북부소방서</t>
    <phoneticPr fontId="55" type="noConversion"/>
  </si>
  <si>
    <t>Pohang North Fire Station</t>
    <phoneticPr fontId="55" type="noConversion"/>
  </si>
  <si>
    <t>포항남부소방서</t>
    <phoneticPr fontId="55" type="noConversion"/>
  </si>
  <si>
    <t>Pohang South Fire Station</t>
    <phoneticPr fontId="55" type="noConversion"/>
  </si>
  <si>
    <t>경주소방서</t>
    <phoneticPr fontId="55" type="noConversion"/>
  </si>
  <si>
    <t>김천소방서</t>
    <phoneticPr fontId="55" type="noConversion"/>
  </si>
  <si>
    <t>안동소방서</t>
    <phoneticPr fontId="55" type="noConversion"/>
  </si>
  <si>
    <t>구미소방서</t>
    <phoneticPr fontId="55" type="noConversion"/>
  </si>
  <si>
    <t>영주소방서</t>
    <phoneticPr fontId="55" type="noConversion"/>
  </si>
  <si>
    <t>영천소방서</t>
    <phoneticPr fontId="55" type="noConversion"/>
  </si>
  <si>
    <t>상주소방서</t>
    <phoneticPr fontId="55" type="noConversion"/>
  </si>
  <si>
    <t>문경소방서</t>
    <phoneticPr fontId="55" type="noConversion"/>
  </si>
  <si>
    <t>경산소방서</t>
    <phoneticPr fontId="55" type="noConversion"/>
  </si>
  <si>
    <t>의성소방서</t>
    <phoneticPr fontId="55" type="noConversion"/>
  </si>
  <si>
    <t>Uiseong Fire Station</t>
    <phoneticPr fontId="55" type="noConversion"/>
  </si>
  <si>
    <t>영덕소방서</t>
    <phoneticPr fontId="32" type="noConversion"/>
  </si>
  <si>
    <t>Yeongdeok Fire Station</t>
    <phoneticPr fontId="55" type="noConversion"/>
  </si>
  <si>
    <t>고령소방서</t>
    <phoneticPr fontId="55" type="noConversion"/>
  </si>
  <si>
    <t>Goryeong Fire Station</t>
    <phoneticPr fontId="55" type="noConversion"/>
  </si>
  <si>
    <t>성주소방서</t>
    <phoneticPr fontId="55" type="noConversion"/>
  </si>
  <si>
    <t>칠곡소방서</t>
    <phoneticPr fontId="55" type="noConversion"/>
  </si>
  <si>
    <t>울진소방서</t>
    <phoneticPr fontId="55" type="noConversion"/>
  </si>
  <si>
    <t>입산자 실화
Accident by climber</t>
  </si>
  <si>
    <t>소방본부</t>
    <phoneticPr fontId="55" type="noConversion"/>
  </si>
  <si>
    <t>연별
소방서별</t>
    <phoneticPr fontId="55" type="noConversion"/>
  </si>
  <si>
    <t xml:space="preserve">합계
Total </t>
    <phoneticPr fontId="55" type="noConversion"/>
  </si>
  <si>
    <t>Year &amp; Fire station</t>
    <phoneticPr fontId="55" type="noConversion"/>
  </si>
  <si>
    <t>출동건수
Number of cases</t>
    <phoneticPr fontId="55" type="noConversion"/>
  </si>
  <si>
    <t xml:space="preserve">구조(처리)건수
Number of rescued cases </t>
    <phoneticPr fontId="55" type="noConversion"/>
  </si>
  <si>
    <t>구조인원
(명)
Rescued person</t>
    <phoneticPr fontId="55" type="noConversion"/>
  </si>
  <si>
    <t>사고종별 구조인원(명)
Rescued person by accident</t>
    <phoneticPr fontId="55" type="noConversion"/>
  </si>
  <si>
    <t>Year &amp; 
Fire Station</t>
    <phoneticPr fontId="55" type="noConversion"/>
  </si>
  <si>
    <t>인명구조
Rescue</t>
    <phoneticPr fontId="55" type="noConversion"/>
  </si>
  <si>
    <t>안전조치
Safety action</t>
    <phoneticPr fontId="55" type="noConversion"/>
  </si>
  <si>
    <t>화재
Fire</t>
    <phoneticPr fontId="55" type="noConversion"/>
  </si>
  <si>
    <t>교통사고
Traffic</t>
    <phoneticPr fontId="55" type="noConversion"/>
  </si>
  <si>
    <t>수난사고
River</t>
    <phoneticPr fontId="55" type="noConversion"/>
  </si>
  <si>
    <t>승강기
Elevator</t>
    <phoneticPr fontId="55" type="noConversion"/>
  </si>
  <si>
    <t>산악사고
Mountain</t>
    <phoneticPr fontId="55" type="noConversion"/>
  </si>
  <si>
    <t xml:space="preserve"> </t>
    <phoneticPr fontId="55" type="noConversion"/>
  </si>
  <si>
    <t>단위 : ha, 천원</t>
    <phoneticPr fontId="61" type="noConversion"/>
  </si>
  <si>
    <t>Unit : ha, 1,000 won</t>
    <phoneticPr fontId="61" type="noConversion"/>
  </si>
  <si>
    <t>이송 병원별
By medical facilities</t>
    <phoneticPr fontId="55" type="noConversion"/>
  </si>
  <si>
    <t>경주시</t>
    <phoneticPr fontId="32" type="noConversion"/>
  </si>
  <si>
    <t>사망자
Killed</t>
    <phoneticPr fontId="55" type="noConversion"/>
  </si>
  <si>
    <t>사고유형별  
By type of traffic accident</t>
    <phoneticPr fontId="55" type="noConversion"/>
  </si>
  <si>
    <t>연별
Year</t>
    <phoneticPr fontId="55" type="noConversion"/>
  </si>
  <si>
    <t>자동차 종류별
By kind of vehicle</t>
    <phoneticPr fontId="55" type="noConversion"/>
  </si>
  <si>
    <t>차량단독
Vehicle only</t>
    <phoneticPr fontId="55" type="noConversion"/>
  </si>
  <si>
    <t>철도건널목
Railway crossing</t>
    <phoneticPr fontId="55" type="noConversion"/>
  </si>
  <si>
    <t>화물
Truck</t>
    <phoneticPr fontId="55" type="noConversion"/>
  </si>
  <si>
    <t>특수
Special car</t>
    <phoneticPr fontId="55" type="noConversion"/>
  </si>
  <si>
    <t>이륜차
Motor cycle</t>
    <phoneticPr fontId="55" type="noConversion"/>
  </si>
  <si>
    <t>주 : 1) 자동차에는 이륜차량 포함</t>
    <phoneticPr fontId="55" type="noConversion"/>
  </si>
  <si>
    <t>연별 및 성별
Year &amp; gender</t>
    <phoneticPr fontId="55" type="noConversion"/>
  </si>
  <si>
    <t>총수
Total</t>
    <phoneticPr fontId="55" type="noConversion"/>
  </si>
  <si>
    <t>1종
1st Class</t>
    <phoneticPr fontId="55" type="noConversion"/>
  </si>
  <si>
    <t>대형
Large-size</t>
    <phoneticPr fontId="55" type="noConversion"/>
  </si>
  <si>
    <t>보통
General</t>
    <phoneticPr fontId="55" type="noConversion"/>
  </si>
  <si>
    <t>소형
Small-size</t>
    <phoneticPr fontId="55" type="noConversion"/>
  </si>
  <si>
    <t>주 : 2012년 자료부터 "구급환자유형별-의도성 유무" 삭제</t>
    <phoneticPr fontId="55" type="noConversion"/>
  </si>
  <si>
    <t>Gyeongsan Fire Station</t>
    <phoneticPr fontId="55" type="noConversion"/>
  </si>
  <si>
    <t>Chilgok Fire Station</t>
    <phoneticPr fontId="32" type="noConversion"/>
  </si>
  <si>
    <t>Uljin Fire Station</t>
    <phoneticPr fontId="32" type="noConversion"/>
  </si>
  <si>
    <t>Yeongju Fire Station</t>
    <phoneticPr fontId="55" type="noConversion"/>
  </si>
  <si>
    <t>Chilgok Fire Station</t>
    <phoneticPr fontId="55" type="noConversion"/>
  </si>
  <si>
    <t>Uljin Fire Station</t>
    <phoneticPr fontId="55" type="noConversion"/>
  </si>
  <si>
    <t xml:space="preserve"> </t>
    <phoneticPr fontId="55" type="noConversion"/>
  </si>
  <si>
    <t>단위 : 건, 명, 천원</t>
    <phoneticPr fontId="55" type="noConversion"/>
  </si>
  <si>
    <t>Unit : case, person, 1,000 won</t>
    <phoneticPr fontId="55" type="noConversion"/>
  </si>
  <si>
    <t>연별 및
시군별</t>
    <phoneticPr fontId="55" type="noConversion"/>
  </si>
  <si>
    <t>화재
Fire incident</t>
    <phoneticPr fontId="55" type="noConversion"/>
  </si>
  <si>
    <t>산불
Forest fire</t>
    <phoneticPr fontId="55" type="noConversion"/>
  </si>
  <si>
    <t>붕괴
Collapse</t>
    <phoneticPr fontId="55" type="noConversion"/>
  </si>
  <si>
    <t>도로교통사고
Motor vehicle accident</t>
    <phoneticPr fontId="55" type="noConversion"/>
  </si>
  <si>
    <t>환경오염
Environmental pollution</t>
    <phoneticPr fontId="55" type="noConversion"/>
  </si>
  <si>
    <t>해난
Marine accident</t>
    <phoneticPr fontId="55" type="noConversion"/>
  </si>
  <si>
    <t>기타
Others</t>
    <phoneticPr fontId="55" type="noConversion"/>
  </si>
  <si>
    <t>Year &amp;
Si, Gun</t>
    <phoneticPr fontId="55" type="noConversion"/>
  </si>
  <si>
    <t>재산피해
Damaged property</t>
    <phoneticPr fontId="55" type="noConversion"/>
  </si>
  <si>
    <t>인명피해
Number of casualties</t>
    <phoneticPr fontId="55" type="noConversion"/>
  </si>
  <si>
    <t>건
case</t>
    <phoneticPr fontId="55" type="noConversion"/>
  </si>
  <si>
    <t>인원  person</t>
    <phoneticPr fontId="55" type="noConversion"/>
  </si>
  <si>
    <t>인원
person</t>
    <phoneticPr fontId="55" type="noConversion"/>
  </si>
  <si>
    <t>고속도로</t>
    <phoneticPr fontId="55" type="noConversion"/>
  </si>
  <si>
    <t>High Way</t>
    <phoneticPr fontId="55" type="noConversion"/>
  </si>
  <si>
    <t>주: 2012년 자료부터 "남/여"구분, "재산피해-동산, 부동산" 항목 삭제</t>
    <phoneticPr fontId="32" type="noConversion"/>
  </si>
  <si>
    <t>Unit : person</t>
    <phoneticPr fontId="55" type="noConversion"/>
  </si>
  <si>
    <t>연별 및 
성별
Year &amp; gender</t>
    <phoneticPr fontId="55" type="noConversion"/>
  </si>
  <si>
    <t>총계
Grand Total</t>
    <phoneticPr fontId="55" type="noConversion"/>
  </si>
  <si>
    <t>1종
1st Class</t>
    <phoneticPr fontId="55" type="noConversion"/>
  </si>
  <si>
    <t>합격
Passed</t>
    <phoneticPr fontId="55" type="noConversion"/>
  </si>
  <si>
    <t>계
Total</t>
    <phoneticPr fontId="55" type="noConversion"/>
  </si>
  <si>
    <t>대형
Large-size</t>
    <phoneticPr fontId="55" type="noConversion"/>
  </si>
  <si>
    <t>보통
General</t>
    <phoneticPr fontId="55" type="noConversion"/>
  </si>
  <si>
    <t>특수
Special</t>
    <phoneticPr fontId="55" type="noConversion"/>
  </si>
  <si>
    <t>2종
2nd Class</t>
    <phoneticPr fontId="55" type="noConversion"/>
  </si>
  <si>
    <t>소형
Small-size</t>
    <phoneticPr fontId="55" type="noConversion"/>
  </si>
  <si>
    <t>원동기
Motor</t>
    <phoneticPr fontId="55" type="noConversion"/>
  </si>
  <si>
    <t>자료 : 포항(문경)운전면허시험장</t>
    <phoneticPr fontId="32" type="noConversion"/>
  </si>
  <si>
    <t>Source : Pohang(Mungyeong) Driver's license exam</t>
    <phoneticPr fontId="32" type="noConversion"/>
  </si>
  <si>
    <t>주 : 2008년 부터 서식변경(남, 여 구분)</t>
    <phoneticPr fontId="55" type="noConversion"/>
  </si>
  <si>
    <t>감사관</t>
  </si>
  <si>
    <t>Yeongdeok Fire Station</t>
    <phoneticPr fontId="55" type="noConversion"/>
  </si>
  <si>
    <t>졸업
Graduation</t>
    <phoneticPr fontId="32" type="noConversion"/>
  </si>
  <si>
    <t>중퇴
Drop-out</t>
    <phoneticPr fontId="32" type="noConversion"/>
  </si>
  <si>
    <t>재학
In school</t>
    <phoneticPr fontId="32" type="noConversion"/>
  </si>
  <si>
    <t>도(비례)</t>
    <phoneticPr fontId="32" type="noConversion"/>
  </si>
  <si>
    <t xml:space="preserve">   영덕소방서</t>
    <phoneticPr fontId="32" type="noConversion"/>
  </si>
  <si>
    <t>자료 : 산림자원과</t>
    <phoneticPr fontId="61" type="noConversion"/>
  </si>
  <si>
    <t xml:space="preserve">     2013년 자료부터 서식변경("무인방수탑차"항목 "20이하"와 "20이상"으로 분리, "조명차","배연차" 항목 통합하여 "조연차"로 변경)</t>
    <phoneticPr fontId="32" type="noConversion"/>
  </si>
  <si>
    <t>성  별
By gender</t>
    <phoneticPr fontId="55" type="noConversion"/>
  </si>
  <si>
    <t>목 적 별
By purpose</t>
    <phoneticPr fontId="55" type="noConversion"/>
  </si>
  <si>
    <t>연 령 별
By age-group</t>
    <phoneticPr fontId="55" type="noConversion"/>
  </si>
  <si>
    <t>거주
Resid-encial</t>
    <phoneticPr fontId="55" type="noConversion"/>
  </si>
  <si>
    <t>기 간 별
By period</t>
    <phoneticPr fontId="32" type="noConversion"/>
  </si>
  <si>
    <t>20세 이하
Under 
20years old</t>
    <phoneticPr fontId="55" type="noConversion"/>
  </si>
  <si>
    <t>연별 및 
월별</t>
    <phoneticPr fontId="55" type="noConversion"/>
  </si>
  <si>
    <t>주 : 2013년 자료부터 "기능직", "고용직"→"기타직"으로 변경, "전문경력관" 항목 추가</t>
    <phoneticPr fontId="32" type="noConversion"/>
  </si>
  <si>
    <t>선거구수
No. of consti-
tuency</t>
    <phoneticPr fontId="32" type="noConversion"/>
  </si>
  <si>
    <t>합  계
Total</t>
    <phoneticPr fontId="55" type="noConversion"/>
  </si>
  <si>
    <t>일  반  직
General service</t>
    <phoneticPr fontId="55" type="noConversion"/>
  </si>
  <si>
    <t>주 : 2013년 자료부터 "남", "여" 항목 추가</t>
    <phoneticPr fontId="32" type="noConversion"/>
  </si>
  <si>
    <t>일  반  직
General service</t>
    <phoneticPr fontId="32" type="noConversion"/>
  </si>
  <si>
    <t>3급
3rd 
grade</t>
    <phoneticPr fontId="55" type="noConversion"/>
  </si>
  <si>
    <t>연별 및 사유별
Year &amp; 
Cause</t>
    <phoneticPr fontId="55" type="noConversion"/>
  </si>
  <si>
    <t>합 계
Total</t>
    <phoneticPr fontId="55" type="noConversion"/>
  </si>
  <si>
    <t>Year &amp; Month</t>
    <phoneticPr fontId="32" type="noConversion"/>
  </si>
  <si>
    <t>강  력  범
Felony offenses</t>
    <phoneticPr fontId="55" type="noConversion"/>
  </si>
  <si>
    <t>절  도  범
Thefts</t>
    <phoneticPr fontId="55" type="noConversion"/>
  </si>
  <si>
    <t xml:space="preserve">   폭  력  범
  Violent offenses</t>
    <phoneticPr fontId="55" type="noConversion"/>
  </si>
  <si>
    <t>지  능  범
Intellectual offenses</t>
    <phoneticPr fontId="55" type="noConversion"/>
  </si>
  <si>
    <t>연별 및 월별</t>
    <phoneticPr fontId="55" type="noConversion"/>
  </si>
  <si>
    <t>71세 이상
71years old 
and over</t>
    <phoneticPr fontId="55" type="noConversion"/>
  </si>
  <si>
    <t>합  계
Total</t>
    <phoneticPr fontId="55" type="noConversion"/>
  </si>
  <si>
    <t>폭  력  범
Violent offenses</t>
    <phoneticPr fontId="55" type="noConversion"/>
  </si>
  <si>
    <t>경주소방서
Gyeongju Fire Station</t>
    <phoneticPr fontId="32" type="noConversion"/>
  </si>
  <si>
    <t>김천소방서
Gimcheon Fire Station</t>
    <phoneticPr fontId="32" type="noConversion"/>
  </si>
  <si>
    <t>안동소방서
Andong Fire Station</t>
    <phoneticPr fontId="32" type="noConversion"/>
  </si>
  <si>
    <t>구미소방서
Gumi Fire Station</t>
    <phoneticPr fontId="32" type="noConversion"/>
  </si>
  <si>
    <t>영주소방서
Yeongju Fire Station</t>
    <phoneticPr fontId="32" type="noConversion"/>
  </si>
  <si>
    <t>상주소방서
Sangju Fire Station</t>
    <phoneticPr fontId="32" type="noConversion"/>
  </si>
  <si>
    <t>경산소방서
Gyeongsan Fire Station</t>
    <phoneticPr fontId="32" type="noConversion"/>
  </si>
  <si>
    <t>의성소방서
Uiseong Fire Station</t>
    <phoneticPr fontId="32" type="noConversion"/>
  </si>
  <si>
    <t>영덕소방서
Yeongdeok Fire Station</t>
    <phoneticPr fontId="32" type="noConversion"/>
  </si>
  <si>
    <t>고령소방서
Goryeong Fire Station</t>
    <phoneticPr fontId="32" type="noConversion"/>
  </si>
  <si>
    <t>성주소방서
Seongju Fire Station</t>
    <phoneticPr fontId="32" type="noConversion"/>
  </si>
  <si>
    <t>칠곡소방서
Chilgok Fire Station</t>
    <phoneticPr fontId="32" type="noConversion"/>
  </si>
  <si>
    <t>울진소방서
Uljin Fire Station</t>
    <phoneticPr fontId="32" type="noConversion"/>
  </si>
  <si>
    <t>문경소방서
Mungyeong Fire Station</t>
    <phoneticPr fontId="32" type="noConversion"/>
  </si>
  <si>
    <t>Wounded</t>
    <phoneticPr fontId="55" type="noConversion"/>
  </si>
  <si>
    <t xml:space="preserve">사고부상 </t>
    <phoneticPr fontId="55" type="noConversion"/>
  </si>
  <si>
    <t>칠곡소방서</t>
    <phoneticPr fontId="55" type="noConversion"/>
  </si>
  <si>
    <t>울진소방서</t>
    <phoneticPr fontId="55" type="noConversion"/>
  </si>
  <si>
    <t>구급환자 유형별
Number of first-aid patients by type</t>
    <phoneticPr fontId="55" type="noConversion"/>
  </si>
  <si>
    <t>17. 화재발생</t>
    <phoneticPr fontId="55" type="noConversion"/>
  </si>
  <si>
    <t>17. 화재발생(계속)</t>
    <phoneticPr fontId="55" type="noConversion"/>
  </si>
  <si>
    <t>18. 발화요인별 화재발생(계속)</t>
    <phoneticPr fontId="55" type="noConversion"/>
  </si>
  <si>
    <t>19. 장소별 화재발생(계속)</t>
    <phoneticPr fontId="55" type="noConversion"/>
  </si>
  <si>
    <t>19. 장소별 화재발생</t>
    <phoneticPr fontId="55" type="noConversion"/>
  </si>
  <si>
    <t>20. 산불발생 현황</t>
    <phoneticPr fontId="61" type="noConversion"/>
  </si>
  <si>
    <t>21. 소방장비(계속)</t>
    <phoneticPr fontId="55" type="noConversion"/>
  </si>
  <si>
    <t>22. 119 구급활동 실적</t>
    <phoneticPr fontId="55" type="noConversion"/>
  </si>
  <si>
    <t>23. 119 구조활동 실적</t>
    <phoneticPr fontId="55" type="noConversion"/>
  </si>
  <si>
    <t>칠곡소방서</t>
    <phoneticPr fontId="55" type="noConversion"/>
  </si>
  <si>
    <t>울진소방서</t>
    <phoneticPr fontId="55" type="noConversion"/>
  </si>
  <si>
    <t>24. 재난사고 발생 및 피해현황(계속)</t>
    <phoneticPr fontId="55" type="noConversion"/>
  </si>
  <si>
    <t>24. 재난사고 발생 및 피해현황</t>
    <phoneticPr fontId="55" type="noConversion"/>
  </si>
  <si>
    <t>연별 및 시군</t>
    <phoneticPr fontId="55" type="noConversion"/>
  </si>
  <si>
    <t xml:space="preserve">인   적   피   해      </t>
    <phoneticPr fontId="32" type="noConversion"/>
  </si>
  <si>
    <t>피  해  액
Amount of damage</t>
    <phoneticPr fontId="55" type="noConversion"/>
  </si>
  <si>
    <t>연별 및 소방서별</t>
    <phoneticPr fontId="61" type="noConversion"/>
  </si>
  <si>
    <t>계
Total</t>
    <phoneticPr fontId="61" type="noConversion"/>
  </si>
  <si>
    <t>문화집회 및
 운동시설
Stadium and sports</t>
    <phoneticPr fontId="61" type="noConversion"/>
  </si>
  <si>
    <t>종교시설
Religious Facilities</t>
    <phoneticPr fontId="32" type="noConversion"/>
  </si>
  <si>
    <t>판매시설
Stores</t>
    <phoneticPr fontId="61" type="noConversion"/>
  </si>
  <si>
    <t>운수시설
Transport Facilities</t>
    <phoneticPr fontId="61" type="noConversion"/>
  </si>
  <si>
    <t>수련시설
Training Facilities</t>
    <phoneticPr fontId="32" type="noConversion"/>
  </si>
  <si>
    <t>운동시설
Sporting Facilities</t>
    <phoneticPr fontId="32" type="noConversion"/>
  </si>
  <si>
    <t xml:space="preserve">항공기 및 자동차 
관련시설
Airplane and Automoibile related Facilities    </t>
    <phoneticPr fontId="32" type="noConversion"/>
  </si>
  <si>
    <t>장례식장
Fueral halls</t>
    <phoneticPr fontId="61" type="noConversion"/>
  </si>
  <si>
    <t>기타
Others</t>
    <phoneticPr fontId="61" type="noConversion"/>
  </si>
  <si>
    <t>영덕소방서</t>
    <phoneticPr fontId="32" type="noConversion"/>
  </si>
  <si>
    <t>영덕소방서</t>
    <phoneticPr fontId="32" type="noConversion"/>
  </si>
  <si>
    <t>주 :1) 2009년 자료부터 서식변경(항목세분 "공동주택" → "아파트", "기숙사", 항목변경)</t>
    <phoneticPr fontId="61" type="noConversion"/>
  </si>
  <si>
    <t>26. 소방대상물 현황</t>
    <phoneticPr fontId="61" type="noConversion"/>
  </si>
  <si>
    <t>연별 및 소방서별</t>
    <phoneticPr fontId="61" type="noConversion"/>
  </si>
  <si>
    <t>26. 소방대상물현황(계속)</t>
    <phoneticPr fontId="61" type="noConversion"/>
  </si>
  <si>
    <t>27. 위험물 제조소 설치현황</t>
    <phoneticPr fontId="61" type="noConversion"/>
  </si>
  <si>
    <t>27. 위험물 제조소 설치현황(계속)</t>
    <phoneticPr fontId="61" type="noConversion"/>
  </si>
  <si>
    <t>28. 교통사고 발생(자동차)</t>
    <phoneticPr fontId="55" type="noConversion"/>
  </si>
  <si>
    <t>29. 자동차단속 및 처리</t>
    <phoneticPr fontId="55" type="noConversion"/>
  </si>
  <si>
    <t>30. 운전면허 소지자</t>
    <phoneticPr fontId="55" type="noConversion"/>
  </si>
  <si>
    <t>26. 소방대상물 현황(계속)</t>
    <phoneticPr fontId="32" type="noConversion"/>
  </si>
  <si>
    <t>Gyeongsang buk-do</t>
    <phoneticPr fontId="32" type="noConversion"/>
  </si>
  <si>
    <t>2014</t>
  </si>
  <si>
    <t>전문경력관
Expert</t>
    <phoneticPr fontId="55" type="noConversion"/>
  </si>
  <si>
    <t xml:space="preserve">      2014년 자료부터 "고충민원" 항목추가</t>
    <phoneticPr fontId="55" type="noConversion"/>
  </si>
  <si>
    <t>고가차 Aerial ladder truck</t>
    <phoneticPr fontId="32" type="noConversion"/>
  </si>
  <si>
    <t>굴절차 Aerial ladder platform</t>
    <phoneticPr fontId="32" type="noConversion"/>
  </si>
  <si>
    <t>방수탑차
Drainage truck</t>
  </si>
  <si>
    <t>소계
Sub total</t>
  </si>
  <si>
    <t>배연차
Exhaust truck</t>
    <phoneticPr fontId="32" type="noConversion"/>
  </si>
  <si>
    <t>구조공작차
Rescue truck</t>
    <phoneticPr fontId="32" type="noConversion"/>
  </si>
  <si>
    <t>화생방차
Chemical  truck</t>
    <phoneticPr fontId="32" type="noConversion"/>
  </si>
  <si>
    <t>펌프차
Pumper</t>
    <phoneticPr fontId="32" type="noConversion"/>
  </si>
  <si>
    <t>대형
Large size</t>
    <phoneticPr fontId="55" type="noConversion"/>
  </si>
  <si>
    <t>중형
Middle size</t>
    <phoneticPr fontId="55" type="noConversion"/>
  </si>
  <si>
    <t>소형
Small size</t>
    <phoneticPr fontId="55" type="noConversion"/>
  </si>
  <si>
    <t>화학차 Chemical truck</t>
    <phoneticPr fontId="32" type="noConversion"/>
  </si>
  <si>
    <t>구급차
Ambulance</t>
  </si>
  <si>
    <t>승합형
Bus</t>
    <phoneticPr fontId="55" type="noConversion"/>
  </si>
  <si>
    <t>화물형
Truck</t>
    <phoneticPr fontId="55" type="noConversion"/>
  </si>
  <si>
    <t>지휘차
Fire command vehicle</t>
  </si>
  <si>
    <t>홍보차
Publicity car</t>
  </si>
  <si>
    <t>점검차
Inspection car</t>
    <phoneticPr fontId="32" type="noConversion"/>
  </si>
  <si>
    <t>순찰차
Patrol
car</t>
    <phoneticPr fontId="32" type="noConversion"/>
  </si>
  <si>
    <t>굴삭기
Exacvator</t>
  </si>
  <si>
    <t>견인차
Wrecker</t>
  </si>
  <si>
    <t>기타차
(이동체험, 이동정비)
Others</t>
    <phoneticPr fontId="32" type="noConversion"/>
  </si>
  <si>
    <t>헬기
Fire helicopter</t>
    <phoneticPr fontId="32" type="noConversion"/>
  </si>
  <si>
    <t>트레일러
Trailer</t>
    <phoneticPr fontId="32" type="noConversion"/>
  </si>
  <si>
    <t>기타  Others</t>
    <phoneticPr fontId="32" type="noConversion"/>
  </si>
  <si>
    <t>행정차 Passenger car</t>
    <phoneticPr fontId="32" type="noConversion"/>
  </si>
  <si>
    <t>승합차
Bus</t>
    <phoneticPr fontId="32" type="noConversion"/>
  </si>
  <si>
    <t>화물차
Truck</t>
    <phoneticPr fontId="32" type="noConversion"/>
  </si>
  <si>
    <t>유조차
Oil Tank car</t>
    <phoneticPr fontId="32" type="noConversion"/>
  </si>
  <si>
    <t>소계
Sub total</t>
    <phoneticPr fontId="32" type="noConversion"/>
  </si>
  <si>
    <t>55m</t>
  </si>
  <si>
    <t>52m</t>
  </si>
  <si>
    <t>50m</t>
  </si>
  <si>
    <t>46m</t>
  </si>
  <si>
    <t>40m</t>
  </si>
  <si>
    <t>32m</t>
  </si>
  <si>
    <t>45m</t>
  </si>
  <si>
    <t>41m</t>
  </si>
  <si>
    <t>35m</t>
  </si>
  <si>
    <t>27m</t>
  </si>
  <si>
    <t>18.5m</t>
  </si>
  <si>
    <t>내폭
Inplosire</t>
  </si>
  <si>
    <t>고성능
High Powered</t>
  </si>
  <si>
    <t>일반
General</t>
  </si>
  <si>
    <t>22m</t>
  </si>
  <si>
    <t xml:space="preserve">     2014년 자료부터 서식변경</t>
    <phoneticPr fontId="32" type="noConversion"/>
  </si>
  <si>
    <t>21. 소방장비(계속)</t>
    <phoneticPr fontId="32" type="noConversion"/>
  </si>
  <si>
    <t>21. Fire-fighting Equipment</t>
    <phoneticPr fontId="32" type="noConversion"/>
  </si>
  <si>
    <t>21. Fire-fighting Equipment(Cont'd)</t>
    <phoneticPr fontId="32" type="noConversion"/>
  </si>
  <si>
    <t>행정차 Official duty car</t>
    <phoneticPr fontId="32" type="noConversion"/>
  </si>
  <si>
    <t>행정차</t>
    <phoneticPr fontId="32" type="noConversion"/>
  </si>
  <si>
    <t>21. Fire-fighting Equipment(Cont'd)</t>
    <phoneticPr fontId="32" type="noConversion"/>
  </si>
  <si>
    <t>이륜차
Two wheeled vehicle</t>
    <phoneticPr fontId="32" type="noConversion"/>
  </si>
  <si>
    <t>Job &amp; investment Headquarter</t>
  </si>
  <si>
    <t xml:space="preserve">주 : 2011년부터 수록, 시군별 의원수는 통합지역구로 인해 합계와 불일치, 통합지역구 : (포항남, 울릉), (문경, 예천), </t>
  </si>
  <si>
    <t xml:space="preserve">      (경산, 청도), (고령, 성주, 칠곡), (군위, 의성, 청송), (영양, 영덕, 봉화, 울진)</t>
  </si>
  <si>
    <t xml:space="preserve">     2012년부터 항목추가("선거구", 의원수 "남/여")</t>
  </si>
  <si>
    <t>3. Government Employees of Provincial Council,
Direct or Affiliated Agencies</t>
    <phoneticPr fontId="55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</si>
  <si>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5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</si>
  <si>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5" type="noConversion"/>
  </si>
  <si>
    <r>
      <t xml:space="preserve">기계사고
</t>
    </r>
    <r>
      <rPr>
        <sz val="8"/>
        <color theme="1"/>
        <rFont val="돋움"/>
        <family val="3"/>
        <charset val="129"/>
      </rPr>
      <t>Machinery</t>
    </r>
    <phoneticPr fontId="55" type="noConversion"/>
  </si>
  <si>
    <r>
      <t xml:space="preserve">신고건수
</t>
    </r>
    <r>
      <rPr>
        <sz val="8.5"/>
        <color theme="1"/>
        <rFont val="돋움"/>
        <family val="3"/>
        <charset val="129"/>
      </rPr>
      <t>Number of cases reported</t>
    </r>
    <phoneticPr fontId="55" type="noConversion"/>
  </si>
  <si>
    <r>
      <t xml:space="preserve">이송건수
</t>
    </r>
    <r>
      <rPr>
        <sz val="8.5"/>
        <color theme="1"/>
        <rFont val="돋움"/>
        <family val="3"/>
        <charset val="129"/>
      </rPr>
      <t>Number of patients transported</t>
    </r>
    <phoneticPr fontId="55" type="noConversion"/>
  </si>
  <si>
    <r>
      <t>교통사고</t>
    </r>
    <r>
      <rPr>
        <sz val="8.5"/>
        <color theme="1"/>
        <rFont val="돋움"/>
        <family val="3"/>
        <charset val="129"/>
      </rPr>
      <t>Traffic
accident</t>
    </r>
    <phoneticPr fontId="55" type="noConversion"/>
  </si>
  <si>
    <r>
      <t xml:space="preserve">의원
</t>
    </r>
    <r>
      <rPr>
        <sz val="8.5"/>
        <color theme="1"/>
        <rFont val="돋움"/>
        <family val="3"/>
        <charset val="129"/>
      </rPr>
      <t>Clinics</t>
    </r>
    <phoneticPr fontId="55" type="noConversion"/>
  </si>
  <si>
    <r>
      <t xml:space="preserve">일반병원
</t>
    </r>
    <r>
      <rPr>
        <sz val="8.5"/>
        <color theme="1"/>
        <rFont val="돋움"/>
        <family val="3"/>
        <charset val="129"/>
      </rPr>
      <t>Hospitals</t>
    </r>
    <phoneticPr fontId="55" type="noConversion"/>
  </si>
  <si>
    <r>
      <t xml:space="preserve">종합병원
</t>
    </r>
    <r>
      <rPr>
        <sz val="8.5"/>
        <color theme="1"/>
        <rFont val="돋움"/>
        <family val="3"/>
        <charset val="129"/>
      </rPr>
      <t>General hospitals</t>
    </r>
    <phoneticPr fontId="55" type="noConversion"/>
  </si>
  <si>
    <r>
      <t>고협압</t>
    </r>
    <r>
      <rPr>
        <sz val="7.5"/>
        <color theme="1"/>
        <rFont val="돋움"/>
        <family val="3"/>
        <charset val="129"/>
      </rPr>
      <t>Hypertension</t>
    </r>
    <phoneticPr fontId="55" type="noConversion"/>
  </si>
  <si>
    <r>
      <t>당뇨</t>
    </r>
    <r>
      <rPr>
        <sz val="8.5"/>
        <color theme="1"/>
        <rFont val="돋움"/>
        <family val="3"/>
        <charset val="129"/>
      </rPr>
      <t>Diabetes</t>
    </r>
    <phoneticPr fontId="55" type="noConversion"/>
  </si>
  <si>
    <r>
      <t>추락/낙상</t>
    </r>
    <r>
      <rPr>
        <sz val="8.5"/>
        <color theme="1"/>
        <rFont val="돋움"/>
        <family val="3"/>
        <charset val="129"/>
      </rPr>
      <t>Fall</t>
    </r>
    <phoneticPr fontId="55" type="noConversion"/>
  </si>
  <si>
    <r>
      <t>둔상</t>
    </r>
    <r>
      <rPr>
        <sz val="8.5"/>
        <color theme="1"/>
        <rFont val="돋움"/>
        <family val="3"/>
        <charset val="129"/>
      </rPr>
      <t>Traumatic shock</t>
    </r>
    <phoneticPr fontId="55" type="noConversion"/>
  </si>
  <si>
    <r>
      <t xml:space="preserve">영천소방서
</t>
    </r>
    <r>
      <rPr>
        <sz val="7.5"/>
        <color theme="1"/>
        <rFont val="돋움"/>
        <family val="3"/>
        <charset val="129"/>
      </rPr>
      <t>Yeongcheon Fire Station</t>
    </r>
    <phoneticPr fontId="32" type="noConversion"/>
  </si>
  <si>
    <r>
      <t xml:space="preserve">5년 미만 
복수
</t>
    </r>
    <r>
      <rPr>
        <sz val="7"/>
        <color theme="1"/>
        <rFont val="돋움"/>
        <family val="3"/>
        <charset val="129"/>
      </rPr>
      <t>Upder Five year
(multiple)</t>
    </r>
    <phoneticPr fontId="55" type="noConversion"/>
  </si>
  <si>
    <r>
      <t xml:space="preserve">21∼30세
</t>
    </r>
    <r>
      <rPr>
        <sz val="8"/>
        <color theme="1"/>
        <rFont val="돋움"/>
        <family val="3"/>
        <charset val="129"/>
      </rPr>
      <t>21-30years</t>
    </r>
    <phoneticPr fontId="55" type="noConversion"/>
  </si>
  <si>
    <r>
      <t xml:space="preserve">31∼40세
</t>
    </r>
    <r>
      <rPr>
        <sz val="8"/>
        <color theme="1"/>
        <rFont val="돋움"/>
        <family val="3"/>
        <charset val="129"/>
      </rPr>
      <t>31-40years</t>
    </r>
    <phoneticPr fontId="55" type="noConversion"/>
  </si>
  <si>
    <r>
      <t xml:space="preserve">41∼50세
</t>
    </r>
    <r>
      <rPr>
        <sz val="8"/>
        <color theme="1"/>
        <rFont val="돋움"/>
        <family val="3"/>
        <charset val="129"/>
      </rPr>
      <t>41-50years</t>
    </r>
    <phoneticPr fontId="55" type="noConversion"/>
  </si>
  <si>
    <r>
      <t xml:space="preserve">51∼60세
</t>
    </r>
    <r>
      <rPr>
        <sz val="8"/>
        <color theme="1"/>
        <rFont val="돋움"/>
        <family val="3"/>
        <charset val="129"/>
      </rPr>
      <t>51-60years</t>
    </r>
    <phoneticPr fontId="55" type="noConversion"/>
  </si>
  <si>
    <r>
      <t xml:space="preserve">특허·면허
</t>
    </r>
    <r>
      <rPr>
        <sz val="7.5"/>
        <color theme="1"/>
        <rFont val="돋움"/>
        <family val="3"/>
        <charset val="129"/>
      </rPr>
      <t>patent / license</t>
    </r>
    <phoneticPr fontId="55" type="noConversion"/>
  </si>
  <si>
    <r>
      <t xml:space="preserve">승인·지정
</t>
    </r>
    <r>
      <rPr>
        <sz val="7"/>
        <color theme="1"/>
        <rFont val="돋움"/>
        <family val="3"/>
        <charset val="129"/>
      </rPr>
      <t>Approval/ Designation</t>
    </r>
    <phoneticPr fontId="55" type="noConversion"/>
  </si>
  <si>
    <r>
      <t xml:space="preserve">신고·등록
</t>
    </r>
    <r>
      <rPr>
        <sz val="7"/>
        <color theme="1"/>
        <rFont val="돋움"/>
        <family val="3"/>
        <charset val="129"/>
      </rPr>
      <t>Notification /Designation</t>
    </r>
    <phoneticPr fontId="55" type="noConversion"/>
  </si>
  <si>
    <r>
      <t xml:space="preserve">시험·검사
</t>
    </r>
    <r>
      <rPr>
        <sz val="7.5"/>
        <color theme="1"/>
        <rFont val="돋움"/>
        <family val="3"/>
        <charset val="129"/>
      </rPr>
      <t>Test / Inspecton</t>
    </r>
    <phoneticPr fontId="55" type="noConversion"/>
  </si>
  <si>
    <r>
      <t xml:space="preserve">고충민원
</t>
    </r>
    <r>
      <rPr>
        <sz val="7.5"/>
        <color theme="1"/>
        <rFont val="돋움"/>
        <family val="3"/>
        <charset val="129"/>
      </rPr>
      <t>Complaint filing</t>
    </r>
    <phoneticPr fontId="55" type="noConversion"/>
  </si>
  <si>
    <r>
      <t xml:space="preserve">기타
</t>
    </r>
    <r>
      <rPr>
        <sz val="7.5"/>
        <color theme="1"/>
        <rFont val="돋움"/>
        <family val="3"/>
        <charset val="129"/>
      </rPr>
      <t>Others</t>
    </r>
    <phoneticPr fontId="55" type="noConversion"/>
  </si>
  <si>
    <r>
      <t>출장소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Branch Offices</t>
    </r>
    <phoneticPr fontId="55" type="noConversion"/>
  </si>
  <si>
    <r>
      <t xml:space="preserve">사업소
</t>
    </r>
    <r>
      <rPr>
        <sz val="8.5"/>
        <color theme="1"/>
        <rFont val="돋움"/>
        <family val="3"/>
        <charset val="129"/>
      </rPr>
      <t>Affiliated agencies</t>
    </r>
    <phoneticPr fontId="55" type="noConversion"/>
  </si>
  <si>
    <t>소방
구조정
Fire Rescue ship</t>
    <phoneticPr fontId="32" type="noConversion"/>
  </si>
  <si>
    <t>미분무 
가스 
소방차
Atomized gas fire truck</t>
    <phoneticPr fontId="32" type="noConversion"/>
  </si>
  <si>
    <t>재난
지원차
Disaster support car</t>
    <phoneticPr fontId="32" type="noConversion"/>
  </si>
  <si>
    <r>
      <t xml:space="preserve">조명차 </t>
    </r>
    <r>
      <rPr>
        <sz val="9"/>
        <color theme="1"/>
        <rFont val="나눔고딕 ExtraBold"/>
        <family val="3"/>
        <charset val="129"/>
      </rPr>
      <t>·</t>
    </r>
    <r>
      <rPr>
        <sz val="9"/>
        <color theme="1"/>
        <rFont val="돋움"/>
        <family val="3"/>
        <charset val="129"/>
      </rPr>
      <t xml:space="preserve"> 
조연차
Flood-light truck</t>
    </r>
    <phoneticPr fontId="32" type="noConversion"/>
  </si>
  <si>
    <t>구조버스
Rescue 
bus</t>
    <phoneticPr fontId="32" type="noConversion"/>
  </si>
  <si>
    <t>3. 도 의회사무처, 도 직속기관, 도 사업소 공무원</t>
    <phoneticPr fontId="55" type="noConversion"/>
  </si>
  <si>
    <t>주 : 국가화재분류체계(2007.1) 변경. 쓰레기소각, 음식물조리, 빨래삶기, 전기스파크 등 오인처리를 화재에 포함</t>
    <phoneticPr fontId="55" type="noConversion"/>
  </si>
  <si>
    <t>7. 국회의원 및 지방의원</t>
    <phoneticPr fontId="60" type="noConversion"/>
  </si>
  <si>
    <t>2015</t>
  </si>
  <si>
    <t>Gyeongsang
buk-do</t>
    <phoneticPr fontId="32" type="noConversion"/>
  </si>
  <si>
    <t>교육용차
Educa-tional car</t>
    <phoneticPr fontId="32" type="noConversion"/>
  </si>
  <si>
    <r>
      <t xml:space="preserve">승용차
</t>
    </r>
    <r>
      <rPr>
        <sz val="8"/>
        <color theme="1"/>
        <rFont val="돋움"/>
        <family val="3"/>
        <charset val="129"/>
      </rPr>
      <t>Passen-ger car</t>
    </r>
    <phoneticPr fontId="32" type="noConversion"/>
  </si>
  <si>
    <t>13-1. Criminal Offenses &amp; Arrests(By Police Station)</t>
    <phoneticPr fontId="55" type="noConversion"/>
  </si>
  <si>
    <t>6. 소방공무원</t>
    <phoneticPr fontId="60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</si>
  <si>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Total</t>
    </r>
    <phoneticPr fontId="60" type="noConversion"/>
  </si>
  <si>
    <t>소  방  직
Fire-fighting positions</t>
    <phoneticPr fontId="32" type="noConversion"/>
  </si>
  <si>
    <r>
      <t xml:space="preserve">소방직
</t>
    </r>
    <r>
      <rPr>
        <sz val="7"/>
        <color theme="1"/>
        <rFont val="돋움"/>
        <family val="3"/>
        <charset val="129"/>
      </rPr>
      <t>Fire-fighting positions</t>
    </r>
    <phoneticPr fontId="32" type="noConversion"/>
  </si>
  <si>
    <t>기타직
Others</t>
    <phoneticPr fontId="60" type="noConversion"/>
  </si>
  <si>
    <t>Year &amp; Fire station</t>
    <phoneticPr fontId="60" type="noConversion"/>
  </si>
  <si>
    <t>소방경
Fire
captain</t>
    <phoneticPr fontId="60" type="noConversion"/>
  </si>
  <si>
    <t>소방장
Fire
sergeant</t>
    <phoneticPr fontId="60" type="noConversion"/>
  </si>
  <si>
    <t>소방교
Senior fire fighter</t>
    <phoneticPr fontId="60" type="noConversion"/>
  </si>
  <si>
    <t>자료 : 소방행정과 (의용소방대원은 방호구조과)</t>
    <phoneticPr fontId="32" type="noConversion"/>
  </si>
  <si>
    <t>자료 : 대응예방과</t>
    <phoneticPr fontId="32" type="noConversion"/>
  </si>
  <si>
    <t>자료 : 대응예방과</t>
    <phoneticPr fontId="32" type="noConversion"/>
  </si>
  <si>
    <t>자료 : 대응예방과, 2008년 자료부터 서식 변경</t>
    <phoneticPr fontId="55" type="noConversion"/>
  </si>
  <si>
    <t>자료 : 대응예방과,  2008년 자료부터 서식 변경</t>
    <phoneticPr fontId="55" type="noConversion"/>
  </si>
  <si>
    <t>자료 : 구조구급과, 2007년 자료부터 서식 변경</t>
    <phoneticPr fontId="55" type="noConversion"/>
  </si>
  <si>
    <t>자료 : 구조구급과</t>
    <phoneticPr fontId="55" type="noConversion"/>
  </si>
  <si>
    <t>자료 : 자연재난과</t>
    <phoneticPr fontId="32" type="noConversion"/>
  </si>
  <si>
    <t>자료 : 대응예방과</t>
    <phoneticPr fontId="61" type="noConversion"/>
  </si>
  <si>
    <t>자료 : 대응예방과, 2005년 자료부터 서식변경</t>
    <phoneticPr fontId="61" type="noConversion"/>
  </si>
  <si>
    <t>Source : Policy Planning Division</t>
    <phoneticPr fontId="32" type="noConversion"/>
  </si>
  <si>
    <t>Source : Fire administration Division</t>
    <phoneticPr fontId="32" type="noConversion"/>
  </si>
  <si>
    <t>Source : Autonomous Administration Division</t>
    <phoneticPr fontId="32" type="noConversion"/>
  </si>
  <si>
    <t>Source : Saemaeul Service Division</t>
    <phoneticPr fontId="32" type="noConversion"/>
  </si>
  <si>
    <t xml:space="preserve"> Source : Response &amp; Prevention Division</t>
    <phoneticPr fontId="55" type="noConversion"/>
  </si>
  <si>
    <t>Source : Response &amp; Prevention Division</t>
    <phoneticPr fontId="55" type="noConversion"/>
  </si>
  <si>
    <t>Source : Forestry Resources Division</t>
    <phoneticPr fontId="61" type="noConversion"/>
  </si>
  <si>
    <t>Source : Fire administration Division</t>
    <phoneticPr fontId="55" type="noConversion"/>
  </si>
  <si>
    <t xml:space="preserve"> Source : Rescue and EMS Division</t>
    <phoneticPr fontId="55" type="noConversion"/>
  </si>
  <si>
    <t>Source : Disaster Response Division</t>
    <phoneticPr fontId="32" type="noConversion"/>
  </si>
  <si>
    <t xml:space="preserve"> Source : Response &amp; Prevention Division</t>
    <phoneticPr fontId="55" type="noConversion"/>
  </si>
  <si>
    <t>해양경찰청 소속
Belong to korea coast guard</t>
    <phoneticPr fontId="32" type="noConversion"/>
  </si>
  <si>
    <t>파출소
출장소 등
Coast guard sub-station</t>
    <phoneticPr fontId="32" type="noConversion"/>
  </si>
  <si>
    <t>2016</t>
  </si>
  <si>
    <t>-</t>
  </si>
  <si>
    <t>2. 도 본청공무원</t>
    <phoneticPr fontId="55" type="noConversion"/>
  </si>
  <si>
    <t>2. Government Employees of Head Office</t>
    <phoneticPr fontId="55" type="noConversion"/>
  </si>
  <si>
    <t>2. 도 본청공무원(계속)</t>
    <phoneticPr fontId="55" type="noConversion"/>
  </si>
  <si>
    <t>2. Government Employees of Head Office(Cont'd)</t>
    <phoneticPr fontId="55" type="noConversion"/>
  </si>
  <si>
    <t>정무직
Political Position</t>
    <phoneticPr fontId="55" type="noConversion"/>
  </si>
  <si>
    <t>별정직
Specific</t>
    <phoneticPr fontId="55" type="noConversion"/>
  </si>
  <si>
    <t>일반직 General</t>
    <phoneticPr fontId="55" type="noConversion"/>
  </si>
  <si>
    <t>3급
3rd grade</t>
    <phoneticPr fontId="55" type="noConversion"/>
  </si>
  <si>
    <t>4급
4th grade</t>
    <phoneticPr fontId="55" type="noConversion"/>
  </si>
  <si>
    <t>5급
5th grade</t>
    <phoneticPr fontId="55" type="noConversion"/>
  </si>
  <si>
    <t>6급
6th grade</t>
    <phoneticPr fontId="55" type="noConversion"/>
  </si>
  <si>
    <t>7급
7th grade</t>
    <phoneticPr fontId="55" type="noConversion"/>
  </si>
  <si>
    <t>9급
9th grade</t>
    <phoneticPr fontId="55" type="noConversion"/>
  </si>
  <si>
    <t>전문
경력관
Expert</t>
    <phoneticPr fontId="32" type="noConversion"/>
  </si>
  <si>
    <t>연구관
Research officer</t>
    <phoneticPr fontId="55" type="noConversion"/>
  </si>
  <si>
    <t>지도관
Advising officer</t>
    <phoneticPr fontId="55" type="noConversion"/>
  </si>
  <si>
    <t>대변인</t>
    <phoneticPr fontId="32" type="noConversion"/>
  </si>
  <si>
    <t>대변인</t>
    <phoneticPr fontId="32" type="noConversion"/>
  </si>
  <si>
    <t>Division of spokesperson</t>
    <phoneticPr fontId="32" type="noConversion"/>
  </si>
  <si>
    <t>여성가족정책관</t>
    <phoneticPr fontId="32" type="noConversion"/>
  </si>
  <si>
    <t>해양수산정책관</t>
    <phoneticPr fontId="32" type="noConversion"/>
  </si>
  <si>
    <t>Division of Maritime Affairs and Fisheries</t>
    <phoneticPr fontId="32" type="noConversion"/>
  </si>
  <si>
    <t>투자유치실</t>
    <phoneticPr fontId="32" type="noConversion"/>
  </si>
  <si>
    <t>투자유치실</t>
    <phoneticPr fontId="32" type="noConversion"/>
  </si>
  <si>
    <t>기획조정실</t>
    <phoneticPr fontId="32" type="noConversion"/>
  </si>
  <si>
    <t>기획조정실</t>
    <phoneticPr fontId="32" type="noConversion"/>
  </si>
  <si>
    <t>도민안전실</t>
    <phoneticPr fontId="32" type="noConversion"/>
  </si>
  <si>
    <t>Regident Safety Bureau</t>
    <phoneticPr fontId="32" type="noConversion"/>
  </si>
  <si>
    <t>일자리민생본부</t>
    <phoneticPr fontId="32" type="noConversion"/>
  </si>
  <si>
    <t>자치행정국</t>
    <phoneticPr fontId="32" type="noConversion"/>
  </si>
  <si>
    <t>문화관광체육국</t>
    <phoneticPr fontId="32" type="noConversion"/>
  </si>
  <si>
    <t>문화관광체육국</t>
    <phoneticPr fontId="32" type="noConversion"/>
  </si>
  <si>
    <t>농축산유통국</t>
    <phoneticPr fontId="32" type="noConversion"/>
  </si>
  <si>
    <t>환경산림자원국</t>
    <phoneticPr fontId="32" type="noConversion"/>
  </si>
  <si>
    <t>환경산림자원국</t>
    <phoneticPr fontId="32" type="noConversion"/>
  </si>
  <si>
    <t>복지건강국</t>
    <phoneticPr fontId="32" type="noConversion"/>
  </si>
  <si>
    <t>건설도시국</t>
    <phoneticPr fontId="32" type="noConversion"/>
  </si>
  <si>
    <t>Construction &amp; Urban Affairs Bureau</t>
    <phoneticPr fontId="32" type="noConversion"/>
  </si>
  <si>
    <t>Source : Policy Planning Division</t>
    <phoneticPr fontId="32" type="noConversion"/>
  </si>
  <si>
    <t xml:space="preserve">     2013년 자료부터 "기능직", "고용직"→"기타직"으로 변경</t>
    <phoneticPr fontId="32" type="noConversion"/>
  </si>
  <si>
    <t xml:space="preserve">     2014년 자료부터 "전문직" 추가</t>
    <phoneticPr fontId="32" type="noConversion"/>
  </si>
  <si>
    <t>3. 도 의회사무처, 도 직속기관, 도 사업소 공무원(계속)</t>
    <phoneticPr fontId="55" type="noConversion"/>
  </si>
  <si>
    <t>3. Government Employees of Provincial Council, 
Direct or Affiliated Agencies(Cont'd)</t>
    <phoneticPr fontId="55" type="noConversion"/>
  </si>
  <si>
    <t>합계
Total</t>
    <phoneticPr fontId="55" type="noConversion"/>
  </si>
  <si>
    <t>연구관
Research 
officer</t>
    <phoneticPr fontId="55" type="noConversion"/>
  </si>
  <si>
    <t>도의회사무처</t>
    <phoneticPr fontId="32" type="noConversion"/>
  </si>
  <si>
    <t>주 : 지방직+국가직, 국가직은 (  )내에 표기</t>
    <phoneticPr fontId="32" type="noConversion"/>
  </si>
  <si>
    <t xml:space="preserve">     도의회사무처, 도직속기관 및 도사업소 공무원 중 소방공무원은 제외</t>
    <phoneticPr fontId="32" type="noConversion"/>
  </si>
  <si>
    <t xml:space="preserve">     2013년 자료부터 "기능직","고용직"→"기타직"으로 변경, "전문경력관" 항목 추가</t>
    <phoneticPr fontId="32" type="noConversion"/>
  </si>
  <si>
    <t>5. 읍면동 공무원</t>
    <phoneticPr fontId="55" type="noConversion"/>
  </si>
  <si>
    <t>Unit : person</t>
    <phoneticPr fontId="55" type="noConversion"/>
  </si>
  <si>
    <t>주 : 2013년 자료부터 "기능직", "고용직"→"기타직"으로 변경</t>
    <phoneticPr fontId="32" type="noConversion"/>
  </si>
  <si>
    <t>정무직 Political(elected) position</t>
    <phoneticPr fontId="32" type="noConversion"/>
  </si>
  <si>
    <t>도의회사무처, 직속기관 및 
도 사업소
Provincial council, direct 
or affiliated agencies</t>
    <phoneticPr fontId="55" type="noConversion"/>
  </si>
  <si>
    <t>도의회사무처, 직속기관 및 도 사업소</t>
    <phoneticPr fontId="32" type="noConversion"/>
  </si>
  <si>
    <t>특정직
Special</t>
    <phoneticPr fontId="55" type="noConversion"/>
  </si>
  <si>
    <t>고위
공무원
Senior civil service</t>
    <phoneticPr fontId="55" type="noConversion"/>
  </si>
  <si>
    <t>Division of Audit Inspection</t>
    <phoneticPr fontId="32" type="noConversion"/>
  </si>
  <si>
    <t>Female &amp; Family Policies Division</t>
    <phoneticPr fontId="32" type="noConversion"/>
  </si>
  <si>
    <t>Investment Promotion Office</t>
    <phoneticPr fontId="32" type="noConversion"/>
  </si>
  <si>
    <t>Planning and Coordination Bureau</t>
    <phoneticPr fontId="32" type="noConversion"/>
  </si>
  <si>
    <t>Autonomous Administration Bureau</t>
    <phoneticPr fontId="32" type="noConversion"/>
  </si>
  <si>
    <t>Culture, Tourism, and Sports Bureau</t>
    <phoneticPr fontId="32" type="noConversion"/>
  </si>
  <si>
    <t>Division of Agruculture and Stockbreeding Dstrubution Bureau</t>
    <phoneticPr fontId="32" type="noConversion"/>
  </si>
  <si>
    <t>Welfare and Health Bureau</t>
    <phoneticPr fontId="32" type="noConversion"/>
  </si>
  <si>
    <t>Fire Defense Headquarters</t>
    <phoneticPr fontId="32" type="noConversion"/>
  </si>
  <si>
    <t>미래전략기획단</t>
    <phoneticPr fontId="32" type="noConversion"/>
  </si>
  <si>
    <t>Division of Future Strategic Planning</t>
    <phoneticPr fontId="32" type="noConversion"/>
  </si>
  <si>
    <t xml:space="preserve"> Environment and Forestry Resources Bureau</t>
    <phoneticPr fontId="32" type="noConversion"/>
  </si>
  <si>
    <t>정무직
Political
(elected) Position</t>
    <phoneticPr fontId="55" type="noConversion"/>
  </si>
  <si>
    <t>고위공무원
Senior civil service</t>
    <phoneticPr fontId="55" type="noConversion"/>
  </si>
  <si>
    <t>소방위
Fire
lieutenant</t>
    <phoneticPr fontId="60" type="noConversion"/>
  </si>
  <si>
    <t>소방준감
Sub-deputy fire marshal</t>
    <phoneticPr fontId="60" type="noConversion"/>
  </si>
  <si>
    <t>자치시 · 군 의원
Member of Si, Gun
Assembly</t>
    <phoneticPr fontId="32" type="noConversion"/>
  </si>
  <si>
    <t>도
Province</t>
    <phoneticPr fontId="55" type="noConversion"/>
  </si>
  <si>
    <t>국립농산물
품질관리원
출장소
Agricultural Products Quality Manage-ment Service</t>
    <phoneticPr fontId="55" type="noConversion"/>
  </si>
  <si>
    <t>축산
Livestock</t>
    <phoneticPr fontId="55" type="noConversion"/>
  </si>
  <si>
    <t>기타
Others</t>
    <phoneticPr fontId="55" type="noConversion"/>
  </si>
  <si>
    <r>
      <t xml:space="preserve">인가·허가
</t>
    </r>
    <r>
      <rPr>
        <sz val="7"/>
        <color theme="1"/>
        <rFont val="돋움"/>
        <family val="3"/>
        <charset val="129"/>
      </rPr>
      <t>sanction / Permission</t>
    </r>
    <phoneticPr fontId="55" type="noConversion"/>
  </si>
  <si>
    <r>
      <t xml:space="preserve">확인증명/교부
</t>
    </r>
    <r>
      <rPr>
        <sz val="7.5"/>
        <color theme="1"/>
        <rFont val="돋움"/>
        <family val="3"/>
        <charset val="129"/>
      </rPr>
      <t>Confirmation. Certification / Delivery</t>
    </r>
    <phoneticPr fontId="55" type="noConversion"/>
  </si>
  <si>
    <t>풍속범
Violation of 
public morals</t>
    <phoneticPr fontId="55" type="noConversion"/>
  </si>
  <si>
    <t>풍  속  범
Violation of 
public morals</t>
    <phoneticPr fontId="55" type="noConversion"/>
  </si>
  <si>
    <t>Pohang Bukbu</t>
    <phoneticPr fontId="32" type="noConversion"/>
  </si>
  <si>
    <t>Pohang Nambu</t>
    <phoneticPr fontId="32" type="noConversion"/>
  </si>
  <si>
    <t>기타형법범
Others penal offenses</t>
    <phoneticPr fontId="55" type="noConversion"/>
  </si>
  <si>
    <t>특별법범
Special law offenses</t>
    <phoneticPr fontId="55" type="noConversion"/>
  </si>
  <si>
    <t>Pohang South Fire Station</t>
    <phoneticPr fontId="32" type="noConversion"/>
  </si>
  <si>
    <t>종교시설
Religious Facilities</t>
    <phoneticPr fontId="55" type="noConversion"/>
  </si>
  <si>
    <t>판매시설
Sales Facilities</t>
    <phoneticPr fontId="55" type="noConversion"/>
  </si>
  <si>
    <t>제독차
Detoxication</t>
    <phoneticPr fontId="32" type="noConversion"/>
  </si>
  <si>
    <t>화재조사차
Fire inquiry car</t>
    <phoneticPr fontId="32" type="noConversion"/>
  </si>
  <si>
    <t>특수소방차  Special fire vehicle</t>
    <phoneticPr fontId="32" type="noConversion"/>
  </si>
  <si>
    <t>갇힘
Confinement</t>
    <phoneticPr fontId="55" type="noConversion"/>
  </si>
  <si>
    <t>사고종별 구조인원(명)</t>
    <phoneticPr fontId="55" type="noConversion"/>
  </si>
  <si>
    <t>근린생활
시설
Community Facilities</t>
    <phoneticPr fontId="61" type="noConversion"/>
  </si>
  <si>
    <t>의료시설
Medical
Facilities</t>
    <phoneticPr fontId="61" type="noConversion"/>
  </si>
  <si>
    <t>교육연구시설
Educaction and research Facilities</t>
    <phoneticPr fontId="32" type="noConversion"/>
  </si>
  <si>
    <t>업무시설
Business
Facilities</t>
    <phoneticPr fontId="61" type="noConversion"/>
  </si>
  <si>
    <t>숙박시설
Lodging
Facilities</t>
    <phoneticPr fontId="61" type="noConversion"/>
  </si>
  <si>
    <t>위락시설
Amusement
Facilities</t>
    <phoneticPr fontId="61" type="noConversion"/>
  </si>
  <si>
    <t>공장
Factories</t>
    <phoneticPr fontId="61" type="noConversion"/>
  </si>
  <si>
    <t>창고시설
Warehouses</t>
    <phoneticPr fontId="61" type="noConversion"/>
  </si>
  <si>
    <t>동식물
관련시설
Animal, plant related Facilities</t>
    <phoneticPr fontId="61" type="noConversion"/>
  </si>
  <si>
    <t>교정 및 
군사시설
Correction and Military Facilities</t>
    <phoneticPr fontId="61" type="noConversion"/>
  </si>
  <si>
    <t>방송통신시설
Broadcasting and Communi-
cation Facilities</t>
    <phoneticPr fontId="59" type="noConversion"/>
  </si>
  <si>
    <t>발전시설
Facilities for Electricity Generation</t>
    <phoneticPr fontId="61" type="noConversion"/>
  </si>
  <si>
    <t>묘지관련
시설
Cemeteries</t>
    <phoneticPr fontId="61" type="noConversion"/>
  </si>
  <si>
    <t>관광휴게
시설
Tourism
Facilities</t>
    <phoneticPr fontId="61" type="noConversion"/>
  </si>
  <si>
    <t>문화재
Cultural properties</t>
    <phoneticPr fontId="32" type="noConversion"/>
  </si>
  <si>
    <t>복합건축물
Complex buildings</t>
    <phoneticPr fontId="32" type="noConversion"/>
  </si>
  <si>
    <t>아파트
Apartments</t>
    <phoneticPr fontId="61" type="noConversion"/>
  </si>
  <si>
    <t>기숙사
Dormitories</t>
    <phoneticPr fontId="61" type="noConversion"/>
  </si>
  <si>
    <t>지하탱크
Below
ground 
tank</t>
    <phoneticPr fontId="61" type="noConversion"/>
  </si>
  <si>
    <t>이동탱크
 Moving tank</t>
    <phoneticPr fontId="61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</si>
  <si>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5" type="noConversion"/>
  </si>
  <si>
    <t>주 : 2013년 자료부터 "남", "여" 항목 추가, 2017년 표항목 변경 (추가 : 관리운영직, 임기제 / 삭제 : 기능직, 계약직, 고용직)</t>
    <phoneticPr fontId="32" type="noConversion"/>
  </si>
  <si>
    <t>주 : 2017년 자료부터 "남", "여" 항목 삭제</t>
    <phoneticPr fontId="32" type="noConversion"/>
  </si>
  <si>
    <t>청도소방서</t>
    <phoneticPr fontId="32" type="noConversion"/>
  </si>
  <si>
    <t>Cheongdo fire station</t>
    <phoneticPr fontId="32" type="noConversion"/>
  </si>
  <si>
    <t>청도 소방서</t>
    <phoneticPr fontId="32" type="noConversion"/>
  </si>
  <si>
    <t>청도소방서</t>
    <phoneticPr fontId="32" type="noConversion"/>
  </si>
  <si>
    <t>Cheongdo Fire Station</t>
  </si>
  <si>
    <t>Cheongdo Fire Station</t>
    <phoneticPr fontId="55" type="noConversion"/>
  </si>
  <si>
    <t>Cheongdo Fire station</t>
    <phoneticPr fontId="32" type="noConversion"/>
  </si>
  <si>
    <t>청도소방서
Cheongdo Fire station</t>
    <phoneticPr fontId="32" type="noConversion"/>
  </si>
  <si>
    <t>Cheongdo Fire Station</t>
    <phoneticPr fontId="32" type="noConversion"/>
  </si>
  <si>
    <t>청도소방서</t>
    <phoneticPr fontId="55" type="noConversion"/>
  </si>
  <si>
    <t>Cheongdo Fire Station</t>
    <phoneticPr fontId="55" type="noConversion"/>
  </si>
  <si>
    <t>Gyeongbuk Fire service 
 headquarters</t>
    <phoneticPr fontId="55" type="noConversion"/>
  </si>
  <si>
    <t>Year &amp; 
Fire Station</t>
  </si>
  <si>
    <t>연별 및 소방서별
Year &amp; Fire Station</t>
  </si>
  <si>
    <t>*대응구조구급과 자료</t>
    <phoneticPr fontId="32" type="noConversion"/>
  </si>
  <si>
    <t xml:space="preserve"> - 동물위생시험소</t>
  </si>
  <si>
    <t xml:space="preserve"> - 수산자원연구소</t>
    <phoneticPr fontId="32" type="noConversion"/>
  </si>
  <si>
    <t xml:space="preserve"> - 산림환경연구원</t>
    <phoneticPr fontId="32" type="noConversion"/>
  </si>
  <si>
    <t xml:space="preserve"> - 북부건설사업소</t>
    <phoneticPr fontId="32" type="noConversion"/>
  </si>
  <si>
    <t xml:space="preserve"> - 남부건설사업소</t>
    <phoneticPr fontId="32" type="noConversion"/>
  </si>
  <si>
    <t xml:space="preserve"> - 팔공산도립공원관리사무소</t>
    <phoneticPr fontId="32" type="noConversion"/>
  </si>
  <si>
    <t xml:space="preserve"> - Veterinary Service Laboratory</t>
  </si>
  <si>
    <t xml:space="preserve"> - Bukbu Construction office</t>
    <phoneticPr fontId="32" type="noConversion"/>
  </si>
  <si>
    <t xml:space="preserve"> - Nambu Construction office</t>
    <phoneticPr fontId="32" type="noConversion"/>
  </si>
  <si>
    <t>자료 : 사회재난과, 경상북도지방경찰청</t>
    <phoneticPr fontId="55" type="noConversion"/>
  </si>
  <si>
    <t>Source : Gyeongbuk Provincial Police Agency</t>
    <phoneticPr fontId="32" type="noConversion"/>
  </si>
  <si>
    <t>Source : Living Safety Division, Gyeongbuk Provincial Police Agency</t>
    <phoneticPr fontId="55" type="noConversion"/>
  </si>
  <si>
    <t>Source : Living Safety Division, Gyeongbuk Provincial Police Agency</t>
    <phoneticPr fontId="32" type="noConversion"/>
  </si>
  <si>
    <t>7. 국회의원 및 지방의원</t>
    <phoneticPr fontId="55" type="noConversion"/>
  </si>
  <si>
    <t>23. 119구조활동실적</t>
    <phoneticPr fontId="55" type="noConversion"/>
  </si>
  <si>
    <t>24. 재난사고발생 및 피해현황</t>
    <phoneticPr fontId="55" type="noConversion"/>
  </si>
  <si>
    <t>8급
8th grade</t>
    <phoneticPr fontId="55" type="noConversion"/>
  </si>
  <si>
    <t>지도사
Advisor</t>
    <phoneticPr fontId="55" type="noConversion"/>
  </si>
  <si>
    <t>Environment and Forestry Resources Bureau</t>
    <phoneticPr fontId="32" type="noConversion"/>
  </si>
  <si>
    <t>연구사
Researcher</t>
    <phoneticPr fontId="55" type="noConversion"/>
  </si>
  <si>
    <t xml:space="preserve">      2013년 자료부터 "기능직","고용직"→"기타직"으로 변경, "전문경력관" 항목 추가</t>
    <phoneticPr fontId="32" type="noConversion"/>
  </si>
  <si>
    <t>4급
4th 
grade</t>
    <phoneticPr fontId="55" type="noConversion"/>
  </si>
  <si>
    <t>4~5급
4~5th grade</t>
    <phoneticPr fontId="55" type="noConversion"/>
  </si>
  <si>
    <t>5급
5th 
grade</t>
    <phoneticPr fontId="55" type="noConversion"/>
  </si>
  <si>
    <t>6급
6th 
grade</t>
    <phoneticPr fontId="55" type="noConversion"/>
  </si>
  <si>
    <t>7급
7th 
grade</t>
    <phoneticPr fontId="55" type="noConversion"/>
  </si>
  <si>
    <t>8급
8th 
grade</t>
    <phoneticPr fontId="55" type="noConversion"/>
  </si>
  <si>
    <t>9급
9th 
grade</t>
    <phoneticPr fontId="55" type="noConversion"/>
  </si>
  <si>
    <t>합계
Total</t>
    <phoneticPr fontId="55" type="noConversion"/>
  </si>
  <si>
    <t>연별 및 시군별
Year &amp; Si, Gun</t>
    <phoneticPr fontId="55" type="noConversion"/>
  </si>
  <si>
    <t>주 : 2010년 자료부터 서식 변경("소방준감" 항목 추가), 2011년 자료부터 서식 변경("고용직" 항목 삭제)</t>
    <phoneticPr fontId="32" type="noConversion"/>
  </si>
  <si>
    <t xml:space="preserve">     2013년 자료부터 "영덕소방서 "추가, "기능직", "고용직" → "기타직"으로 변경, 2017년 자료부터 "청도소방서" 추가</t>
    <phoneticPr fontId="32" type="noConversion"/>
  </si>
  <si>
    <t>연별 및 
소방서별</t>
    <phoneticPr fontId="60" type="noConversion"/>
  </si>
  <si>
    <t>주 : 2011년부터 수록, 정원기준</t>
    <phoneticPr fontId="32" type="noConversion"/>
  </si>
  <si>
    <t xml:space="preserve">     2014년부터 "해양경찰청 소속" 항목 삭제, 2016년 부터 "해양경찰청 소속" 항목 추가</t>
    <phoneticPr fontId="32" type="noConversion"/>
  </si>
  <si>
    <t>해양
경찰서
Regional coast guard</t>
    <phoneticPr fontId="32" type="noConversion"/>
  </si>
  <si>
    <t>합 계
Total</t>
    <phoneticPr fontId="32" type="noConversion"/>
  </si>
  <si>
    <t>경찰서
Police station</t>
    <phoneticPr fontId="32" type="noConversion"/>
  </si>
  <si>
    <t>지구대
파출소
Police office</t>
    <phoneticPr fontId="32" type="noConversion"/>
  </si>
  <si>
    <t>지방경찰청
Provincial police agency</t>
    <phoneticPr fontId="32" type="noConversion"/>
  </si>
  <si>
    <t>계
Sub-
total</t>
    <phoneticPr fontId="32" type="noConversion"/>
  </si>
  <si>
    <t>소방서
Fire station</t>
    <phoneticPr fontId="55" type="noConversion"/>
  </si>
  <si>
    <t>등기소
Registry</t>
    <phoneticPr fontId="55" type="noConversion"/>
  </si>
  <si>
    <t>경찰서
Police office</t>
    <phoneticPr fontId="55" type="noConversion"/>
  </si>
  <si>
    <t>보훈청
Patriot &amp; veteran office</t>
    <phoneticPr fontId="55" type="noConversion"/>
  </si>
  <si>
    <t>교육청
Educa-tional
office</t>
    <phoneticPr fontId="55" type="noConversion"/>
  </si>
  <si>
    <t>세무서
Tax
office</t>
    <phoneticPr fontId="55" type="noConversion"/>
  </si>
  <si>
    <t>전화국
Telephone office</t>
    <phoneticPr fontId="55" type="noConversion"/>
  </si>
  <si>
    <t>방송사
Broad-casting
station</t>
    <phoneticPr fontId="55" type="noConversion"/>
  </si>
  <si>
    <t>한국
농어촌공사
Korea Rural Community
Corporation</t>
    <phoneticPr fontId="55" type="noConversion"/>
  </si>
  <si>
    <t>발생    Number of fire incidents</t>
    <phoneticPr fontId="55" type="noConversion"/>
  </si>
  <si>
    <t>소실    Burnt-down</t>
    <phoneticPr fontId="55" type="noConversion"/>
  </si>
  <si>
    <t>피해액   Amount of property damaged</t>
    <phoneticPr fontId="55" type="noConversion"/>
  </si>
  <si>
    <t>인명피해   Casualties</t>
    <phoneticPr fontId="55" type="noConversion"/>
  </si>
  <si>
    <t>이재민수
Number of 
victims</t>
    <phoneticPr fontId="55" type="noConversion"/>
  </si>
  <si>
    <t>구조인원
Number of the rescued</t>
    <phoneticPr fontId="55" type="noConversion"/>
  </si>
  <si>
    <t>연별 및 소방서별
Year &amp; fire station</t>
    <phoneticPr fontId="55" type="noConversion"/>
  </si>
  <si>
    <t>재산피해 경감액
Reduction amount of
property damaged</t>
    <phoneticPr fontId="32" type="noConversion"/>
  </si>
  <si>
    <t>포항북부소방서
Pohang North Fire Station</t>
    <phoneticPr fontId="32" type="noConversion"/>
  </si>
  <si>
    <t>포항남부소방서
Pohang South Fire Station</t>
    <phoneticPr fontId="32" type="noConversion"/>
  </si>
  <si>
    <t>자연적
요  인
Natural</t>
    <phoneticPr fontId="55" type="noConversion"/>
  </si>
  <si>
    <t>운송(차량, 철도 등)
Transportation 
(car, train etc)</t>
    <phoneticPr fontId="55" type="noConversion"/>
  </si>
  <si>
    <t>기 타
Others</t>
    <phoneticPr fontId="55" type="noConversion"/>
  </si>
  <si>
    <t>물탱크차
Water tank truck</t>
    <phoneticPr fontId="32" type="noConversion"/>
  </si>
  <si>
    <t>구급환자 유형별
No. of first-aid patients 
by type</t>
    <phoneticPr fontId="55" type="noConversion"/>
  </si>
  <si>
    <r>
      <t>미처리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(자체처리,
허위 등)
Nonaction</t>
    </r>
    <phoneticPr fontId="55" type="noConversion"/>
  </si>
  <si>
    <t>14세 미만
Under 14years old</t>
    <phoneticPr fontId="55" type="noConversion"/>
  </si>
  <si>
    <t>6. Fire-fighting Officials</t>
    <phoneticPr fontId="32" type="noConversion"/>
  </si>
  <si>
    <t>임기제
Fixed-term(General)</t>
    <phoneticPr fontId="55" type="noConversion"/>
  </si>
  <si>
    <t>2017</t>
  </si>
  <si>
    <t>기타
Others</t>
    <phoneticPr fontId="55" type="noConversion"/>
  </si>
  <si>
    <t xml:space="preserve">     2018년 부터 항목변경 " 전문직" 삭제, 의용소방대,여성의용소방대 삭제, 정원기준</t>
    <phoneticPr fontId="32" type="noConversion"/>
  </si>
  <si>
    <t>주 : 기능직, 계약직,고용직 삭제, 항목 수정 및 추가</t>
    <phoneticPr fontId="32" type="noConversion"/>
  </si>
  <si>
    <t>주 : 기능직, 계약직,고용직 삭제, 항목 수정 및 추가</t>
    <phoneticPr fontId="32" type="noConversion"/>
  </si>
  <si>
    <t>임기제
 Fixed-term(General)</t>
    <phoneticPr fontId="55" type="noConversion"/>
  </si>
  <si>
    <t>지도직
Advising</t>
    <phoneticPr fontId="55" type="noConversion"/>
  </si>
  <si>
    <t>연구직Research</t>
    <phoneticPr fontId="55" type="noConversion"/>
  </si>
  <si>
    <r>
      <t>우체국</t>
    </r>
    <r>
      <rPr>
        <vertAlign val="superscript"/>
        <sz val="8"/>
        <color theme="1"/>
        <rFont val="돋움"/>
        <family val="3"/>
        <charset val="129"/>
      </rPr>
      <t>5)</t>
    </r>
    <r>
      <rPr>
        <sz val="8"/>
        <color theme="1"/>
        <rFont val="돋움"/>
        <family val="3"/>
        <charset val="129"/>
      </rPr>
      <t xml:space="preserve">
관   서
Post office</t>
    </r>
    <phoneticPr fontId="55" type="noConversion"/>
  </si>
  <si>
    <r>
      <t>기타중앙
직속기관</t>
    </r>
    <r>
      <rPr>
        <vertAlign val="superscript"/>
        <sz val="8"/>
        <color theme="1"/>
        <rFont val="돋움"/>
        <family val="3"/>
        <charset val="129"/>
      </rPr>
      <t xml:space="preserve">2)
</t>
    </r>
    <r>
      <rPr>
        <sz val="8"/>
        <color theme="1"/>
        <rFont val="돋움"/>
        <family val="3"/>
        <charset val="129"/>
      </rPr>
      <t xml:space="preserve">
Other central government agency</t>
    </r>
    <phoneticPr fontId="55" type="noConversion"/>
  </si>
  <si>
    <r>
      <t xml:space="preserve">  신문사</t>
    </r>
    <r>
      <rPr>
        <vertAlign val="superscript"/>
        <sz val="8"/>
        <color theme="1"/>
        <rFont val="돋움"/>
        <family val="3"/>
        <charset val="129"/>
      </rPr>
      <t>3)</t>
    </r>
    <r>
      <rPr>
        <sz val="8"/>
        <color theme="1"/>
        <rFont val="돋움"/>
        <family val="3"/>
        <charset val="129"/>
      </rPr>
      <t xml:space="preserve">   
News
paper co.</t>
    </r>
    <phoneticPr fontId="55" type="noConversion"/>
  </si>
  <si>
    <r>
      <t>직속기관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Direct agencies</t>
    </r>
    <phoneticPr fontId="55" type="noConversion"/>
  </si>
  <si>
    <r>
      <t xml:space="preserve">순찰지구대
파출소
</t>
    </r>
    <r>
      <rPr>
        <sz val="8.5"/>
        <color theme="1"/>
        <rFont val="돋움"/>
        <family val="3"/>
        <charset val="129"/>
      </rPr>
      <t>Patrol division·Police Stand</t>
    </r>
    <phoneticPr fontId="55" type="noConversion"/>
  </si>
  <si>
    <r>
      <t>교도소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Prison</t>
    </r>
    <phoneticPr fontId="55" type="noConversion"/>
  </si>
  <si>
    <t>주) 2018년부터 "연별, 경찰서별" 에서 "연별" 수정</t>
    <phoneticPr fontId="32" type="noConversion"/>
  </si>
  <si>
    <t xml:space="preserve">연별 </t>
    <phoneticPr fontId="55" type="noConversion"/>
  </si>
  <si>
    <t>연별</t>
    <phoneticPr fontId="32" type="noConversion"/>
  </si>
  <si>
    <t>Year</t>
    <phoneticPr fontId="32" type="noConversion"/>
  </si>
  <si>
    <t xml:space="preserve">Year </t>
    <phoneticPr fontId="32" type="noConversion"/>
  </si>
  <si>
    <t>주: 2018년 자료부터 성별항목 삭제, 이재민통계 삭제</t>
    <phoneticPr fontId="32" type="noConversion"/>
  </si>
  <si>
    <t>단위 : 명, 천원</t>
    <phoneticPr fontId="32" type="noConversion"/>
  </si>
  <si>
    <t>Unit : person,1,000 won</t>
    <phoneticPr fontId="55" type="noConversion"/>
  </si>
  <si>
    <t>사망 및 실종
Dead &amp; Missing</t>
    <phoneticPr fontId="32" type="noConversion"/>
  </si>
  <si>
    <t>부상
Injuries</t>
    <phoneticPr fontId="32" type="noConversion"/>
  </si>
  <si>
    <t>안전운전</t>
    <phoneticPr fontId="55" type="noConversion"/>
  </si>
  <si>
    <t>과속
Speed 
limit</t>
    <phoneticPr fontId="55" type="noConversion"/>
  </si>
  <si>
    <t>1. Summary of Government Employees</t>
    <phoneticPr fontId="55" type="noConversion"/>
  </si>
  <si>
    <t>주 : 정원기준,  (  )내는 국가직.  고위공무원단, 연구직, 지도직, 계약직은 일반직에 포함</t>
    <phoneticPr fontId="32" type="noConversion"/>
  </si>
  <si>
    <t>4. Government Employees of Si · Gun Offices</t>
    <phoneticPr fontId="55" type="noConversion"/>
  </si>
  <si>
    <t>4. Government Employees of Si · Gun Offices(Cont'd)</t>
    <phoneticPr fontId="55" type="noConversion"/>
  </si>
  <si>
    <t>5. Government Employees of Eup, Myeon and Dong Offices</t>
    <phoneticPr fontId="55" type="noConversion"/>
  </si>
  <si>
    <t xml:space="preserve">     1)  "합계"에 의용소방원 제외</t>
    <phoneticPr fontId="60" type="noConversion"/>
  </si>
  <si>
    <t xml:space="preserve">     1) 비례대표 미포함, 2) 비례대표포함</t>
    <phoneticPr fontId="32" type="noConversion"/>
  </si>
  <si>
    <t>단위 : 명, 개</t>
    <phoneticPr fontId="32" type="noConversion"/>
  </si>
  <si>
    <t>Unit : person, number</t>
    <phoneticPr fontId="32" type="noConversion"/>
  </si>
  <si>
    <t>10. Government and Public Offices and Major Organizations</t>
    <phoneticPr fontId="32" type="noConversion"/>
  </si>
  <si>
    <t>9. Retired Government Officials Cause of Retirement</t>
    <phoneticPr fontId="32" type="noConversion"/>
  </si>
  <si>
    <t>9. Retired Government Officials Cause of Retirement(Cont'd)</t>
    <phoneticPr fontId="32" type="noConversion"/>
  </si>
  <si>
    <t xml:space="preserve">10. Government and Public Offices and </t>
    <phoneticPr fontId="32" type="noConversion"/>
  </si>
  <si>
    <t>10. Government and Public Offices and  Major Agencies(Cont'd)</t>
    <phoneticPr fontId="32" type="noConversion"/>
  </si>
  <si>
    <t>11. Handling of Civil Request Filings</t>
    <phoneticPr fontId="32" type="noConversion"/>
  </si>
  <si>
    <t>주) 2018년부터 "연별, 월별" 에서 "연별" 수정</t>
    <phoneticPr fontId="32" type="noConversion"/>
  </si>
  <si>
    <t>14. Suspects by Age group</t>
    <phoneticPr fontId="55" type="noConversion"/>
  </si>
  <si>
    <t>단위 : 명</t>
    <phoneticPr fontId="55" type="noConversion"/>
  </si>
  <si>
    <t>Unit : person</t>
    <phoneticPr fontId="55" type="noConversion"/>
  </si>
  <si>
    <t>15. Suspects by Education Level</t>
    <phoneticPr fontId="32" type="noConversion"/>
  </si>
  <si>
    <t>주 : 2006년 자료부터 미상 삭제, 2018년 부터 단위수정, 표측 수정</t>
    <phoneticPr fontId="32" type="noConversion"/>
  </si>
  <si>
    <t>자료 : 경상북도지방경찰청</t>
    <phoneticPr fontId="55" type="noConversion"/>
  </si>
  <si>
    <t>16. Juvenile Delinquencies</t>
    <phoneticPr fontId="32" type="noConversion"/>
  </si>
  <si>
    <t>풍속범
Violation of
public morals</t>
    <phoneticPr fontId="55" type="noConversion"/>
  </si>
  <si>
    <t>주 : 2006년 자료부터 풍속범 삭제, 지능범 추가</t>
    <phoneticPr fontId="32" type="noConversion"/>
  </si>
  <si>
    <t>17. Occurrence of Fire</t>
    <phoneticPr fontId="55" type="noConversion"/>
  </si>
  <si>
    <t>17. Occurrence of Fire(Cont'd)</t>
    <phoneticPr fontId="55" type="noConversion"/>
  </si>
  <si>
    <t>18. Fire Occurrence by Cause</t>
    <phoneticPr fontId="55" type="noConversion"/>
  </si>
  <si>
    <t>18. Fire Occurrence by Cause(Cont'd)</t>
    <phoneticPr fontId="55" type="noConversion"/>
  </si>
  <si>
    <t>19. Fire Occurrence by Location</t>
    <phoneticPr fontId="55" type="noConversion"/>
  </si>
  <si>
    <t>19. Fire Occurrence by Location(Cont'd)</t>
    <phoneticPr fontId="55" type="noConversion"/>
  </si>
  <si>
    <t>19. Fire Occurrence by Location(Cont'd)</t>
    <phoneticPr fontId="32" type="noConversion"/>
  </si>
  <si>
    <t>주거시설  Housing</t>
    <phoneticPr fontId="55" type="noConversion"/>
  </si>
  <si>
    <t>비 주 거  Non-Housing</t>
    <phoneticPr fontId="55" type="noConversion"/>
  </si>
  <si>
    <t>단독주택
Detached dwelling</t>
    <phoneticPr fontId="55" type="noConversion"/>
  </si>
  <si>
    <t xml:space="preserve">공동주택
Apartment House </t>
    <phoneticPr fontId="55" type="noConversion"/>
  </si>
  <si>
    <t>기타주택
Other Housing</t>
    <phoneticPr fontId="55" type="noConversion"/>
  </si>
  <si>
    <t>학교
Schools</t>
    <phoneticPr fontId="55" type="noConversion"/>
  </si>
  <si>
    <t>일반업무
General Business</t>
    <phoneticPr fontId="55" type="noConversion"/>
  </si>
  <si>
    <t>숙박시설
Hotel, INNS</t>
    <phoneticPr fontId="55" type="noConversion"/>
  </si>
  <si>
    <t>의료시설
Medical Facilities</t>
    <phoneticPr fontId="55" type="noConversion"/>
  </si>
  <si>
    <t>작업장
Workshop</t>
    <phoneticPr fontId="55" type="noConversion"/>
  </si>
  <si>
    <t>위락오락시설
Amusement entertainment</t>
    <phoneticPr fontId="55" type="noConversion"/>
  </si>
  <si>
    <t>음식점
Restaurants</t>
    <phoneticPr fontId="55" type="noConversion"/>
  </si>
  <si>
    <t>일반서비스시설
General service Facilities</t>
    <phoneticPr fontId="55" type="noConversion"/>
  </si>
  <si>
    <t>위험물(가스제조소 등)
Dangerous (gas manufacturing etc)</t>
    <phoneticPr fontId="55" type="noConversion"/>
  </si>
  <si>
    <t>임 야
Land</t>
    <phoneticPr fontId="55" type="noConversion"/>
  </si>
  <si>
    <t>20. Status of Forest Fire Outbreaks by Cause</t>
    <phoneticPr fontId="61" type="noConversion"/>
  </si>
  <si>
    <t>22. 119 EMS Activities</t>
    <phoneticPr fontId="55" type="noConversion"/>
  </si>
  <si>
    <t>23. 119 EMS Rescue Activities</t>
    <phoneticPr fontId="55" type="noConversion"/>
  </si>
  <si>
    <t>주 : 1) 미처리는 출동했으나 이미 자력구조 등으로 119구조대의 활동이 불필요한 경우</t>
    <phoneticPr fontId="55" type="noConversion"/>
  </si>
  <si>
    <t>24. Calamities and Damages</t>
    <phoneticPr fontId="55" type="noConversion"/>
  </si>
  <si>
    <t>24. Calamities and Damages(Cont'd)</t>
    <phoneticPr fontId="32" type="noConversion"/>
  </si>
  <si>
    <t>인명피해</t>
    <phoneticPr fontId="55" type="noConversion"/>
  </si>
  <si>
    <t>25. Storm and Flood Damage</t>
    <phoneticPr fontId="55" type="noConversion"/>
  </si>
  <si>
    <t>26. Facilities Subjected to Fire Safety Regulations</t>
    <phoneticPr fontId="61" type="noConversion"/>
  </si>
  <si>
    <t>26. Facilities Subjected to Fire Safety Regulations(Cont'd)</t>
    <phoneticPr fontId="32" type="noConversion"/>
  </si>
  <si>
    <t>26. Facilities Subjected to Fire Safety Regulations(Cont'd)</t>
    <phoneticPr fontId="61" type="noConversion"/>
  </si>
  <si>
    <t>27. Manufactories, Storages, and Agencies of Dangerous Objects</t>
    <phoneticPr fontId="61" type="noConversion"/>
  </si>
  <si>
    <t>27. Manufactories, Storages, and Agencies of Dangerous Objects(Cont'd)</t>
    <phoneticPr fontId="61" type="noConversion"/>
  </si>
  <si>
    <t>28. Traffic Accidents(Motor Vehicles)</t>
    <phoneticPr fontId="55" type="noConversion"/>
  </si>
  <si>
    <t>위 반 상 황 By violation</t>
    <phoneticPr fontId="32" type="noConversion"/>
  </si>
  <si>
    <t>29. Traffic Violation and Punishment Activities</t>
    <phoneticPr fontId="55" type="noConversion"/>
  </si>
  <si>
    <t>단위 : 건</t>
    <phoneticPr fontId="32" type="noConversion"/>
  </si>
  <si>
    <t>연별</t>
    <phoneticPr fontId="32" type="noConversion"/>
  </si>
  <si>
    <t>차종별
By type of automobile</t>
    <phoneticPr fontId="55" type="noConversion"/>
  </si>
  <si>
    <t>30. Number of Driver License Holders</t>
    <phoneticPr fontId="55" type="noConversion"/>
  </si>
  <si>
    <t xml:space="preserve">31. Driver License Tests Administered </t>
    <phoneticPr fontId="55" type="noConversion"/>
  </si>
  <si>
    <t>교육정책관</t>
    <phoneticPr fontId="32" type="noConversion"/>
  </si>
  <si>
    <t>재난안전실</t>
    <phoneticPr fontId="32" type="noConversion"/>
  </si>
  <si>
    <t>일자리경제산업실</t>
    <phoneticPr fontId="32" type="noConversion"/>
  </si>
  <si>
    <t>정무직
Political
(elected) Position</t>
    <phoneticPr fontId="55" type="noConversion"/>
  </si>
  <si>
    <t>별정직
Specific</t>
    <phoneticPr fontId="55" type="noConversion"/>
  </si>
  <si>
    <t>Year &amp; Office section</t>
    <phoneticPr fontId="55" type="noConversion"/>
  </si>
  <si>
    <t>합계
Total</t>
    <phoneticPr fontId="32" type="noConversion"/>
  </si>
  <si>
    <t>1급
1st grade</t>
    <phoneticPr fontId="55" type="noConversion"/>
  </si>
  <si>
    <t>전문경력관
Expert</t>
    <phoneticPr fontId="32" type="noConversion"/>
  </si>
  <si>
    <t>도의회사무처</t>
    <phoneticPr fontId="32" type="noConversion"/>
  </si>
  <si>
    <t xml:space="preserve"> - 입법정책관</t>
    <phoneticPr fontId="32" type="noConversion"/>
  </si>
  <si>
    <t>지역본부</t>
    <phoneticPr fontId="32" type="noConversion"/>
  </si>
  <si>
    <t>Regional Headquarters</t>
    <phoneticPr fontId="32" type="noConversion"/>
  </si>
  <si>
    <t>지역본부</t>
    <phoneticPr fontId="32" type="noConversion"/>
  </si>
  <si>
    <t xml:space="preserve"> - 총무과</t>
    <phoneticPr fontId="32" type="noConversion"/>
  </si>
  <si>
    <t xml:space="preserve"> - Division of General Affairs</t>
    <phoneticPr fontId="32" type="noConversion"/>
  </si>
  <si>
    <t xml:space="preserve"> - 총무과</t>
    <phoneticPr fontId="32" type="noConversion"/>
  </si>
  <si>
    <t xml:space="preserve"> - Division of General Affairs</t>
    <phoneticPr fontId="32" type="noConversion"/>
  </si>
  <si>
    <t xml:space="preserve"> - 환동해종합민원실</t>
    <phoneticPr fontId="32" type="noConversion"/>
  </si>
  <si>
    <t xml:space="preserve"> - Pan East Synthesis Civil Complaints Office</t>
    <phoneticPr fontId="32" type="noConversion"/>
  </si>
  <si>
    <t xml:space="preserve"> - 동해안전략산업국</t>
    <phoneticPr fontId="32" type="noConversion"/>
  </si>
  <si>
    <t xml:space="preserve"> - East Sea Strategic Industry Bureau</t>
    <phoneticPr fontId="32" type="noConversion"/>
  </si>
  <si>
    <t xml:space="preserve"> - 해양수산국</t>
    <phoneticPr fontId="32" type="noConversion"/>
  </si>
  <si>
    <t xml:space="preserve"> - Maritime &amp; Fishery Bureau</t>
    <phoneticPr fontId="32" type="noConversion"/>
  </si>
  <si>
    <t xml:space="preserve"> - Maritime &amp; Fishery Bureau</t>
    <phoneticPr fontId="32" type="noConversion"/>
  </si>
  <si>
    <t xml:space="preserve"> - 어업기술센터</t>
    <phoneticPr fontId="32" type="noConversion"/>
  </si>
  <si>
    <t xml:space="preserve"> - Fishing Technology Center</t>
    <phoneticPr fontId="32" type="noConversion"/>
  </si>
  <si>
    <t xml:space="preserve"> - 어업기술센터</t>
    <phoneticPr fontId="32" type="noConversion"/>
  </si>
  <si>
    <t xml:space="preserve"> - Fishery Resourses Institute</t>
  </si>
  <si>
    <t xml:space="preserve"> - Bukbu Construction office</t>
    <phoneticPr fontId="32" type="noConversion"/>
  </si>
  <si>
    <t xml:space="preserve"> - 남부건설사업소</t>
    <phoneticPr fontId="32" type="noConversion"/>
  </si>
  <si>
    <t xml:space="preserve"> - 서울본부</t>
    <phoneticPr fontId="32" type="noConversion"/>
  </si>
  <si>
    <t xml:space="preserve"> - 대구경북상생본부</t>
    <phoneticPr fontId="32" type="noConversion"/>
  </si>
  <si>
    <t xml:space="preserve"> - Daegu-Gyeongbuk Co-prosperity Headquarters</t>
    <phoneticPr fontId="32" type="noConversion"/>
  </si>
  <si>
    <t xml:space="preserve"> - The Forest Ecology Development Institute</t>
    <phoneticPr fontId="32" type="noConversion"/>
  </si>
  <si>
    <t xml:space="preserve"> - The Forest Ecology Development Institute</t>
    <phoneticPr fontId="32" type="noConversion"/>
  </si>
  <si>
    <t xml:space="preserve"> - Nursing Center for Specialized Senior care</t>
  </si>
  <si>
    <t>경제자유구역청</t>
    <phoneticPr fontId="32" type="noConversion"/>
  </si>
  <si>
    <t>Free Economic Zone Authority</t>
    <phoneticPr fontId="32" type="noConversion"/>
  </si>
  <si>
    <t xml:space="preserve"> - 대구경북경제자유구역청</t>
    <phoneticPr fontId="32" type="noConversion"/>
  </si>
  <si>
    <t xml:space="preserve"> - Daegu- Gyeongbuk Free Economic Zone Authority</t>
    <phoneticPr fontId="32" type="noConversion"/>
  </si>
  <si>
    <t xml:space="preserve"> - 대구경북경제자유구역청</t>
    <phoneticPr fontId="32" type="noConversion"/>
  </si>
  <si>
    <t xml:space="preserve"> - Daegu- Gyeongbuk Free Economic Zone Authority</t>
    <phoneticPr fontId="32" type="noConversion"/>
  </si>
  <si>
    <t>의원면직</t>
    <phoneticPr fontId="32" type="noConversion"/>
  </si>
  <si>
    <t>dismissal at one's own request</t>
    <phoneticPr fontId="32" type="noConversion"/>
  </si>
  <si>
    <t>의원면직
dismissal at one's
own request</t>
    <phoneticPr fontId="32" type="noConversion"/>
  </si>
  <si>
    <t>징계파면</t>
    <phoneticPr fontId="32" type="noConversion"/>
  </si>
  <si>
    <t>a disciplinary dismissal</t>
    <phoneticPr fontId="32" type="noConversion"/>
  </si>
  <si>
    <t>징계파면
a disciplinary dismissal</t>
    <phoneticPr fontId="32" type="noConversion"/>
  </si>
  <si>
    <t>정년퇴직</t>
    <phoneticPr fontId="32" type="noConversion"/>
  </si>
  <si>
    <t>Mandatory Retirement</t>
    <phoneticPr fontId="32" type="noConversion"/>
  </si>
  <si>
    <t>정년퇴직
Mandatory Retirement</t>
    <phoneticPr fontId="32" type="noConversion"/>
  </si>
  <si>
    <t>징계해임</t>
    <phoneticPr fontId="32" type="noConversion"/>
  </si>
  <si>
    <t>Disciplinary
dismissal</t>
    <phoneticPr fontId="32" type="noConversion"/>
  </si>
  <si>
    <t>직권면직</t>
    <phoneticPr fontId="32" type="noConversion"/>
  </si>
  <si>
    <t>Discharging</t>
    <phoneticPr fontId="32" type="noConversion"/>
  </si>
  <si>
    <t>직권면직
Discharging</t>
    <phoneticPr fontId="32" type="noConversion"/>
  </si>
  <si>
    <t>결격사유</t>
    <phoneticPr fontId="32" type="noConversion"/>
  </si>
  <si>
    <t>Inevitable
Retirement</t>
    <phoneticPr fontId="32" type="noConversion"/>
  </si>
  <si>
    <t>명예퇴직</t>
    <phoneticPr fontId="32" type="noConversion"/>
  </si>
  <si>
    <t>Honorary
Retirement</t>
    <phoneticPr fontId="32" type="noConversion"/>
  </si>
  <si>
    <t>명예퇴직
Honorary Retirement</t>
    <phoneticPr fontId="32" type="noConversion"/>
  </si>
  <si>
    <t>사망</t>
    <phoneticPr fontId="32" type="noConversion"/>
  </si>
  <si>
    <t>Death</t>
    <phoneticPr fontId="32" type="noConversion"/>
  </si>
  <si>
    <t xml:space="preserve">  Bonghwa</t>
  </si>
  <si>
    <t xml:space="preserve">  봉화군</t>
  </si>
  <si>
    <t xml:space="preserve">     2014년 자료부터 "전문직" 추가, 2018년 자료부터 " 전문직"에서 " 임기제" 수정</t>
    <phoneticPr fontId="32" type="noConversion"/>
  </si>
  <si>
    <t xml:space="preserve">     2014년 자료부터 "별정직" 항목삭제, 2018년 자료부터 기타직렬을 일반직 하위항목으로 분류</t>
    <phoneticPr fontId="32" type="noConversion"/>
  </si>
  <si>
    <r>
      <t xml:space="preserve">전기적
요인
</t>
    </r>
    <r>
      <rPr>
        <sz val="8.5"/>
        <color theme="1"/>
        <rFont val="돋움"/>
        <family val="3"/>
        <charset val="129"/>
      </rPr>
      <t>Electrical distribution</t>
    </r>
    <phoneticPr fontId="55" type="noConversion"/>
  </si>
  <si>
    <r>
      <t>기계적
요인</t>
    </r>
    <r>
      <rPr>
        <sz val="8.5"/>
        <color theme="1"/>
        <rFont val="돋움"/>
        <family val="3"/>
        <charset val="129"/>
      </rPr>
      <t>Machinery</t>
    </r>
    <phoneticPr fontId="55" type="noConversion"/>
  </si>
  <si>
    <r>
      <t>화학적
요인</t>
    </r>
    <r>
      <rPr>
        <sz val="8.5"/>
        <color theme="1"/>
        <rFont val="돋움"/>
        <family val="3"/>
        <charset val="129"/>
      </rPr>
      <t>Chemicals</t>
    </r>
    <phoneticPr fontId="55" type="noConversion"/>
  </si>
  <si>
    <r>
      <t xml:space="preserve">교통사고
</t>
    </r>
    <r>
      <rPr>
        <sz val="8.5"/>
        <color theme="1"/>
        <rFont val="돋움"/>
        <family val="3"/>
        <charset val="129"/>
      </rPr>
      <t>Traffic accident</t>
    </r>
    <phoneticPr fontId="55" type="noConversion"/>
  </si>
  <si>
    <r>
      <t xml:space="preserve">계
</t>
    </r>
    <r>
      <rPr>
        <sz val="8.5"/>
        <color theme="1"/>
        <rFont val="돋움"/>
        <family val="3"/>
        <charset val="129"/>
      </rPr>
      <t>Total</t>
    </r>
    <phoneticPr fontId="55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</si>
  <si>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 xml:space="preserve">2)
</t>
    </r>
    <r>
      <rPr>
        <sz val="9"/>
        <color theme="1"/>
        <rFont val="돋움"/>
        <family val="3"/>
        <charset val="129"/>
      </rPr>
      <t>Others</t>
    </r>
    <phoneticPr fontId="55" type="noConversion"/>
  </si>
  <si>
    <r>
      <t>유</t>
    </r>
    <r>
      <rPr>
        <sz val="7.65"/>
        <color theme="1"/>
        <rFont val="돋움"/>
        <family val="3"/>
        <charset val="129"/>
      </rPr>
      <t>ㆍ</t>
    </r>
    <r>
      <rPr>
        <sz val="9"/>
        <color theme="1"/>
        <rFont val="돋움"/>
        <family val="3"/>
        <charset val="129"/>
      </rPr>
      <t>도선
Barge</t>
    </r>
    <phoneticPr fontId="55" type="noConversion"/>
  </si>
  <si>
    <r>
      <t xml:space="preserve">사망 </t>
    </r>
    <r>
      <rPr>
        <sz val="8.5"/>
        <color theme="1"/>
        <rFont val="돋움"/>
        <family val="3"/>
        <charset val="129"/>
      </rPr>
      <t>Death</t>
    </r>
    <phoneticPr fontId="55" type="noConversion"/>
  </si>
  <si>
    <r>
      <t xml:space="preserve">부상 </t>
    </r>
    <r>
      <rPr>
        <sz val="8.5"/>
        <color theme="1"/>
        <rFont val="돋움"/>
        <family val="3"/>
        <charset val="129"/>
      </rPr>
      <t>Injury</t>
    </r>
    <phoneticPr fontId="55" type="noConversion"/>
  </si>
  <si>
    <r>
      <t xml:space="preserve">위험물저장
및 처리시설
</t>
    </r>
    <r>
      <rPr>
        <sz val="7.5"/>
        <color theme="1"/>
        <rFont val="돋움"/>
        <family val="3"/>
        <charset val="129"/>
      </rPr>
      <t>Storage and handling of dagerous object</t>
    </r>
    <phoneticPr fontId="59" type="noConversion"/>
  </si>
  <si>
    <r>
      <t xml:space="preserve">분뇨 및
쓰레기
처리실
</t>
    </r>
    <r>
      <rPr>
        <sz val="7"/>
        <color theme="1"/>
        <rFont val="돋움"/>
        <family val="3"/>
        <charset val="129"/>
      </rPr>
      <t>Waste and Soil Treatment Facilities</t>
    </r>
    <phoneticPr fontId="32" type="noConversion"/>
  </si>
  <si>
    <r>
      <t xml:space="preserve">지하가
</t>
    </r>
    <r>
      <rPr>
        <sz val="7"/>
        <color theme="1"/>
        <rFont val="돋움"/>
        <family val="3"/>
        <charset val="129"/>
      </rPr>
      <t>Underground arcades</t>
    </r>
    <phoneticPr fontId="61" type="noConversion"/>
  </si>
  <si>
    <r>
      <t xml:space="preserve">지하구
</t>
    </r>
    <r>
      <rPr>
        <sz val="7"/>
        <color theme="1"/>
        <rFont val="돋움"/>
        <family val="3"/>
        <charset val="129"/>
      </rPr>
      <t>Underground tunnels</t>
    </r>
    <phoneticPr fontId="61" type="noConversion"/>
  </si>
  <si>
    <r>
      <t xml:space="preserve">지방해양
경찰청
</t>
    </r>
    <r>
      <rPr>
        <sz val="7.8"/>
        <color theme="1"/>
        <rFont val="돋움"/>
        <family val="3"/>
        <charset val="129"/>
      </rPr>
      <t>Regional 
headquarters 
Korea coast 
guard</t>
    </r>
    <phoneticPr fontId="32" type="noConversion"/>
  </si>
  <si>
    <t>연별 및 시군별
Year &amp; Si, Gun</t>
    <phoneticPr fontId="60" type="noConversion"/>
  </si>
  <si>
    <r>
      <t xml:space="preserve">불취학
</t>
    </r>
    <r>
      <rPr>
        <sz val="8.5"/>
        <color theme="1"/>
        <rFont val="돋움"/>
        <family val="3"/>
        <charset val="129"/>
      </rPr>
      <t>Never attending</t>
    </r>
    <phoneticPr fontId="55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</si>
  <si>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</t>
    </r>
    <phoneticPr fontId="55" type="noConversion"/>
  </si>
  <si>
    <r>
      <t xml:space="preserve">연별
</t>
    </r>
    <r>
      <rPr>
        <sz val="8.5"/>
        <color theme="1"/>
        <rFont val="돋움"/>
        <family val="3"/>
        <charset val="129"/>
      </rPr>
      <t>Year</t>
    </r>
    <phoneticPr fontId="55" type="noConversion"/>
  </si>
  <si>
    <r>
      <t xml:space="preserve">발생건수
</t>
    </r>
    <r>
      <rPr>
        <sz val="8.5"/>
        <color theme="1"/>
        <rFont val="돋움"/>
        <family val="3"/>
        <charset val="129"/>
      </rPr>
      <t>Cases</t>
    </r>
    <phoneticPr fontId="55" type="noConversion"/>
  </si>
  <si>
    <r>
      <t xml:space="preserve">부상자
</t>
    </r>
    <r>
      <rPr>
        <sz val="8.5"/>
        <color theme="1"/>
        <rFont val="돋움"/>
        <family val="3"/>
        <charset val="129"/>
      </rPr>
      <t>Injured</t>
    </r>
    <phoneticPr fontId="55" type="noConversion"/>
  </si>
  <si>
    <r>
      <t>자동차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
1만대당 
</t>
    </r>
    <r>
      <rPr>
        <sz val="8.5"/>
        <color theme="1"/>
        <rFont val="돋움"/>
        <family val="3"/>
        <charset val="129"/>
      </rPr>
      <t>Per 10thousand 
automobile</t>
    </r>
    <phoneticPr fontId="55" type="noConversion"/>
  </si>
  <si>
    <r>
      <t xml:space="preserve">인구
10만명당 
</t>
    </r>
    <r>
      <rPr>
        <sz val="8.5"/>
        <color theme="1"/>
        <rFont val="돋움"/>
        <family val="3"/>
        <charset val="129"/>
      </rPr>
      <t>Per 100thous-and person</t>
    </r>
    <phoneticPr fontId="55" type="noConversion"/>
  </si>
  <si>
    <r>
      <t xml:space="preserve">인구
10만명당 
</t>
    </r>
    <r>
      <rPr>
        <sz val="8.5"/>
        <color theme="1"/>
        <rFont val="돋움"/>
        <family val="3"/>
        <charset val="129"/>
      </rPr>
      <t>Per 100thous-and person</t>
    </r>
    <phoneticPr fontId="55" type="noConversion"/>
  </si>
  <si>
    <r>
      <t xml:space="preserve">차대사람
</t>
    </r>
    <r>
      <rPr>
        <sz val="8.5"/>
        <color theme="1"/>
        <rFont val="돋움"/>
        <family val="3"/>
        <charset val="129"/>
      </rPr>
      <t>Vehicle to person</t>
    </r>
    <phoneticPr fontId="55" type="noConversion"/>
  </si>
  <si>
    <r>
      <t xml:space="preserve">차대차
</t>
    </r>
    <r>
      <rPr>
        <sz val="8.5"/>
        <color theme="1"/>
        <rFont val="돋움"/>
        <family val="3"/>
        <charset val="129"/>
      </rPr>
      <t>Vehicle to Vehicle</t>
    </r>
    <phoneticPr fontId="55" type="noConversion"/>
  </si>
  <si>
    <r>
      <t xml:space="preserve">신호위반
</t>
    </r>
    <r>
      <rPr>
        <sz val="8.5"/>
        <color theme="1"/>
        <rFont val="돋움"/>
        <family val="3"/>
        <charset val="129"/>
      </rPr>
      <t>Signal</t>
    </r>
    <phoneticPr fontId="55" type="noConversion"/>
  </si>
  <si>
    <r>
      <t xml:space="preserve">안전띠
미착용
</t>
    </r>
    <r>
      <rPr>
        <sz val="8.5"/>
        <color theme="1"/>
        <rFont val="돋움"/>
        <family val="3"/>
        <charset val="129"/>
      </rPr>
      <t xml:space="preserve">safety belt </t>
    </r>
    <phoneticPr fontId="55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</si>
  <si>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5" type="noConversion"/>
  </si>
  <si>
    <r>
      <t xml:space="preserve">사업용
</t>
    </r>
    <r>
      <rPr>
        <sz val="8.5"/>
        <color theme="1"/>
        <rFont val="돋움"/>
        <family val="3"/>
        <charset val="129"/>
      </rPr>
      <t>Business</t>
    </r>
    <phoneticPr fontId="55" type="noConversion"/>
  </si>
  <si>
    <r>
      <t xml:space="preserve">비사업용
</t>
    </r>
    <r>
      <rPr>
        <sz val="8.5"/>
        <color theme="1"/>
        <rFont val="돋움"/>
        <family val="3"/>
        <charset val="129"/>
      </rPr>
      <t>Non-
Business</t>
    </r>
    <phoneticPr fontId="55" type="noConversion"/>
  </si>
  <si>
    <r>
      <t xml:space="preserve">입건
</t>
    </r>
    <r>
      <rPr>
        <sz val="8.5"/>
        <color theme="1"/>
        <rFont val="돋움"/>
        <family val="3"/>
        <charset val="129"/>
      </rPr>
      <t>Prosecut-ed</t>
    </r>
    <phoneticPr fontId="55" type="noConversion"/>
  </si>
  <si>
    <r>
      <t xml:space="preserve">즉심
</t>
    </r>
    <r>
      <rPr>
        <sz val="8.5"/>
        <color theme="1"/>
        <rFont val="돋움"/>
        <family val="3"/>
        <charset val="129"/>
      </rPr>
      <t>Simple judgement</t>
    </r>
    <phoneticPr fontId="55" type="noConversion"/>
  </si>
  <si>
    <r>
      <t xml:space="preserve">통고처분
</t>
    </r>
    <r>
      <rPr>
        <sz val="8.5"/>
        <color theme="1"/>
        <rFont val="돋움"/>
        <family val="3"/>
        <charset val="129"/>
      </rPr>
      <t>Notice</t>
    </r>
    <phoneticPr fontId="55" type="noConversion"/>
  </si>
  <si>
    <r>
      <t>의원수 Assembly</t>
    </r>
    <r>
      <rPr>
        <vertAlign val="superscript"/>
        <sz val="9"/>
        <color theme="1"/>
        <rFont val="돋움"/>
        <family val="3"/>
        <charset val="129"/>
      </rPr>
      <t>1)</t>
    </r>
    <phoneticPr fontId="32" type="noConversion"/>
  </si>
  <si>
    <r>
      <t>의원수 Assembly</t>
    </r>
    <r>
      <rPr>
        <vertAlign val="superscript"/>
        <sz val="9"/>
        <color theme="1"/>
        <rFont val="돋움"/>
        <family val="3"/>
        <charset val="129"/>
      </rPr>
      <t>2)</t>
    </r>
    <phoneticPr fontId="32" type="noConversion"/>
  </si>
  <si>
    <r>
      <t>의원수 Assembly</t>
    </r>
    <r>
      <rPr>
        <vertAlign val="superscript"/>
        <sz val="9"/>
        <color theme="1"/>
        <rFont val="돋움"/>
        <family val="3"/>
        <charset val="129"/>
      </rPr>
      <t>2)</t>
    </r>
    <phoneticPr fontId="32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</si>
  <si>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32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</si>
  <si>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32" type="noConversion"/>
  </si>
  <si>
    <t xml:space="preserve"> 상주시 </t>
  </si>
  <si>
    <t xml:space="preserve">         -</t>
  </si>
  <si>
    <t xml:space="preserve"> Sangju </t>
  </si>
  <si>
    <t xml:space="preserve"> 포항시 </t>
  </si>
  <si>
    <t xml:space="preserve"> Pohang </t>
  </si>
  <si>
    <t>자료 : 사회재난과, 산림자원과, 경상북도지방경찰청</t>
    <phoneticPr fontId="55" type="noConversion"/>
  </si>
  <si>
    <t>주 : 2013년 자료부터 "남", "여" 항목 추가, 2018년 자료부터 단위수정, 항목 " 침수면적,성별" 삭제,부상항목추가</t>
    <phoneticPr fontId="32" type="noConversion"/>
  </si>
  <si>
    <t>Pohang bukbu fire station</t>
  </si>
  <si>
    <t>Pohang nambu fire station</t>
  </si>
  <si>
    <t>Mungyeong fire station</t>
  </si>
  <si>
    <t>영덕소방서</t>
  </si>
  <si>
    <t>Yeongdeok fire station</t>
  </si>
  <si>
    <t>청도소방서</t>
  </si>
  <si>
    <t>Cheongdo fire station</t>
  </si>
  <si>
    <t>예천소방서</t>
  </si>
  <si>
    <t>Yecheon fire station</t>
  </si>
  <si>
    <t>주 : 경제자유구역청 별도 정원(7명) 본청 포함, 소방학교 정원은 소방서에 포함.</t>
    <phoneticPr fontId="32" type="noConversion"/>
  </si>
  <si>
    <t>주 : 공무원 직종개편으로 인한 직렬 삭제(기능직, 고용직, 전문직), 현원기준</t>
    <phoneticPr fontId="32" type="noConversion"/>
  </si>
  <si>
    <r>
      <t xml:space="preserve">임기제
</t>
    </r>
    <r>
      <rPr>
        <sz val="8"/>
        <color theme="1"/>
        <rFont val="돋움"/>
        <family val="3"/>
        <charset val="129"/>
      </rPr>
      <t xml:space="preserve"> Fixed-term(General)</t>
    </r>
    <phoneticPr fontId="55" type="noConversion"/>
  </si>
  <si>
    <t xml:space="preserve">     2014년 자료부터 "전문직" 추가, 2018년 부터 항목변경 "전문직"에서 "임기제"</t>
    <phoneticPr fontId="32" type="noConversion"/>
  </si>
  <si>
    <r>
      <t xml:space="preserve">임기제
</t>
    </r>
    <r>
      <rPr>
        <sz val="8"/>
        <color theme="1"/>
        <rFont val="돋움"/>
        <family val="3"/>
        <charset val="129"/>
      </rPr>
      <t>Fixed-term(General)</t>
    </r>
    <phoneticPr fontId="55" type="noConversion"/>
  </si>
  <si>
    <t xml:space="preserve">     2018년 자료부터 "기능직, 고용직, 전문직" 삭제, 일반직안에는 1~9급, 연구관, 연구사, 지도관, 지도사 포함됨</t>
    <phoneticPr fontId="32" type="noConversion"/>
  </si>
  <si>
    <t xml:space="preserve">     2018년 자료부터 "기능직, 고용직, 전문직" 삭제, 일반직안에는 1~9급, 연구관, 연구사, 지도관, 지도사 포함됨</t>
    <phoneticPr fontId="32" type="noConversion"/>
  </si>
  <si>
    <t>2018</t>
    <phoneticPr fontId="32" type="noConversion"/>
  </si>
  <si>
    <t>2018</t>
    <phoneticPr fontId="32" type="noConversion"/>
  </si>
  <si>
    <t>2018</t>
    <phoneticPr fontId="32" type="noConversion"/>
  </si>
  <si>
    <t xml:space="preserve">     교육의원 통합선거구 : (포항, 울릉, 영덕), (경주, 영천, 경산, 청도), (김천, 상주, 고령군, 성주, 칠곡), 
                                   (안동, 영주, 문경, 예천, 청송, 영양, 봉화, 울진)</t>
    <phoneticPr fontId="32" type="noConversion"/>
  </si>
  <si>
    <t>2018</t>
    <phoneticPr fontId="32" type="noConversion"/>
  </si>
  <si>
    <t>연별</t>
    <phoneticPr fontId="55" type="noConversion"/>
  </si>
  <si>
    <t xml:space="preserve">Year </t>
    <phoneticPr fontId="55" type="noConversion"/>
  </si>
  <si>
    <t>13. Crime Occurrence and Arrests</t>
    <phoneticPr fontId="32" type="noConversion"/>
  </si>
  <si>
    <t>Unit : case</t>
    <phoneticPr fontId="32" type="noConversion"/>
  </si>
  <si>
    <t xml:space="preserve">연별
Year </t>
    <phoneticPr fontId="55" type="noConversion"/>
  </si>
  <si>
    <t xml:space="preserve">      2008년 자료부터 서식변경(단위:명→단위:건),   2005년~2007년까지는 "단위:명" 자료임.</t>
    <phoneticPr fontId="55" type="noConversion"/>
  </si>
  <si>
    <t xml:space="preserve">      2013년 자료부터 "남","여" 항목 추가, 형사사법정보시스템 상에 남여구분 없이 제공됨.</t>
    <phoneticPr fontId="32" type="noConversion"/>
  </si>
  <si>
    <t xml:space="preserve">      2018년 자료부터 단위수정, 표측수정</t>
    <phoneticPr fontId="32" type="noConversion"/>
  </si>
  <si>
    <t>2018</t>
    <phoneticPr fontId="55" type="noConversion"/>
  </si>
  <si>
    <t>2018</t>
    <phoneticPr fontId="32" type="noConversion"/>
  </si>
  <si>
    <t>Year 
&amp; Si, Gun</t>
    <phoneticPr fontId="32" type="noConversion"/>
  </si>
  <si>
    <t>이재민
Refu-
gees</t>
    <phoneticPr fontId="55" type="noConversion"/>
  </si>
  <si>
    <t>2018</t>
    <phoneticPr fontId="32" type="noConversion"/>
  </si>
  <si>
    <t xml:space="preserve">     2) 2012년 자료부터 항목 수정("교정시설"→"교정 및 군사시설")</t>
    <phoneticPr fontId="32" type="noConversion"/>
  </si>
  <si>
    <t xml:space="preserve">     3) 2012년 자료부터 항목 삭제("위생 등 관련시설") </t>
    <phoneticPr fontId="32" type="noConversion"/>
  </si>
  <si>
    <t xml:space="preserve">         항목 추가("종교시설", "수련시설", "운동시설", "분뇨 및 쓰레기처리실", "발전시설", "묘지관련시설", "장례식장")</t>
    <phoneticPr fontId="32" type="noConversion"/>
  </si>
  <si>
    <t xml:space="preserve">        항목 추가("종교시설", "수련시설", "운동시설", "분뇨 및 쓰레기처리실", "발전시설", "묘지관련시설", "장례식장")</t>
    <phoneticPr fontId="32" type="noConversion"/>
  </si>
  <si>
    <t xml:space="preserve">     2) 2012년 자료부터 항목 수정("교정시설"→"교정 및 군사시설")</t>
    <phoneticPr fontId="32" type="noConversion"/>
  </si>
  <si>
    <t xml:space="preserve">       항목 추가("종교시설", "수련시설", "운동시설", "분뇨 및 쓰레기처리실", "발전시설", "묘지관련시설", "장례식장")</t>
    <phoneticPr fontId="32" type="noConversion"/>
  </si>
  <si>
    <t>ⅩⅦ. Public Administration and Justice / 777</t>
    <phoneticPr fontId="55" type="noConversion"/>
  </si>
  <si>
    <t>776</t>
    <phoneticPr fontId="55" type="noConversion"/>
  </si>
  <si>
    <t>778 / ⅩⅦ. 공공행정 및 사법</t>
    <phoneticPr fontId="55" type="noConversion"/>
  </si>
  <si>
    <t>ⅩⅦ. Public Administration and Justice / 779</t>
    <phoneticPr fontId="55" type="noConversion"/>
  </si>
  <si>
    <t>780 / ⅩⅦ. 공공행정 및 사법</t>
    <phoneticPr fontId="55" type="noConversion"/>
  </si>
  <si>
    <t>ⅩⅦ. Public Administration and Justice / 781</t>
    <phoneticPr fontId="55" type="noConversion"/>
  </si>
  <si>
    <t>782 / ⅩⅦ. 공공행정 및 사법</t>
    <phoneticPr fontId="55" type="noConversion"/>
  </si>
  <si>
    <t>ⅩⅦ. Public Administration and Justice / 783</t>
    <phoneticPr fontId="55" type="noConversion"/>
  </si>
  <si>
    <t>784 / ⅩⅦ. 공공행정 및 사법</t>
    <phoneticPr fontId="55" type="noConversion"/>
  </si>
  <si>
    <t>ⅩⅦ. Public Administration and Justice / 785</t>
    <phoneticPr fontId="55" type="noConversion"/>
  </si>
  <si>
    <t>786 / ⅩⅦ. 공공행정 및 사법</t>
    <phoneticPr fontId="55" type="noConversion"/>
  </si>
  <si>
    <t>ⅩⅦ. Public Administration and Justice / 787</t>
    <phoneticPr fontId="55" type="noConversion"/>
  </si>
  <si>
    <t>788 / ⅩⅦ. 공공행정 및 사법</t>
    <phoneticPr fontId="55" type="noConversion"/>
  </si>
  <si>
    <t>ⅩⅦ. Public Administration and Justice / 789</t>
    <phoneticPr fontId="55" type="noConversion"/>
  </si>
  <si>
    <t>790 / ⅩⅦ. 공공행정 및 사법</t>
    <phoneticPr fontId="55" type="noConversion"/>
  </si>
  <si>
    <t>ⅩⅦ. Public Administration and Justice / 791</t>
    <phoneticPr fontId="55" type="noConversion"/>
  </si>
  <si>
    <t>792 / ⅩⅦ. 공공행정 및 사법</t>
    <phoneticPr fontId="55" type="noConversion"/>
  </si>
  <si>
    <t>ⅩⅦ. Public Administration and Justice / 793</t>
    <phoneticPr fontId="32" type="noConversion"/>
  </si>
  <si>
    <t>794 / ⅩⅦ. 공공행정 및 사법</t>
    <phoneticPr fontId="55" type="noConversion"/>
  </si>
  <si>
    <t>ⅩⅦ. Public Administration and Justice / 795</t>
    <phoneticPr fontId="55" type="noConversion"/>
  </si>
  <si>
    <t>796 / ⅩⅦ. 공공행정 및 사법</t>
    <phoneticPr fontId="55" type="noConversion"/>
  </si>
  <si>
    <t>ⅩⅦ. Public Administration and Justice / 797</t>
    <phoneticPr fontId="55" type="noConversion"/>
  </si>
  <si>
    <t>798 / ⅩⅦ. 공공행정 및 사법</t>
    <phoneticPr fontId="55" type="noConversion"/>
  </si>
  <si>
    <t>ⅩⅦ. Public Administration and Justice / 799</t>
    <phoneticPr fontId="55" type="noConversion"/>
  </si>
  <si>
    <t>800 / ⅩⅦ. 공공행정 및 사법</t>
    <phoneticPr fontId="55" type="noConversion"/>
  </si>
  <si>
    <t>ⅩⅦ. Public Administration and Justice / 801</t>
    <phoneticPr fontId="55" type="noConversion"/>
  </si>
  <si>
    <t>802 / ⅩⅦ. 공공행정 및 사법</t>
    <phoneticPr fontId="55" type="noConversion"/>
  </si>
  <si>
    <t>ⅩⅦ. Public Administration and Justice / 803</t>
    <phoneticPr fontId="55" type="noConversion"/>
  </si>
  <si>
    <t>804 / ⅩⅦ. 공공행정 및 사법</t>
    <phoneticPr fontId="55" type="noConversion"/>
  </si>
  <si>
    <t>ⅩⅦ. Public Administration and Justice / 805</t>
    <phoneticPr fontId="32" type="noConversion"/>
  </si>
  <si>
    <t>806 / ⅩⅦ. 공공행정 및 사법</t>
    <phoneticPr fontId="55" type="noConversion"/>
  </si>
  <si>
    <t>ⅩⅦ. Public Administration and Justice / 807</t>
    <phoneticPr fontId="55" type="noConversion"/>
  </si>
  <si>
    <t>808 / ⅩⅦ. 공공행정 및 사법</t>
    <phoneticPr fontId="55" type="noConversion"/>
  </si>
  <si>
    <t>ⅩⅦ. Public Administration and Justice / 809</t>
    <phoneticPr fontId="55" type="noConversion"/>
  </si>
  <si>
    <t>810 / ⅩⅦ. 공공행정 및 사법</t>
    <phoneticPr fontId="55" type="noConversion"/>
  </si>
  <si>
    <t>ⅩⅦ. Public Administration and Justice / 811</t>
    <phoneticPr fontId="55" type="noConversion"/>
  </si>
  <si>
    <t>812 / ⅩⅦ. 공공행정 및 사법</t>
    <phoneticPr fontId="55" type="noConversion"/>
  </si>
  <si>
    <t>ⅩⅦ. Public Administration and Justice / 813</t>
    <phoneticPr fontId="55" type="noConversion"/>
  </si>
  <si>
    <t>814 / ⅩⅦ. 공공행정 및 사법</t>
    <phoneticPr fontId="55" type="noConversion"/>
  </si>
  <si>
    <t>ⅩⅦ. Public Administration and Justice / 815</t>
    <phoneticPr fontId="55" type="noConversion"/>
  </si>
  <si>
    <t>816 / ⅩⅦ. 공공행정 및 사법</t>
    <phoneticPr fontId="55" type="noConversion"/>
  </si>
  <si>
    <t>ⅩⅦ. Public Administration and Justice / 817</t>
    <phoneticPr fontId="55" type="noConversion"/>
  </si>
  <si>
    <t>818 / ⅩⅦ. 공공행정 및 사법</t>
    <phoneticPr fontId="55" type="noConversion"/>
  </si>
  <si>
    <t>ⅩⅦ. Public Administration and Justice / 819</t>
    <phoneticPr fontId="55" type="noConversion"/>
  </si>
  <si>
    <t>820 / ⅩⅦ. 공공행정 및 사법</t>
    <phoneticPr fontId="55" type="noConversion"/>
  </si>
  <si>
    <t>ⅩⅦ. Public Administration and Justice / 821</t>
    <phoneticPr fontId="55" type="noConversion"/>
  </si>
  <si>
    <t>822 / ⅩⅦ. 공공행정 및 사법</t>
    <phoneticPr fontId="55" type="noConversion"/>
  </si>
  <si>
    <t>ⅩⅦ. Public Administration and Justice / 823</t>
    <phoneticPr fontId="55" type="noConversion"/>
  </si>
  <si>
    <t>ⅩⅦ. Public Administration and Justice / 825</t>
    <phoneticPr fontId="55" type="noConversion"/>
  </si>
  <si>
    <t>826 / ⅩⅦ. 공공행정 및 사법</t>
    <phoneticPr fontId="55" type="noConversion"/>
  </si>
  <si>
    <t>ⅩⅦ. Public Administration and Justice / 827</t>
    <phoneticPr fontId="55" type="noConversion"/>
  </si>
  <si>
    <t>828 / ⅩⅦ. 공공행정 및 사법</t>
    <phoneticPr fontId="55" type="noConversion"/>
  </si>
  <si>
    <t>ⅩⅦ. Public Administration and Justice / 829</t>
    <phoneticPr fontId="55" type="noConversion"/>
  </si>
  <si>
    <t>830 / ⅩⅦ. 공공행정 및 사법</t>
    <phoneticPr fontId="55" type="noConversion"/>
  </si>
  <si>
    <t>ⅩⅦ. Public Administration and Justice / 831</t>
    <phoneticPr fontId="55" type="noConversion"/>
  </si>
  <si>
    <t>832 / ⅩⅦ. 공공행정 및 사법</t>
    <phoneticPr fontId="55" type="noConversion"/>
  </si>
  <si>
    <t>ⅩⅦ. Public Administration and Justice / 833</t>
    <phoneticPr fontId="55" type="noConversion"/>
  </si>
  <si>
    <t>834 / ⅩⅦ. 공공행정 및 사법</t>
    <phoneticPr fontId="55" type="noConversion"/>
  </si>
  <si>
    <t>ⅩⅦ. Public Administration and Justice / 835</t>
    <phoneticPr fontId="55" type="noConversion"/>
  </si>
  <si>
    <t>836 / ⅩⅦ. 공공행정 및 사법</t>
    <phoneticPr fontId="55" type="noConversion"/>
  </si>
  <si>
    <t>ⅩⅦ. Public Administration and Justice / 837</t>
    <phoneticPr fontId="55" type="noConversion"/>
  </si>
  <si>
    <t>838 / ⅩⅦ. 공공행정 및 사법</t>
    <phoneticPr fontId="55" type="noConversion"/>
  </si>
  <si>
    <t>ⅩⅦ. Public Administration and Justice / 839</t>
    <phoneticPr fontId="55" type="noConversion"/>
  </si>
  <si>
    <t>840 / ⅩⅦ. 공공행정 및 사법</t>
    <phoneticPr fontId="55" type="noConversion"/>
  </si>
  <si>
    <t>ⅩⅦ. Public Administration and Justice / 841</t>
    <phoneticPr fontId="55" type="noConversion"/>
  </si>
  <si>
    <t>842 / ⅩⅦ. 공공행정 및 사법</t>
    <phoneticPr fontId="55" type="noConversion"/>
  </si>
  <si>
    <t>ⅩⅦ. Public Administration and Justice / 843</t>
    <phoneticPr fontId="55" type="noConversion"/>
  </si>
  <si>
    <t>844 / ⅩⅦ. 공공행정 및 사법</t>
    <phoneticPr fontId="55" type="noConversion"/>
  </si>
  <si>
    <t>ⅩⅦ. Public Administration and Justice / 845</t>
    <phoneticPr fontId="55" type="noConversion"/>
  </si>
  <si>
    <t>846 / ⅩⅦ. 공공행정 및 사법</t>
    <phoneticPr fontId="55" type="noConversion"/>
  </si>
  <si>
    <r>
      <t xml:space="preserve">4. 시 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 xml:space="preserve"> 군 공무원</t>
    </r>
    <phoneticPr fontId="55" type="noConversion"/>
  </si>
  <si>
    <r>
      <t xml:space="preserve">4. 시 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 xml:space="preserve"> 군 공무원(계속)</t>
    </r>
    <phoneticPr fontId="55" type="noConversion"/>
  </si>
  <si>
    <t>824 / ⅩⅦ. 공공행정 및 사법</t>
    <phoneticPr fontId="55" type="noConversion"/>
  </si>
  <si>
    <t>주 : 2005년 자료부터 서식 일부변경</t>
    <phoneticPr fontId="32" type="noConversion"/>
  </si>
  <si>
    <t>…</t>
    <phoneticPr fontId="32" type="noConversion"/>
  </si>
  <si>
    <t>…</t>
    <phoneticPr fontId="32" type="noConversion"/>
  </si>
  <si>
    <t xml:space="preserve">주 : 2018년 자료부터 분류(경찰서별 → 연도별), '위반사항' 세부항목 수정 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</si>
</sst>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* #,##0_-;\!\-* #,##0_-;_-* &quot;-&quot;_-;_-@_-"/>
    <numFmt numFmtId="178" formatCode="#,##0_);[Red]\!\(#,##0\!\)"/>
    <numFmt numFmtId="179" formatCode="0,000"/>
    <numFmt numFmtId="180" formatCode="#,##0_);[Red]\(#,##0\)"/>
    <numFmt numFmtId="181" formatCode="0.0"/>
    <numFmt numFmtId="182" formatCode="#,##0_ "/>
    <numFmt numFmtId="183" formatCode="0_);[Red]\(0\)"/>
    <numFmt numFmtId="184" formatCode="#,##0.0_ "/>
    <numFmt numFmtId="185" formatCode="_ * #,##0_ ;_ * \-#,##0_ ;_ * &quot;-&quot;_ ;_ @_ "/>
    <numFmt numFmtId="186" formatCode="_-* #,##0.0_-;\-* #,##0.0_-;_-* &quot;-&quot;_-;_-@_-"/>
    <numFmt numFmtId="187" formatCode="_ * #,##0.00_ ;_ * \-#,##0.00_ ;_ * &quot;-&quot;??_ ;_ @_ "/>
    <numFmt numFmtId="188" formatCode="&quot;₩&quot;#,##0;&quot;₩&quot;&quot;₩&quot;\-#,##0"/>
    <numFmt numFmtId="189" formatCode="_ * #,##0.00_ ;_ * \-#,##0.00_ ;_ * &quot;-&quot;_ ;_ @_ "/>
    <numFmt numFmtId="190" formatCode="&quot;₩&quot;#,##0.00;&quot;₩&quot;\-#,##0.00"/>
    <numFmt numFmtId="191" formatCode="_-[$€-2]* #,##0.00_-;\-[$€-2]* #,##0.00_-;_-[$€-2]* &quot;-&quot;??_-"/>
    <numFmt numFmtId="192" formatCode="_ &quot;₩&quot;* #,##0.00_ ;_ &quot;₩&quot;* \-#,##0.00_ ;_ &quot;₩&quot;* &quot;-&quot;??_ ;_ @_ "/>
    <numFmt numFmtId="193" formatCode="_ &quot;₩&quot;* #,##0_ ;_ &quot;₩&quot;* \-#,##0_ ;_ &quot;₩&quot;* &quot;-&quot;_ ;_ @_ 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\(#,###\)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&quot;R$&quot;#,##0_);\(&quot;R$&quot;#,##0\)"/>
    <numFmt numFmtId="214" formatCode="_ * #,##0.00_ ;_ * \-#,##0.00_ ;_ * &quot;-&quot;_ ;@"/>
    <numFmt numFmtId="215" formatCode="#,##0\ ;\-#,##0\ ;&quot;-&quot;\ ;@\ "/>
    <numFmt numFmtId="216" formatCode="#,##0\ ;\-#,##0\ ;&quot;-&quot;\ ;\ @"/>
    <numFmt numFmtId="217" formatCode="#,##0\ ;\-#,##0\ ;&quot;-&quot;\ ;@"/>
    <numFmt numFmtId="218" formatCode="_-&quot;₩&quot;* #,##0_-;\-&quot;₩&quot;* #,##0_-;_-&quot;₩&quot;* &quot;-&quot;_-;@"/>
    <numFmt numFmtId="219" formatCode="_-* #,##0_-;\-* #,##0_-;_-* &quot;-&quot;_-;\ @"/>
    <numFmt numFmtId="220" formatCode="#,##0_-;\-#,##0_-;&quot;-&quot;_-;@_-"/>
    <numFmt numFmtId="221" formatCode="#,##0;\-#,##0;&quot;-&quot;;@"/>
    <numFmt numFmtId="222" formatCode="#,##0;\-#,##0;&quot;-&quot;;\ @"/>
    <numFmt numFmtId="223" formatCode="_-&quot;₩&quot;* #,##0_-;\!\-&quot;₩&quot;* #,##0_-;_-&quot;₩&quot;* &quot;-&quot;_-;_-@_-"/>
    <numFmt numFmtId="224" formatCode="&quot;₩&quot;#,##0.00;&quot;₩&quot;&quot;₩&quot;&quot;₩&quot;&quot;₩&quot;&quot;₩&quot;&quot;₩&quot;\-#,##0.00"/>
    <numFmt numFmtId="225" formatCode="_ &quot;₩&quot;* #,##0.00_ ;_ &quot;₩&quot;* &quot;₩&quot;\-#,##0.00_ ;_ &quot;₩&quot;* &quot;-&quot;??_ ;_ @_ "/>
    <numFmt numFmtId="226" formatCode="&quot;₩&quot;#,##0;&quot;₩&quot;&quot;₩&quot;&quot;₩&quot;\-#,##0"/>
    <numFmt numFmtId="227" formatCode="_-* #,##0.0_-;&quot;₩&quot;\!\-* #,##0.0_-;_-* &quot;-&quot;_-;_-@_-"/>
    <numFmt numFmtId="228" formatCode="&quot;Ⅵ. Agriculture, Forestry and Fishing / &quot;#,##0"/>
    <numFmt numFmtId="229" formatCode="#,##0&quot; / XⅡ. 보건 및 사회보장&quot;"/>
    <numFmt numFmtId="230" formatCode="#,##0&quot; / XⅢ. 환경&quot;"/>
    <numFmt numFmtId="231" formatCode="#,##0&quot; / Ⅵ. 농림수산업&quot;"/>
    <numFmt numFmtId="232" formatCode="&quot;Ⅹ. Housing and Construction /  &quot;#,##0"/>
    <numFmt numFmtId="233" formatCode="#,##0&quot; / Ⅹ. 주택, 건설&quot;"/>
    <numFmt numFmtId="234" formatCode="_-* #,##0_-;\-* #,##0_-;_-* &quot;-&quot;??_-;_-@_-"/>
    <numFmt numFmtId="235" formatCode="\ @"/>
    <numFmt numFmtId="236" formatCode="0_ "/>
    <numFmt numFmtId="237" formatCode="#,##0\ ;\-#,##0\ ;&quot;-&quot;;@"/>
    <numFmt numFmtId="238" formatCode="#,##0\ \ ;\-#,##0\ \ ;&quot;-&quot;\ \ ;@\ \ "/>
  </numFmts>
  <fonts count="21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sz val="9"/>
      <name val="Arial Narrow"/>
      <family val="2"/>
    </font>
    <font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8.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6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Arial Narrow"/>
      <family val="2"/>
    </font>
    <font>
      <b/>
      <sz val="9"/>
      <color theme="1"/>
      <name val="굴림"/>
      <family val="3"/>
      <charset val="129"/>
    </font>
    <font>
      <vertAlign val="superscript"/>
      <sz val="8"/>
      <color theme="1"/>
      <name val="돋움"/>
      <family val="3"/>
      <charset val="129"/>
    </font>
    <font>
      <sz val="9"/>
      <color theme="1"/>
      <name val="나눔고딕 ExtraBold"/>
      <family val="3"/>
      <charset val="129"/>
    </font>
    <font>
      <sz val="9"/>
      <color rgb="FFFF0000"/>
      <name val="돋움"/>
      <family val="3"/>
      <charset val="129"/>
    </font>
    <font>
      <sz val="8.5"/>
      <name val="돋움"/>
      <family val="3"/>
      <charset val="129"/>
    </font>
    <font>
      <sz val="7.8"/>
      <color theme="1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rgb="FFFFFFFF"/>
      <name val="맑은 고딕"/>
      <family val="3"/>
      <charset val="129"/>
    </font>
    <font>
      <sz val="9"/>
      <name val="바탕"/>
      <family val="1"/>
      <charset val="129"/>
    </font>
    <font>
      <b/>
      <sz val="9"/>
      <color rgb="FF000000"/>
      <name val="돋움"/>
      <family val="3"/>
      <charset val="129"/>
    </font>
    <font>
      <b/>
      <sz val="18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1"/>
      <color theme="1"/>
      <name val="돋움"/>
      <family val="3"/>
      <charset val="129"/>
    </font>
  </fonts>
  <fills count="8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883">
    <xf numFmtId="0" fontId="0" fillId="0" borderId="0"/>
    <xf numFmtId="0" fontId="8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6" fillId="0" borderId="0"/>
    <xf numFmtId="0" fontId="62" fillId="0" borderId="0"/>
    <xf numFmtId="0" fontId="84" fillId="2" borderId="0" applyNumberFormat="0" applyBorder="0" applyAlignment="0" applyProtection="0"/>
    <xf numFmtId="0" fontId="84" fillId="3" borderId="0" applyNumberFormat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84" fillId="6" borderId="0" applyNumberFormat="0" applyBorder="0" applyAlignment="0" applyProtection="0"/>
    <xf numFmtId="0" fontId="84" fillId="7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0" borderId="0" applyNumberFormat="0" applyBorder="0" applyAlignment="0" applyProtection="0"/>
    <xf numFmtId="0" fontId="84" fillId="11" borderId="0" applyNumberFormat="0" applyBorder="0" applyAlignment="0" applyProtection="0"/>
    <xf numFmtId="0" fontId="84" fillId="12" borderId="0" applyNumberFormat="0" applyBorder="0" applyAlignment="0" applyProtection="0"/>
    <xf numFmtId="0" fontId="84" fillId="13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4" fillId="14" borderId="0" applyNumberFormat="0" applyBorder="0" applyAlignment="0" applyProtection="0"/>
    <xf numFmtId="0" fontId="84" fillId="15" borderId="0" applyNumberFormat="0" applyBorder="0" applyAlignment="0" applyProtection="0"/>
    <xf numFmtId="0" fontId="84" fillId="16" borderId="0" applyNumberFormat="0" applyBorder="0" applyAlignment="0" applyProtection="0"/>
    <xf numFmtId="0" fontId="84" fillId="17" borderId="0" applyNumberFormat="0" applyBorder="0" applyAlignment="0" applyProtection="0"/>
    <xf numFmtId="0" fontId="84" fillId="18" borderId="0" applyNumberFormat="0" applyBorder="0" applyAlignment="0" applyProtection="0"/>
    <xf numFmtId="0" fontId="84" fillId="19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4" borderId="0" applyNumberFormat="0" applyBorder="0" applyAlignment="0" applyProtection="0"/>
    <xf numFmtId="0" fontId="84" fillId="15" borderId="0" applyNumberFormat="0" applyBorder="0" applyAlignment="0" applyProtection="0"/>
    <xf numFmtId="0" fontId="84" fillId="20" borderId="0" applyNumberFormat="0" applyBorder="0" applyAlignment="0" applyProtection="0"/>
    <xf numFmtId="0" fontId="84" fillId="21" borderId="0" applyNumberFormat="0" applyBorder="0" applyAlignment="0" applyProtection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5" fillId="22" borderId="0" applyNumberFormat="0" applyBorder="0" applyAlignment="0" applyProtection="0"/>
    <xf numFmtId="0" fontId="85" fillId="23" borderId="0" applyNumberFormat="0" applyBorder="0" applyAlignment="0" applyProtection="0"/>
    <xf numFmtId="0" fontId="85" fillId="16" borderId="0" applyNumberFormat="0" applyBorder="0" applyAlignment="0" applyProtection="0"/>
    <xf numFmtId="0" fontId="85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9" borderId="0" applyNumberFormat="0" applyBorder="0" applyAlignment="0" applyProtection="0"/>
    <xf numFmtId="0" fontId="85" fillId="24" borderId="0" applyNumberFormat="0" applyBorder="0" applyAlignment="0" applyProtection="0"/>
    <xf numFmtId="0" fontId="85" fillId="25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85" fillId="28" borderId="0" applyNumberFormat="0" applyBorder="0" applyAlignment="0" applyProtection="0"/>
    <xf numFmtId="0" fontId="85" fillId="29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85" fillId="32" borderId="0" applyNumberFormat="0" applyBorder="0" applyAlignment="0" applyProtection="0"/>
    <xf numFmtId="0" fontId="85" fillId="33" borderId="0" applyNumberFormat="0" applyBorder="0" applyAlignment="0" applyProtection="0"/>
    <xf numFmtId="0" fontId="85" fillId="34" borderId="0" applyNumberFormat="0" applyBorder="0" applyAlignment="0" applyProtection="0"/>
    <xf numFmtId="0" fontId="85" fillId="35" borderId="0" applyNumberFormat="0" applyBorder="0" applyAlignment="0" applyProtection="0"/>
    <xf numFmtId="0" fontId="85" fillId="24" borderId="0" applyNumberFormat="0" applyBorder="0" applyAlignment="0" applyProtection="0"/>
    <xf numFmtId="0" fontId="85" fillId="25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85" fillId="36" borderId="0" applyNumberFormat="0" applyBorder="0" applyAlignment="0" applyProtection="0"/>
    <xf numFmtId="0" fontId="85" fillId="37" borderId="0" applyNumberFormat="0" applyBorder="0" applyAlignment="0" applyProtection="0"/>
    <xf numFmtId="200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200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193" fontId="68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192" fontId="15" fillId="0" borderId="0" applyFont="0" applyFill="0" applyBorder="0" applyAlignment="0" applyProtection="0"/>
    <xf numFmtId="202" fontId="14" fillId="0" borderId="0" applyFont="0" applyFill="0" applyBorder="0" applyAlignment="0" applyProtection="0"/>
    <xf numFmtId="19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203" fontId="7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185" fontId="15" fillId="0" borderId="0" applyFont="0" applyFill="0" applyBorder="0" applyAlignment="0" applyProtection="0"/>
    <xf numFmtId="204" fontId="14" fillId="0" borderId="0" applyFont="0" applyFill="0" applyBorder="0" applyAlignment="0" applyProtection="0"/>
    <xf numFmtId="185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4" fillId="0" borderId="0" applyFont="0" applyFill="0" applyBorder="0" applyAlignment="0" applyProtection="0"/>
    <xf numFmtId="187" fontId="15" fillId="0" borderId="0" applyFont="0" applyFill="0" applyBorder="0" applyAlignment="0" applyProtection="0"/>
    <xf numFmtId="205" fontId="14" fillId="0" borderId="0" applyFont="0" applyFill="0" applyBorder="0" applyAlignment="0" applyProtection="0"/>
    <xf numFmtId="187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187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86" fillId="4" borderId="0" applyNumberFormat="0" applyBorder="0" applyAlignment="0" applyProtection="0"/>
    <xf numFmtId="0" fontId="86" fillId="5" borderId="0" applyNumberFormat="0" applyBorder="0" applyAlignment="0" applyProtection="0"/>
    <xf numFmtId="0" fontId="19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20" fillId="0" borderId="0"/>
    <xf numFmtId="0" fontId="15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6" fillId="0" borderId="0"/>
    <xf numFmtId="0" fontId="17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6" fillId="0" borderId="0"/>
    <xf numFmtId="0" fontId="17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/>
    <xf numFmtId="0" fontId="15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21" fillId="0" borderId="0"/>
    <xf numFmtId="0" fontId="2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8" fillId="0" borderId="0"/>
    <xf numFmtId="0" fontId="18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21" fillId="0" borderId="0"/>
    <xf numFmtId="0" fontId="2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6" fillId="0" borderId="0"/>
    <xf numFmtId="0" fontId="17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87" fillId="38" borderId="1" applyNumberFormat="0" applyAlignment="0" applyProtection="0"/>
    <xf numFmtId="0" fontId="87" fillId="39" borderId="1" applyNumberFormat="0" applyAlignment="0" applyProtection="0"/>
    <xf numFmtId="0" fontId="23" fillId="0" borderId="0"/>
    <xf numFmtId="0" fontId="71" fillId="0" borderId="0"/>
    <xf numFmtId="0" fontId="88" fillId="40" borderId="2" applyNumberFormat="0" applyAlignment="0" applyProtection="0"/>
    <xf numFmtId="0" fontId="88" fillId="41" borderId="2" applyNumberFormat="0" applyAlignment="0" applyProtection="0"/>
    <xf numFmtId="185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7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7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2" fillId="0" borderId="0" applyFont="0" applyFill="0" applyBorder="0" applyAlignment="0" applyProtection="0"/>
    <xf numFmtId="191" fontId="26" fillId="0" borderId="0" applyFont="0" applyFill="0" applyBorder="0" applyAlignment="0" applyProtection="0"/>
    <xf numFmtId="0" fontId="89" fillId="0" borderId="0" applyNumberFormat="0" applyFill="0" applyBorder="0" applyAlignment="0" applyProtection="0"/>
    <xf numFmtId="2" fontId="24" fillId="0" borderId="0" applyFont="0" applyFill="0" applyBorder="0" applyAlignment="0" applyProtection="0"/>
    <xf numFmtId="2" fontId="72" fillId="0" borderId="0" applyFont="0" applyFill="0" applyBorder="0" applyAlignment="0" applyProtection="0"/>
    <xf numFmtId="0" fontId="90" fillId="6" borderId="0" applyNumberFormat="0" applyBorder="0" applyAlignment="0" applyProtection="0"/>
    <xf numFmtId="0" fontId="90" fillId="7" borderId="0" applyNumberFormat="0" applyBorder="0" applyAlignment="0" applyProtection="0"/>
    <xf numFmtId="38" fontId="27" fillId="42" borderId="0" applyNumberFormat="0" applyBorder="0" applyAlignment="0" applyProtection="0"/>
    <xf numFmtId="38" fontId="73" fillId="42" borderId="0" applyNumberFormat="0" applyBorder="0" applyAlignment="0" applyProtection="0"/>
    <xf numFmtId="0" fontId="28" fillId="0" borderId="0">
      <alignment horizontal="left"/>
    </xf>
    <xf numFmtId="0" fontId="74" fillId="0" borderId="0">
      <alignment horizontal="left"/>
    </xf>
    <xf numFmtId="0" fontId="29" fillId="0" borderId="3" applyNumberFormat="0" applyAlignment="0" applyProtection="0">
      <alignment horizontal="left" vertical="center"/>
    </xf>
    <xf numFmtId="0" fontId="75" fillId="0" borderId="3" applyNumberFormat="0" applyAlignment="0" applyProtection="0">
      <alignment horizontal="left" vertical="center"/>
    </xf>
    <xf numFmtId="0" fontId="29" fillId="0" borderId="4">
      <alignment horizontal="left" vertical="center"/>
    </xf>
    <xf numFmtId="0" fontId="29" fillId="0" borderId="4">
      <alignment horizontal="left" vertical="center"/>
    </xf>
    <xf numFmtId="0" fontId="75" fillId="0" borderId="4">
      <alignment horizontal="left" vertical="center"/>
    </xf>
    <xf numFmtId="0" fontId="29" fillId="0" borderId="4">
      <alignment horizontal="left" vertical="center"/>
    </xf>
    <xf numFmtId="0" fontId="75" fillId="0" borderId="4">
      <alignment horizontal="left" vertical="center"/>
    </xf>
    <xf numFmtId="0" fontId="75" fillId="0" borderId="4">
      <alignment horizontal="left" vertical="center"/>
    </xf>
    <xf numFmtId="0" fontId="3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1" fillId="0" borderId="5" applyNumberFormat="0" applyFill="0" applyAlignment="0" applyProtection="0"/>
    <xf numFmtId="0" fontId="9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2" fillId="12" borderId="1" applyNumberFormat="0" applyAlignment="0" applyProtection="0"/>
    <xf numFmtId="10" fontId="27" fillId="42" borderId="6" applyNumberFormat="0" applyBorder="0" applyAlignment="0" applyProtection="0"/>
    <xf numFmtId="10" fontId="27" fillId="42" borderId="6" applyNumberFormat="0" applyBorder="0" applyAlignment="0" applyProtection="0"/>
    <xf numFmtId="10" fontId="73" fillId="42" borderId="6" applyNumberFormat="0" applyBorder="0" applyAlignment="0" applyProtection="0"/>
    <xf numFmtId="10" fontId="27" fillId="42" borderId="6" applyNumberFormat="0" applyBorder="0" applyAlignment="0" applyProtection="0"/>
    <xf numFmtId="10" fontId="73" fillId="42" borderId="6" applyNumberFormat="0" applyBorder="0" applyAlignment="0" applyProtection="0"/>
    <xf numFmtId="10" fontId="27" fillId="42" borderId="6" applyNumberFormat="0" applyBorder="0" applyAlignment="0" applyProtection="0"/>
    <xf numFmtId="10" fontId="73" fillId="42" borderId="6" applyNumberFormat="0" applyBorder="0" applyAlignment="0" applyProtection="0"/>
    <xf numFmtId="10" fontId="73" fillId="42" borderId="6" applyNumberFormat="0" applyBorder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2" fillId="13" borderId="1" applyNumberFormat="0" applyAlignment="0" applyProtection="0"/>
    <xf numFmtId="0" fontId="93" fillId="0" borderId="7" applyNumberFormat="0" applyFill="0" applyAlignment="0" applyProtection="0"/>
    <xf numFmtId="0" fontId="31" fillId="0" borderId="8"/>
    <xf numFmtId="0" fontId="77" fillId="0" borderId="8"/>
    <xf numFmtId="0" fontId="94" fillId="43" borderId="0" applyNumberFormat="0" applyBorder="0" applyAlignment="0" applyProtection="0"/>
    <xf numFmtId="0" fontId="94" fillId="44" borderId="0" applyNumberFormat="0" applyBorder="0" applyAlignment="0" applyProtection="0"/>
    <xf numFmtId="0" fontId="26" fillId="0" borderId="0"/>
    <xf numFmtId="0" fontId="24" fillId="0" borderId="0"/>
    <xf numFmtId="0" fontId="25" fillId="45" borderId="9" applyNumberFormat="0" applyFont="0" applyAlignment="0" applyProtection="0"/>
    <xf numFmtId="0" fontId="9" fillId="46" borderId="9" applyNumberFormat="0" applyFont="0" applyAlignment="0" applyProtection="0"/>
    <xf numFmtId="0" fontId="95" fillId="38" borderId="10" applyNumberFormat="0" applyAlignment="0" applyProtection="0"/>
    <xf numFmtId="0" fontId="95" fillId="39" borderId="10" applyNumberFormat="0" applyAlignment="0" applyProtection="0"/>
    <xf numFmtId="10" fontId="24" fillId="0" borderId="0" applyFont="0" applyFill="0" applyBorder="0" applyAlignment="0" applyProtection="0"/>
    <xf numFmtId="10" fontId="72" fillId="0" borderId="0" applyFont="0" applyFill="0" applyBorder="0" applyAlignment="0" applyProtection="0"/>
    <xf numFmtId="0" fontId="31" fillId="0" borderId="0"/>
    <xf numFmtId="0" fontId="77" fillId="0" borderId="0"/>
    <xf numFmtId="0" fontId="96" fillId="0" borderId="0" applyNumberFormat="0" applyFill="0" applyBorder="0" applyAlignment="0" applyProtection="0"/>
    <xf numFmtId="0" fontId="64" fillId="0" borderId="0" applyFill="0" applyBorder="0" applyProtection="0">
      <alignment horizontal="centerContinuous" vertical="center"/>
    </xf>
    <xf numFmtId="0" fontId="98" fillId="0" borderId="0" applyFill="0" applyBorder="0" applyProtection="0">
      <alignment horizontal="centerContinuous" vertical="center"/>
    </xf>
    <xf numFmtId="0" fontId="65" fillId="42" borderId="0" applyFill="0" applyBorder="0" applyProtection="0">
      <alignment horizontal="center" vertical="center"/>
    </xf>
    <xf numFmtId="0" fontId="99" fillId="42" borderId="0" applyFill="0" applyBorder="0" applyProtection="0">
      <alignment horizontal="center" vertical="center"/>
    </xf>
    <xf numFmtId="0" fontId="24" fillId="0" borderId="11" applyNumberFormat="0" applyFont="0" applyFill="0" applyAlignment="0" applyProtection="0"/>
    <xf numFmtId="0" fontId="72" fillId="0" borderId="11" applyNumberFormat="0" applyFont="0" applyFill="0" applyAlignment="0" applyProtection="0"/>
    <xf numFmtId="0" fontId="32" fillId="0" borderId="12">
      <alignment horizontal="left"/>
    </xf>
    <xf numFmtId="0" fontId="78" fillId="0" borderId="12">
      <alignment horizontal="left"/>
    </xf>
    <xf numFmtId="0" fontId="97" fillId="0" borderId="0" applyNumberFormat="0" applyFill="0" applyBorder="0" applyAlignment="0" applyProtection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197" fontId="26" fillId="0" borderId="0">
      <protection locked="0"/>
    </xf>
    <xf numFmtId="207" fontId="25" fillId="0" borderId="0">
      <protection locked="0"/>
    </xf>
    <xf numFmtId="207" fontId="9" fillId="0" borderId="0">
      <protection locked="0"/>
    </xf>
    <xf numFmtId="0" fontId="35" fillId="0" borderId="0">
      <protection locked="0"/>
    </xf>
    <xf numFmtId="0" fontId="79" fillId="0" borderId="0">
      <protection locked="0"/>
    </xf>
    <xf numFmtId="0" fontId="35" fillId="0" borderId="0">
      <protection locked="0"/>
    </xf>
    <xf numFmtId="0" fontId="79" fillId="0" borderId="0">
      <protection locked="0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0" borderId="0">
      <protection locked="0"/>
    </xf>
    <xf numFmtId="0" fontId="80" fillId="0" borderId="0">
      <protection locked="0"/>
    </xf>
    <xf numFmtId="0" fontId="37" fillId="0" borderId="0">
      <protection locked="0"/>
    </xf>
    <xf numFmtId="0" fontId="80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6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  <xf numFmtId="0" fontId="81" fillId="0" borderId="0">
      <alignment vertical="center"/>
    </xf>
    <xf numFmtId="9" fontId="66" fillId="42" borderId="0" applyFill="0" applyBorder="0" applyProtection="0">
      <alignment horizontal="right"/>
    </xf>
    <xf numFmtId="9" fontId="100" fillId="42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10" fontId="100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0" borderId="2" applyNumberFormat="0" applyAlignment="0" applyProtection="0">
      <alignment vertical="center"/>
    </xf>
    <xf numFmtId="0" fontId="43" fillId="40" borderId="2" applyNumberFormat="0" applyAlignment="0" applyProtection="0">
      <alignment vertical="center"/>
    </xf>
    <xf numFmtId="0" fontId="43" fillId="41" borderId="2" applyNumberFormat="0" applyAlignment="0" applyProtection="0">
      <alignment vertical="center"/>
    </xf>
    <xf numFmtId="0" fontId="43" fillId="40" borderId="2" applyNumberFormat="0" applyAlignment="0" applyProtection="0">
      <alignment vertical="center"/>
    </xf>
    <xf numFmtId="0" fontId="43" fillId="41" borderId="2" applyNumberFormat="0" applyAlignment="0" applyProtection="0">
      <alignment vertical="center"/>
    </xf>
    <xf numFmtId="0" fontId="43" fillId="41" borderId="2" applyNumberFormat="0" applyAlignment="0" applyProtection="0">
      <alignment vertical="center"/>
    </xf>
    <xf numFmtId="194" fontId="24" fillId="0" borderId="0">
      <alignment vertical="center"/>
    </xf>
    <xf numFmtId="194" fontId="72" fillId="0" borderId="0">
      <alignment vertical="center"/>
    </xf>
    <xf numFmtId="177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Protection="0"/>
    <xf numFmtId="213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6" fillId="0" borderId="0" applyProtection="0"/>
    <xf numFmtId="192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92" fontId="26" fillId="0" borderId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192" fontId="26" fillId="0" borderId="0" applyProtection="0"/>
    <xf numFmtId="177" fontId="26" fillId="0" borderId="0" applyFont="0" applyFill="0" applyBorder="0" applyAlignment="0" applyProtection="0"/>
    <xf numFmtId="185" fontId="26" fillId="0" borderId="0" applyProtection="0"/>
    <xf numFmtId="177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6" fillId="0" borderId="0" applyProtection="0"/>
    <xf numFmtId="0" fontId="8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4" fontId="37" fillId="0" borderId="0">
      <protection locked="0"/>
    </xf>
    <xf numFmtId="4" fontId="80" fillId="0" borderId="0">
      <protection locked="0"/>
    </xf>
    <xf numFmtId="198" fontId="26" fillId="0" borderId="0">
      <protection locked="0"/>
    </xf>
    <xf numFmtId="208" fontId="25" fillId="0" borderId="0">
      <protection locked="0"/>
    </xf>
    <xf numFmtId="208" fontId="9" fillId="0" borderId="0">
      <protection locked="0"/>
    </xf>
    <xf numFmtId="0" fontId="47" fillId="0" borderId="0">
      <alignment vertical="center"/>
    </xf>
    <xf numFmtId="0" fontId="82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53" fillId="39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53" fillId="39" borderId="10" applyNumberFormat="0" applyAlignment="0" applyProtection="0">
      <alignment vertical="center"/>
    </xf>
    <xf numFmtId="0" fontId="53" fillId="39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53" fillId="39" borderId="10" applyNumberFormat="0" applyAlignment="0" applyProtection="0">
      <alignment vertical="center"/>
    </xf>
    <xf numFmtId="0" fontId="53" fillId="39" borderId="10" applyNumberFormat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176" fontId="26" fillId="0" borderId="0" applyProtection="0"/>
    <xf numFmtId="176" fontId="26" fillId="0" borderId="0" applyProtection="0"/>
    <xf numFmtId="176" fontId="26" fillId="0" borderId="0" applyProtection="0"/>
    <xf numFmtId="176" fontId="26" fillId="0" borderId="0" applyProtection="0"/>
    <xf numFmtId="185" fontId="26" fillId="0" borderId="0" applyProtection="0"/>
    <xf numFmtId="212" fontId="25" fillId="42" borderId="0" applyFill="0" applyBorder="0" applyProtection="0">
      <alignment horizontal="right"/>
    </xf>
    <xf numFmtId="212" fontId="9" fillId="42" borderId="0" applyFill="0" applyBorder="0" applyProtection="0">
      <alignment horizontal="right"/>
    </xf>
    <xf numFmtId="0" fontId="54" fillId="0" borderId="0">
      <alignment vertical="center"/>
    </xf>
    <xf numFmtId="0" fontId="83" fillId="0" borderId="0">
      <alignment vertical="center"/>
    </xf>
    <xf numFmtId="196" fontId="26" fillId="0" borderId="0">
      <protection locked="0"/>
    </xf>
    <xf numFmtId="209" fontId="25" fillId="0" borderId="0">
      <protection locked="0"/>
    </xf>
    <xf numFmtId="209" fontId="9" fillId="0" borderId="0">
      <protection locked="0"/>
    </xf>
    <xf numFmtId="0" fontId="25" fillId="0" borderId="0"/>
    <xf numFmtId="0" fontId="9" fillId="0" borderId="0"/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1" fillId="0" borderId="0"/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5" fillId="0" borderId="0"/>
    <xf numFmtId="0" fontId="9" fillId="0" borderId="0"/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9" fillId="0" borderId="0"/>
    <xf numFmtId="0" fontId="25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/>
    <xf numFmtId="0" fontId="26" fillId="0" borderId="0"/>
    <xf numFmtId="0" fontId="9" fillId="0" borderId="0"/>
    <xf numFmtId="0" fontId="102" fillId="0" borderId="0">
      <alignment vertical="center"/>
    </xf>
    <xf numFmtId="0" fontId="7" fillId="0" borderId="0">
      <alignment vertical="center"/>
    </xf>
    <xf numFmtId="0" fontId="26" fillId="0" borderId="0" applyProtection="0"/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5" fillId="0" borderId="0">
      <alignment vertical="center"/>
    </xf>
    <xf numFmtId="0" fontId="61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37" fillId="0" borderId="11">
      <protection locked="0"/>
    </xf>
    <xf numFmtId="0" fontId="80" fillId="0" borderId="11">
      <protection locked="0"/>
    </xf>
    <xf numFmtId="195" fontId="26" fillId="0" borderId="0">
      <protection locked="0"/>
    </xf>
    <xf numFmtId="210" fontId="25" fillId="0" borderId="0">
      <protection locked="0"/>
    </xf>
    <xf numFmtId="210" fontId="9" fillId="0" borderId="0">
      <protection locked="0"/>
    </xf>
    <xf numFmtId="199" fontId="26" fillId="0" borderId="0">
      <protection locked="0"/>
    </xf>
    <xf numFmtId="211" fontId="25" fillId="0" borderId="0">
      <protection locked="0"/>
    </xf>
    <xf numFmtId="211" fontId="9" fillId="0" borderId="0">
      <protection locked="0"/>
    </xf>
    <xf numFmtId="0" fontId="26" fillId="0" borderId="0"/>
    <xf numFmtId="0" fontId="26" fillId="0" borderId="0"/>
    <xf numFmtId="0" fontId="121" fillId="0" borderId="0"/>
    <xf numFmtId="0" fontId="121" fillId="0" borderId="0"/>
    <xf numFmtId="0" fontId="24" fillId="0" borderId="0" applyNumberFormat="0" applyFill="0" applyBorder="0" applyAlignment="0" applyProtection="0"/>
    <xf numFmtId="0" fontId="26" fillId="0" borderId="0"/>
    <xf numFmtId="0" fontId="26" fillId="0" borderId="0"/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28" fillId="60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28" fillId="61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28" fillId="62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28" fillId="63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28" fillId="6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28" fillId="65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4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8" fillId="4" borderId="0" applyNumberFormat="0" applyBorder="0" applyAlignment="0" applyProtection="0">
      <alignment vertical="center"/>
    </xf>
    <xf numFmtId="0" fontId="21" fillId="0" borderId="0"/>
    <xf numFmtId="0" fontId="107" fillId="38" borderId="1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25" fillId="0" borderId="0"/>
    <xf numFmtId="0" fontId="125" fillId="0" borderId="0"/>
    <xf numFmtId="0" fontId="125" fillId="0" borderId="0"/>
    <xf numFmtId="0" fontId="110" fillId="0" borderId="0" applyNumberFormat="0" applyFill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38" fontId="27" fillId="42" borderId="0" applyNumberFormat="0" applyBorder="0" applyAlignment="0" applyProtection="0"/>
    <xf numFmtId="38" fontId="27" fillId="39" borderId="0" applyNumberFormat="0" applyBorder="0" applyAlignment="0" applyProtection="0"/>
    <xf numFmtId="0" fontId="30" fillId="0" borderId="0" applyNumberFormat="0" applyFill="0" applyBorder="0" applyAlignment="0" applyProtection="0"/>
    <xf numFmtId="0" fontId="115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/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10" fontId="27" fillId="46" borderId="6" applyNumberFormat="0" applyBorder="0" applyAlignment="0" applyProtection="0"/>
    <xf numFmtId="0" fontId="114" fillId="12" borderId="1" applyNumberFormat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185" fontId="24" fillId="0" borderId="0" applyFont="0" applyFill="0" applyBorder="0" applyAlignment="0" applyProtection="0"/>
    <xf numFmtId="225" fontId="25" fillId="0" borderId="0" applyFont="0" applyFill="0" applyBorder="0" applyAlignment="0" applyProtection="0"/>
    <xf numFmtId="226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09" fillId="43" borderId="0" applyNumberFormat="0" applyBorder="0" applyAlignment="0" applyProtection="0">
      <alignment vertical="center"/>
    </xf>
    <xf numFmtId="0" fontId="26" fillId="0" borderId="0"/>
    <xf numFmtId="224" fontId="26" fillId="0" borderId="0"/>
    <xf numFmtId="0" fontId="25" fillId="45" borderId="9" applyNumberFormat="0" applyFon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4" fillId="0" borderId="11" applyNumberFormat="0" applyFont="0" applyFill="0" applyAlignment="0" applyProtection="0"/>
    <xf numFmtId="0" fontId="113" fillId="0" borderId="1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28" fillId="66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28" fillId="67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28" fillId="68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28" fillId="6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28" fillId="70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28" fillId="71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30" fillId="72" borderId="77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31" fillId="7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top"/>
      <protection locked="0"/>
    </xf>
    <xf numFmtId="0" fontId="7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7" fillId="74" borderId="78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09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32" fillId="75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22" fillId="0" borderId="0">
      <alignment horizontal="center"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134" fillId="76" borderId="79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43" fillId="40" borderId="2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24" fillId="0" borderId="0"/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35" fillId="0" borderId="80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36" fillId="0" borderId="81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37" fillId="77" borderId="77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38" fillId="0" borderId="82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39" fillId="0" borderId="83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40" fillId="0" borderId="84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42" fillId="78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143" fillId="72" borderId="85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26" fillId="0" borderId="0" applyFont="0" applyFill="0" applyBorder="0" applyAlignment="0" applyProtection="0"/>
    <xf numFmtId="0" fontId="54" fillId="0" borderId="0">
      <alignment vertical="center"/>
    </xf>
    <xf numFmtId="0" fontId="123" fillId="0" borderId="0"/>
    <xf numFmtId="223" fontId="26" fillId="0" borderId="0" applyFont="0" applyFill="0" applyBorder="0" applyAlignment="0" applyProtection="0"/>
    <xf numFmtId="42" fontId="25" fillId="0" borderId="0" applyFont="0" applyFill="0" applyBorder="0" applyAlignment="0" applyProtection="0"/>
    <xf numFmtId="223" fontId="26" fillId="0" borderId="0" applyFont="0" applyFill="0" applyBorder="0" applyAlignment="0" applyProtection="0"/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02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2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2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66" fillId="0" borderId="0"/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24" fillId="0" borderId="0"/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02" fillId="0" borderId="0">
      <alignment vertical="center"/>
    </xf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10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02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02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7" fillId="0" borderId="0" applyNumberFormat="0" applyFill="0" applyBorder="0" applyAlignment="0" applyProtection="0">
      <alignment vertical="top"/>
      <protection locked="0"/>
    </xf>
    <xf numFmtId="0" fontId="7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0" fontId="133" fillId="0" borderId="0" applyNumberFormat="0" applyFill="0" applyBorder="0" applyAlignment="0" applyProtection="0">
      <alignment vertical="center"/>
    </xf>
    <xf numFmtId="185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192" fontId="26" fillId="0" borderId="0" applyProtection="0"/>
    <xf numFmtId="0" fontId="26" fillId="0" borderId="0" applyProtection="0"/>
    <xf numFmtId="0" fontId="135" fillId="0" borderId="80" applyNumberFormat="0" applyFill="0" applyAlignment="0" applyProtection="0">
      <alignment vertical="center"/>
    </xf>
    <xf numFmtId="0" fontId="138" fillId="0" borderId="82" applyNumberFormat="0" applyFill="0" applyAlignment="0" applyProtection="0">
      <alignment vertical="center"/>
    </xf>
    <xf numFmtId="0" fontId="139" fillId="0" borderId="83" applyNumberFormat="0" applyFill="0" applyAlignment="0" applyProtection="0">
      <alignment vertical="center"/>
    </xf>
    <xf numFmtId="0" fontId="140" fillId="0" borderId="84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193" fontId="26" fillId="0" borderId="0" applyFont="0" applyFill="0" applyBorder="0" applyAlignment="0" applyProtection="0"/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24" fillId="0" borderId="0"/>
    <xf numFmtId="0" fontId="102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84" fillId="2" borderId="0" applyNumberFormat="0" applyBorder="0" applyAlignment="0" applyProtection="0"/>
    <xf numFmtId="0" fontId="7" fillId="2" borderId="0" applyNumberFormat="0" applyBorder="0" applyAlignment="0" applyProtection="0">
      <alignment vertical="center"/>
    </xf>
    <xf numFmtId="0" fontId="84" fillId="4" borderId="0" applyNumberFormat="0" applyBorder="0" applyAlignment="0" applyProtection="0"/>
    <xf numFmtId="0" fontId="7" fillId="4" borderId="0" applyNumberFormat="0" applyBorder="0" applyAlignment="0" applyProtection="0">
      <alignment vertical="center"/>
    </xf>
    <xf numFmtId="0" fontId="84" fillId="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84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84" fillId="10" borderId="0" applyNumberFormat="0" applyBorder="0" applyAlignment="0" applyProtection="0"/>
    <xf numFmtId="0" fontId="7" fillId="10" borderId="0" applyNumberFormat="0" applyBorder="0" applyAlignment="0" applyProtection="0">
      <alignment vertical="center"/>
    </xf>
    <xf numFmtId="0" fontId="84" fillId="12" borderId="0" applyNumberFormat="0" applyBorder="0" applyAlignment="0" applyProtection="0"/>
    <xf numFmtId="0" fontId="7" fillId="1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4" fillId="14" borderId="0" applyNumberFormat="0" applyBorder="0" applyAlignment="0" applyProtection="0"/>
    <xf numFmtId="0" fontId="7" fillId="14" borderId="0" applyNumberFormat="0" applyBorder="0" applyAlignment="0" applyProtection="0">
      <alignment vertical="center"/>
    </xf>
    <xf numFmtId="0" fontId="84" fillId="16" borderId="0" applyNumberFormat="0" applyBorder="0" applyAlignment="0" applyProtection="0"/>
    <xf numFmtId="0" fontId="7" fillId="16" borderId="0" applyNumberFormat="0" applyBorder="0" applyAlignment="0" applyProtection="0">
      <alignment vertical="center"/>
    </xf>
    <xf numFmtId="0" fontId="84" fillId="18" borderId="0" applyNumberFormat="0" applyBorder="0" applyAlignment="0" applyProtection="0"/>
    <xf numFmtId="0" fontId="7" fillId="18" borderId="0" applyNumberFormat="0" applyBorder="0" applyAlignment="0" applyProtection="0">
      <alignment vertical="center"/>
    </xf>
    <xf numFmtId="0" fontId="84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84" fillId="14" borderId="0" applyNumberFormat="0" applyBorder="0" applyAlignment="0" applyProtection="0"/>
    <xf numFmtId="0" fontId="7" fillId="14" borderId="0" applyNumberFormat="0" applyBorder="0" applyAlignment="0" applyProtection="0">
      <alignment vertical="center"/>
    </xf>
    <xf numFmtId="0" fontId="84" fillId="20" borderId="0" applyNumberFormat="0" applyBorder="0" applyAlignment="0" applyProtection="0"/>
    <xf numFmtId="0" fontId="7" fillId="20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5" fillId="22" borderId="0" applyNumberFormat="0" applyBorder="0" applyAlignment="0" applyProtection="0"/>
    <xf numFmtId="0" fontId="105" fillId="22" borderId="0" applyNumberFormat="0" applyBorder="0" applyAlignment="0" applyProtection="0">
      <alignment vertical="center"/>
    </xf>
    <xf numFmtId="0" fontId="85" fillId="16" borderId="0" applyNumberFormat="0" applyBorder="0" applyAlignment="0" applyProtection="0"/>
    <xf numFmtId="0" fontId="105" fillId="16" borderId="0" applyNumberFormat="0" applyBorder="0" applyAlignment="0" applyProtection="0">
      <alignment vertical="center"/>
    </xf>
    <xf numFmtId="0" fontId="85" fillId="18" borderId="0" applyNumberFormat="0" applyBorder="0" applyAlignment="0" applyProtection="0"/>
    <xf numFmtId="0" fontId="105" fillId="18" borderId="0" applyNumberFormat="0" applyBorder="0" applyAlignment="0" applyProtection="0">
      <alignment vertical="center"/>
    </xf>
    <xf numFmtId="0" fontId="85" fillId="24" borderId="0" applyNumberFormat="0" applyBorder="0" applyAlignment="0" applyProtection="0"/>
    <xf numFmtId="0" fontId="105" fillId="24" borderId="0" applyNumberFormat="0" applyBorder="0" applyAlignment="0" applyProtection="0">
      <alignment vertical="center"/>
    </xf>
    <xf numFmtId="0" fontId="85" fillId="26" borderId="0" applyNumberFormat="0" applyBorder="0" applyAlignment="0" applyProtection="0"/>
    <xf numFmtId="0" fontId="105" fillId="26" borderId="0" applyNumberFormat="0" applyBorder="0" applyAlignment="0" applyProtection="0">
      <alignment vertical="center"/>
    </xf>
    <xf numFmtId="0" fontId="85" fillId="28" borderId="0" applyNumberFormat="0" applyBorder="0" applyAlignment="0" applyProtection="0"/>
    <xf numFmtId="0" fontId="105" fillId="28" borderId="0" applyNumberFormat="0" applyBorder="0" applyAlignment="0" applyProtection="0">
      <alignment vertical="center"/>
    </xf>
    <xf numFmtId="0" fontId="128" fillId="60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28" fillId="60" borderId="0" applyNumberFormat="0" applyBorder="0" applyAlignment="0" applyProtection="0">
      <alignment vertical="center"/>
    </xf>
    <xf numFmtId="0" fontId="128" fillId="60" borderId="0" applyNumberFormat="0" applyBorder="0" applyAlignment="0" applyProtection="0">
      <alignment vertical="center"/>
    </xf>
    <xf numFmtId="0" fontId="146" fillId="22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46" fillId="22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8" fillId="61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28" fillId="61" borderId="0" applyNumberFormat="0" applyBorder="0" applyAlignment="0" applyProtection="0">
      <alignment vertical="center"/>
    </xf>
    <xf numFmtId="0" fontId="128" fillId="61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8" fillId="62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28" fillId="62" borderId="0" applyNumberFormat="0" applyBorder="0" applyAlignment="0" applyProtection="0">
      <alignment vertical="center"/>
    </xf>
    <xf numFmtId="0" fontId="128" fillId="62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8" fillId="63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28" fillId="63" borderId="0" applyNumberFormat="0" applyBorder="0" applyAlignment="0" applyProtection="0">
      <alignment vertical="center"/>
    </xf>
    <xf numFmtId="0" fontId="128" fillId="63" borderId="0" applyNumberFormat="0" applyBorder="0" applyAlignment="0" applyProtection="0">
      <alignment vertical="center"/>
    </xf>
    <xf numFmtId="0" fontId="146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46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8" fillId="6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28" fillId="64" borderId="0" applyNumberFormat="0" applyBorder="0" applyAlignment="0" applyProtection="0">
      <alignment vertical="center"/>
    </xf>
    <xf numFmtId="0" fontId="128" fillId="64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8" fillId="65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28" fillId="65" borderId="0" applyNumberFormat="0" applyBorder="0" applyAlignment="0" applyProtection="0">
      <alignment vertical="center"/>
    </xf>
    <xf numFmtId="0" fontId="128" fillId="65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5" fillId="30" borderId="0" applyNumberFormat="0" applyBorder="0" applyAlignment="0" applyProtection="0"/>
    <xf numFmtId="0" fontId="105" fillId="30" borderId="0" applyNumberFormat="0" applyBorder="0" applyAlignment="0" applyProtection="0">
      <alignment vertical="center"/>
    </xf>
    <xf numFmtId="0" fontId="85" fillId="32" borderId="0" applyNumberFormat="0" applyBorder="0" applyAlignment="0" applyProtection="0"/>
    <xf numFmtId="0" fontId="105" fillId="32" borderId="0" applyNumberFormat="0" applyBorder="0" applyAlignment="0" applyProtection="0">
      <alignment vertical="center"/>
    </xf>
    <xf numFmtId="0" fontId="85" fillId="34" borderId="0" applyNumberFormat="0" applyBorder="0" applyAlignment="0" applyProtection="0"/>
    <xf numFmtId="0" fontId="105" fillId="34" borderId="0" applyNumberFormat="0" applyBorder="0" applyAlignment="0" applyProtection="0">
      <alignment vertical="center"/>
    </xf>
    <xf numFmtId="0" fontId="85" fillId="24" borderId="0" applyNumberFormat="0" applyBorder="0" applyAlignment="0" applyProtection="0"/>
    <xf numFmtId="0" fontId="105" fillId="24" borderId="0" applyNumberFormat="0" applyBorder="0" applyAlignment="0" applyProtection="0">
      <alignment vertical="center"/>
    </xf>
    <xf numFmtId="0" fontId="85" fillId="26" borderId="0" applyNumberFormat="0" applyBorder="0" applyAlignment="0" applyProtection="0"/>
    <xf numFmtId="0" fontId="105" fillId="26" borderId="0" applyNumberFormat="0" applyBorder="0" applyAlignment="0" applyProtection="0">
      <alignment vertical="center"/>
    </xf>
    <xf numFmtId="0" fontId="85" fillId="36" borderId="0" applyNumberFormat="0" applyBorder="0" applyAlignment="0" applyProtection="0"/>
    <xf numFmtId="0" fontId="105" fillId="36" borderId="0" applyNumberFormat="0" applyBorder="0" applyAlignment="0" applyProtection="0">
      <alignment vertical="center"/>
    </xf>
    <xf numFmtId="200" fontId="16" fillId="0" borderId="0" applyFont="0" applyFill="0" applyBorder="0" applyAlignment="0" applyProtection="0"/>
    <xf numFmtId="0" fontId="6" fillId="0" borderId="0">
      <alignment vertical="center"/>
    </xf>
    <xf numFmtId="193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6" fillId="4" borderId="0" applyNumberFormat="0" applyBorder="0" applyAlignment="0" applyProtection="0"/>
    <xf numFmtId="0" fontId="108" fillId="4" borderId="0" applyNumberFormat="0" applyBorder="0" applyAlignment="0" applyProtection="0">
      <alignment vertical="center"/>
    </xf>
    <xf numFmtId="0" fontId="16" fillId="0" borderId="0"/>
    <xf numFmtId="0" fontId="77" fillId="0" borderId="8"/>
    <xf numFmtId="0" fontId="31" fillId="0" borderId="8"/>
    <xf numFmtId="0" fontId="31" fillId="0" borderId="8"/>
    <xf numFmtId="0" fontId="31" fillId="0" borderId="8"/>
    <xf numFmtId="0" fontId="77" fillId="0" borderId="8"/>
    <xf numFmtId="0" fontId="77" fillId="0" borderId="8"/>
    <xf numFmtId="0" fontId="77" fillId="0" borderId="8"/>
    <xf numFmtId="0" fontId="31" fillId="0" borderId="8"/>
    <xf numFmtId="0" fontId="77" fillId="0" borderId="8"/>
    <xf numFmtId="0" fontId="77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16" fillId="0" borderId="0"/>
    <xf numFmtId="0" fontId="16" fillId="0" borderId="0"/>
    <xf numFmtId="0" fontId="87" fillId="38" borderId="1" applyNumberFormat="0" applyAlignment="0" applyProtection="0"/>
    <xf numFmtId="0" fontId="107" fillId="38" borderId="1" applyNumberFormat="0" applyAlignment="0" applyProtection="0">
      <alignment vertical="center"/>
    </xf>
    <xf numFmtId="0" fontId="88" fillId="40" borderId="2" applyNumberFormat="0" applyAlignment="0" applyProtection="0"/>
    <xf numFmtId="0" fontId="111" fillId="40" borderId="2" applyNumberFormat="0" applyAlignment="0" applyProtection="0">
      <alignment vertical="center"/>
    </xf>
    <xf numFmtId="190" fontId="25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90" fillId="6" borderId="0" applyNumberFormat="0" applyBorder="0" applyAlignment="0" applyProtection="0"/>
    <xf numFmtId="0" fontId="118" fillId="6" borderId="0" applyNumberFormat="0" applyBorder="0" applyAlignment="0" applyProtection="0">
      <alignment vertical="center"/>
    </xf>
    <xf numFmtId="38" fontId="73" fillId="42" borderId="0" applyNumberFormat="0" applyBorder="0" applyAlignment="0" applyProtection="0"/>
    <xf numFmtId="0" fontId="75" fillId="0" borderId="4">
      <alignment horizontal="left" vertical="center"/>
    </xf>
    <xf numFmtId="0" fontId="29" fillId="0" borderId="4">
      <alignment horizontal="left" vertical="center"/>
    </xf>
    <xf numFmtId="0" fontId="75" fillId="0" borderId="4">
      <alignment horizontal="left" vertical="center"/>
    </xf>
    <xf numFmtId="0" fontId="29" fillId="0" borderId="4">
      <alignment horizontal="left" vertical="center"/>
    </xf>
    <xf numFmtId="0" fontId="75" fillId="0" borderId="4">
      <alignment horizontal="left" vertical="center"/>
    </xf>
    <xf numFmtId="0" fontId="29" fillId="0" borderId="4">
      <alignment horizontal="left"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1" fillId="0" borderId="5" applyNumberFormat="0" applyFill="0" applyAlignment="0" applyProtection="0"/>
    <xf numFmtId="0" fontId="117" fillId="0" borderId="5" applyNumberFormat="0" applyFill="0" applyAlignment="0" applyProtection="0">
      <alignment vertical="center"/>
    </xf>
    <xf numFmtId="0" fontId="91" fillId="0" borderId="0" applyNumberForma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0" fontId="27" fillId="46" borderId="6" applyNumberFormat="0" applyBorder="0" applyAlignment="0" applyProtection="0"/>
    <xf numFmtId="0" fontId="114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92" fillId="12" borderId="1" applyNumberFormat="0" applyAlignment="0" applyProtection="0"/>
    <xf numFmtId="0" fontId="92" fillId="12" borderId="1" applyNumberFormat="0" applyAlignment="0" applyProtection="0"/>
    <xf numFmtId="0" fontId="114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93" fillId="0" borderId="7" applyNumberFormat="0" applyFill="0" applyAlignment="0" applyProtection="0"/>
    <xf numFmtId="0" fontId="112" fillId="0" borderId="7" applyNumberFormat="0" applyFill="0" applyAlignment="0" applyProtection="0">
      <alignment vertical="center"/>
    </xf>
    <xf numFmtId="0" fontId="31" fillId="0" borderId="76"/>
    <xf numFmtId="0" fontId="77" fillId="0" borderId="76"/>
    <xf numFmtId="0" fontId="77" fillId="0" borderId="76"/>
    <xf numFmtId="0" fontId="31" fillId="0" borderId="76"/>
    <xf numFmtId="0" fontId="31" fillId="0" borderId="76"/>
    <xf numFmtId="0" fontId="31" fillId="0" borderId="76"/>
    <xf numFmtId="0" fontId="77" fillId="0" borderId="76"/>
    <xf numFmtId="0" fontId="77" fillId="0" borderId="76"/>
    <xf numFmtId="0" fontId="77" fillId="0" borderId="76"/>
    <xf numFmtId="0" fontId="31" fillId="0" borderId="76"/>
    <xf numFmtId="0" fontId="77" fillId="0" borderId="76"/>
    <xf numFmtId="0" fontId="77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94" fillId="43" borderId="0" applyNumberFormat="0" applyBorder="0" applyAlignment="0" applyProtection="0"/>
    <xf numFmtId="0" fontId="109" fillId="43" borderId="0" applyNumberFormat="0" applyBorder="0" applyAlignment="0" applyProtection="0">
      <alignment vertical="center"/>
    </xf>
    <xf numFmtId="0" fontId="25" fillId="45" borderId="9" applyNumberFormat="0" applyFont="0" applyAlignment="0" applyProtection="0"/>
    <xf numFmtId="0" fontId="95" fillId="38" borderId="10" applyNumberFormat="0" applyAlignment="0" applyProtection="0"/>
    <xf numFmtId="0" fontId="119" fillId="38" borderId="10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2" fillId="0" borderId="11" applyNumberFormat="0" applyFont="0" applyFill="0" applyAlignment="0" applyProtection="0"/>
    <xf numFmtId="0" fontId="97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28" fillId="66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28" fillId="66" borderId="0" applyNumberFormat="0" applyBorder="0" applyAlignment="0" applyProtection="0">
      <alignment vertical="center"/>
    </xf>
    <xf numFmtId="0" fontId="128" fillId="66" borderId="0" applyNumberFormat="0" applyBorder="0" applyAlignment="0" applyProtection="0">
      <alignment vertical="center"/>
    </xf>
    <xf numFmtId="0" fontId="146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46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8" fillId="67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28" fillId="67" borderId="0" applyNumberFormat="0" applyBorder="0" applyAlignment="0" applyProtection="0">
      <alignment vertical="center"/>
    </xf>
    <xf numFmtId="0" fontId="128" fillId="67" borderId="0" applyNumberFormat="0" applyBorder="0" applyAlignment="0" applyProtection="0">
      <alignment vertical="center"/>
    </xf>
    <xf numFmtId="0" fontId="146" fillId="32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46" fillId="32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8" fillId="68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28" fillId="68" borderId="0" applyNumberFormat="0" applyBorder="0" applyAlignment="0" applyProtection="0">
      <alignment vertical="center"/>
    </xf>
    <xf numFmtId="0" fontId="128" fillId="68" borderId="0" applyNumberFormat="0" applyBorder="0" applyAlignment="0" applyProtection="0">
      <alignment vertical="center"/>
    </xf>
    <xf numFmtId="0" fontId="146" fillId="34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46" fillId="34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8" fillId="6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28" fillId="69" borderId="0" applyNumberFormat="0" applyBorder="0" applyAlignment="0" applyProtection="0">
      <alignment vertical="center"/>
    </xf>
    <xf numFmtId="0" fontId="128" fillId="69" borderId="0" applyNumberFormat="0" applyBorder="0" applyAlignment="0" applyProtection="0">
      <alignment vertical="center"/>
    </xf>
    <xf numFmtId="0" fontId="146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46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8" fillId="70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28" fillId="70" borderId="0" applyNumberFormat="0" applyBorder="0" applyAlignment="0" applyProtection="0">
      <alignment vertical="center"/>
    </xf>
    <xf numFmtId="0" fontId="128" fillId="70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8" fillId="71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28" fillId="71" borderId="0" applyNumberFormat="0" applyBorder="0" applyAlignment="0" applyProtection="0">
      <alignment vertical="center"/>
    </xf>
    <xf numFmtId="0" fontId="128" fillId="71" borderId="0" applyNumberFormat="0" applyBorder="0" applyAlignment="0" applyProtection="0">
      <alignment vertical="center"/>
    </xf>
    <xf numFmtId="0" fontId="146" fillId="3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46" fillId="3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148" fillId="38" borderId="1" applyNumberFormat="0" applyAlignment="0" applyProtection="0">
      <alignment vertical="center"/>
    </xf>
    <xf numFmtId="0" fontId="148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48" fillId="38" borderId="1" applyNumberFormat="0" applyAlignment="0" applyProtection="0">
      <alignment vertical="center"/>
    </xf>
    <xf numFmtId="0" fontId="148" fillId="38" borderId="1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131" fillId="7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31" fillId="73" borderId="0" applyNumberFormat="0" applyBorder="0" applyAlignment="0" applyProtection="0">
      <alignment vertical="center"/>
    </xf>
    <xf numFmtId="0" fontId="131" fillId="73" borderId="0" applyNumberFormat="0" applyBorder="0" applyAlignment="0" applyProtection="0">
      <alignment vertical="center"/>
    </xf>
    <xf numFmtId="0" fontId="149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7" fillId="74" borderId="78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7" fillId="74" borderId="78" applyNumberFormat="0" applyFont="0" applyAlignment="0" applyProtection="0">
      <alignment vertical="center"/>
    </xf>
    <xf numFmtId="0" fontId="7" fillId="45" borderId="9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39" fillId="0" borderId="0">
      <alignment vertical="center"/>
    </xf>
    <xf numFmtId="9" fontId="26" fillId="0" borderId="0" applyFont="0" applyFill="0" applyBorder="0" applyAlignment="0" applyProtection="0"/>
    <xf numFmtId="0" fontId="132" fillId="75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32" fillId="75" borderId="0" applyNumberFormat="0" applyBorder="0" applyAlignment="0" applyProtection="0">
      <alignment vertical="center"/>
    </xf>
    <xf numFmtId="0" fontId="132" fillId="75" borderId="0" applyNumberFormat="0" applyBorder="0" applyAlignment="0" applyProtection="0">
      <alignment vertical="center"/>
    </xf>
    <xf numFmtId="0" fontId="15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5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4" fillId="76" borderId="79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134" fillId="76" borderId="79" applyNumberFormat="0" applyAlignment="0" applyProtection="0">
      <alignment vertical="center"/>
    </xf>
    <xf numFmtId="0" fontId="134" fillId="76" borderId="79" applyNumberFormat="0" applyAlignment="0" applyProtection="0">
      <alignment vertical="center"/>
    </xf>
    <xf numFmtId="0" fontId="152" fillId="40" borderId="2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152" fillId="40" borderId="2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43" fillId="40" borderId="2" applyNumberFormat="0" applyAlignment="0" applyProtection="0">
      <alignment vertical="center"/>
    </xf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185" fontId="26" fillId="0" borderId="0" applyProtection="0"/>
    <xf numFmtId="185" fontId="26" fillId="0" borderId="0" applyProtection="0"/>
    <xf numFmtId="227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92" fontId="26" fillId="0" borderId="0" applyFont="0" applyFill="0" applyBorder="0" applyAlignment="0" applyProtection="0"/>
    <xf numFmtId="0" fontId="26" fillId="0" borderId="0" applyProtection="0"/>
    <xf numFmtId="185" fontId="26" fillId="0" borderId="0" applyProtection="0"/>
    <xf numFmtId="213" fontId="26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213" fontId="26" fillId="0" borderId="0" applyFont="0" applyFill="0" applyBorder="0" applyAlignment="0" applyProtection="0"/>
    <xf numFmtId="41" fontId="153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0" fontId="26" fillId="0" borderId="0" applyProtection="0"/>
    <xf numFmtId="185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6" fillId="0" borderId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185" fontId="26" fillId="0" borderId="0" applyProtection="0"/>
    <xf numFmtId="185" fontId="26" fillId="0" borderId="0" applyProtection="0"/>
    <xf numFmtId="185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92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6" fillId="0" borderId="0" applyProtection="0"/>
    <xf numFmtId="0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185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229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35" fillId="0" borderId="80" applyNumberFormat="0" applyFill="0" applyAlignment="0" applyProtection="0">
      <alignment vertical="center"/>
    </xf>
    <xf numFmtId="0" fontId="135" fillId="0" borderId="80" applyNumberFormat="0" applyFill="0" applyAlignment="0" applyProtection="0">
      <alignment vertical="center"/>
    </xf>
    <xf numFmtId="0" fontId="15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54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36" fillId="0" borderId="81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5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55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156" fillId="12" borderId="1" applyNumberFormat="0" applyAlignment="0" applyProtection="0">
      <alignment vertical="center"/>
    </xf>
    <xf numFmtId="0" fontId="156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56" fillId="12" borderId="1" applyNumberFormat="0" applyAlignment="0" applyProtection="0">
      <alignment vertical="center"/>
    </xf>
    <xf numFmtId="0" fontId="156" fillId="12" borderId="1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7" fillId="0" borderId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38" fillId="0" borderId="82" applyNumberFormat="0" applyFill="0" applyAlignment="0" applyProtection="0">
      <alignment vertical="center"/>
    </xf>
    <xf numFmtId="0" fontId="138" fillId="0" borderId="82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39" fillId="0" borderId="83" applyNumberFormat="0" applyFill="0" applyAlignment="0" applyProtection="0">
      <alignment vertical="center"/>
    </xf>
    <xf numFmtId="0" fontId="139" fillId="0" borderId="83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40" fillId="0" borderId="84" applyNumberFormat="0" applyFill="0" applyAlignment="0" applyProtection="0">
      <alignment vertical="center"/>
    </xf>
    <xf numFmtId="0" fontId="140" fillId="0" borderId="84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2" fillId="78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42" fillId="78" borderId="0" applyNumberFormat="0" applyBorder="0" applyAlignment="0" applyProtection="0">
      <alignment vertical="center"/>
    </xf>
    <xf numFmtId="0" fontId="142" fillId="78" borderId="0" applyNumberFormat="0" applyBorder="0" applyAlignment="0" applyProtection="0">
      <alignment vertical="center"/>
    </xf>
    <xf numFmtId="0" fontId="157" fillId="6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57" fillId="6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158" fillId="38" borderId="10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158" fillId="38" borderId="10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53" fillId="38" borderId="10" applyNumberFormat="0" applyAlignment="0" applyProtection="0">
      <alignment vertical="center"/>
    </xf>
    <xf numFmtId="41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83" fillId="0" borderId="0">
      <alignment vertical="center"/>
    </xf>
    <xf numFmtId="0" fontId="54" fillId="0" borderId="0">
      <alignment vertical="center"/>
    </xf>
    <xf numFmtId="22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42" fontId="25" fillId="0" borderId="0" applyFont="0" applyFill="0" applyBorder="0" applyAlignment="0" applyProtection="0"/>
    <xf numFmtId="0" fontId="26" fillId="0" borderId="0"/>
    <xf numFmtId="0" fontId="26" fillId="0" borderId="0"/>
    <xf numFmtId="0" fontId="7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102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5" fillId="0" borderId="0"/>
    <xf numFmtId="0" fontId="102" fillId="0" borderId="0">
      <alignment vertical="center"/>
    </xf>
    <xf numFmtId="0" fontId="25" fillId="0" borderId="0"/>
    <xf numFmtId="0" fontId="25" fillId="0" borderId="0"/>
    <xf numFmtId="0" fontId="102" fillId="0" borderId="0">
      <alignment vertical="center"/>
    </xf>
    <xf numFmtId="0" fontId="7" fillId="0" borderId="0">
      <alignment vertical="center"/>
    </xf>
    <xf numFmtId="0" fontId="25" fillId="0" borderId="0"/>
    <xf numFmtId="0" fontId="102" fillId="0" borderId="0">
      <alignment vertical="center"/>
    </xf>
    <xf numFmtId="0" fontId="25" fillId="0" borderId="0"/>
    <xf numFmtId="0" fontId="25" fillId="0" borderId="0"/>
    <xf numFmtId="0" fontId="102" fillId="0" borderId="0">
      <alignment vertical="center"/>
    </xf>
    <xf numFmtId="0" fontId="7" fillId="0" borderId="0">
      <alignment vertical="center"/>
    </xf>
    <xf numFmtId="0" fontId="25" fillId="0" borderId="0"/>
    <xf numFmtId="0" fontId="66" fillId="0" borderId="0"/>
    <xf numFmtId="0" fontId="25" fillId="0" borderId="0"/>
    <xf numFmtId="0" fontId="25" fillId="0" borderId="0"/>
    <xf numFmtId="0" fontId="39" fillId="0" borderId="0"/>
    <xf numFmtId="0" fontId="153" fillId="0" borderId="0"/>
    <xf numFmtId="0" fontId="153" fillId="0" borderId="0"/>
    <xf numFmtId="0" fontId="25" fillId="0" borderId="0"/>
    <xf numFmtId="0" fontId="39" fillId="0" borderId="0"/>
    <xf numFmtId="0" fontId="39" fillId="0" borderId="0"/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59" fillId="0" borderId="0"/>
    <xf numFmtId="0" fontId="102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159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26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/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26" fillId="0" borderId="0" applyProtection="0"/>
    <xf numFmtId="0" fontId="26" fillId="0" borderId="0"/>
    <xf numFmtId="0" fontId="7" fillId="0" borderId="0">
      <alignment vertical="center"/>
    </xf>
    <xf numFmtId="0" fontId="26" fillId="0" borderId="0" applyProtection="0"/>
    <xf numFmtId="0" fontId="26" fillId="0" borderId="0" applyProtection="0"/>
    <xf numFmtId="0" fontId="102" fillId="0" borderId="0">
      <alignment vertical="center"/>
    </xf>
    <xf numFmtId="0" fontId="26" fillId="0" borderId="0" applyProtection="0"/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6" fillId="0" borderId="0"/>
    <xf numFmtId="0" fontId="26" fillId="0" borderId="0" applyProtection="0"/>
    <xf numFmtId="0" fontId="7" fillId="0" borderId="0">
      <alignment vertical="center"/>
    </xf>
    <xf numFmtId="0" fontId="26" fillId="0" borderId="0" applyProtection="0"/>
    <xf numFmtId="0" fontId="102" fillId="0" borderId="0">
      <alignment vertical="center"/>
    </xf>
    <xf numFmtId="0" fontId="26" fillId="0" borderId="0" applyProtection="0"/>
    <xf numFmtId="0" fontId="102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102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7" fillId="0" borderId="0">
      <alignment vertical="center"/>
    </xf>
    <xf numFmtId="0" fontId="63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40" borderId="2" applyNumberFormat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7" fillId="20" borderId="0" applyNumberFormat="0" applyBorder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40" borderId="2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105" fillId="16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40" borderId="2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160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0" borderId="2" applyNumberFormat="0" applyAlignment="0" applyProtection="0">
      <alignment vertical="center"/>
    </xf>
    <xf numFmtId="0" fontId="43" fillId="41" borderId="2" applyNumberFormat="0" applyAlignment="0" applyProtection="0">
      <alignment vertical="center"/>
    </xf>
    <xf numFmtId="185" fontId="26" fillId="0" borderId="0" applyProtection="0"/>
    <xf numFmtId="213" fontId="26" fillId="0" borderId="0" applyFont="0" applyFill="0" applyBorder="0" applyAlignment="0" applyProtection="0"/>
    <xf numFmtId="0" fontId="44" fillId="0" borderId="7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26" fillId="0" borderId="0"/>
    <xf numFmtId="185" fontId="26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0" borderId="2" applyNumberFormat="0" applyAlignment="0" applyProtection="0">
      <alignment vertical="center"/>
    </xf>
    <xf numFmtId="185" fontId="26" fillId="0" borderId="0" applyFont="0" applyFill="0" applyBorder="0" applyAlignment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6" fillId="0" borderId="0" applyProtection="0"/>
    <xf numFmtId="227" fontId="25" fillId="0" borderId="0" applyFont="0" applyFill="0" applyBorder="0" applyAlignment="0" applyProtection="0"/>
    <xf numFmtId="197" fontId="26" fillId="0" borderId="0" applyFont="0" applyFill="0" applyBorder="0" applyAlignment="0" applyProtection="0"/>
    <xf numFmtId="230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97" fontId="26" fillId="0" borderId="0" applyFont="0" applyFill="0" applyBorder="0" applyAlignment="0" applyProtection="0"/>
    <xf numFmtId="231" fontId="26" fillId="0" borderId="0" applyFont="0" applyFill="0" applyBorder="0" applyAlignment="0" applyProtection="0"/>
    <xf numFmtId="232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233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161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" fillId="58" borderId="0" applyNumberFormat="0" applyBorder="0" applyAlignment="0" applyProtection="0">
      <alignment vertical="center"/>
    </xf>
    <xf numFmtId="0" fontId="4" fillId="5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59" borderId="0" applyNumberFormat="0" applyBorder="0" applyAlignment="0" applyProtection="0">
      <alignment vertical="center"/>
    </xf>
    <xf numFmtId="0" fontId="4" fillId="59" borderId="0" applyNumberFormat="0" applyBorder="0" applyAlignment="0" applyProtection="0">
      <alignment vertical="center"/>
    </xf>
    <xf numFmtId="0" fontId="177" fillId="60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177" fillId="61" borderId="0" applyNumberFormat="0" applyBorder="0" applyAlignment="0" applyProtection="0">
      <alignment vertical="center"/>
    </xf>
    <xf numFmtId="0" fontId="105" fillId="16" borderId="0" applyNumberFormat="0" applyBorder="0" applyAlignment="0" applyProtection="0">
      <alignment vertical="center"/>
    </xf>
    <xf numFmtId="0" fontId="177" fillId="62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177" fillId="63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77" fillId="64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77" fillId="65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38" fontId="73" fillId="42" borderId="0" applyNumberFormat="0" applyBorder="0" applyAlignment="0" applyProtection="0"/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0" fontId="73" fillId="42" borderId="6" applyNumberFormat="0" applyBorder="0" applyAlignment="0" applyProtection="0"/>
    <xf numFmtId="0" fontId="31" fillId="0" borderId="76"/>
    <xf numFmtId="0" fontId="31" fillId="0" borderId="76"/>
    <xf numFmtId="0" fontId="31" fillId="0" borderId="76"/>
    <xf numFmtId="0" fontId="77" fillId="0" borderId="76"/>
    <xf numFmtId="0" fontId="77" fillId="0" borderId="76"/>
    <xf numFmtId="0" fontId="77" fillId="0" borderId="76"/>
    <xf numFmtId="0" fontId="31" fillId="0" borderId="76"/>
    <xf numFmtId="0" fontId="77" fillId="0" borderId="76"/>
    <xf numFmtId="0" fontId="77" fillId="0" borderId="76"/>
    <xf numFmtId="0" fontId="77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31" fillId="0" borderId="76"/>
    <xf numFmtId="0" fontId="72" fillId="0" borderId="11" applyNumberFormat="0" applyFont="0" applyFill="0" applyAlignment="0" applyProtection="0"/>
    <xf numFmtId="0" fontId="177" fillId="66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77" fillId="67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177" fillId="68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177" fillId="6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77" fillId="70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77" fillId="71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4" fillId="39" borderId="1" applyNumberFormat="0" applyAlignment="0" applyProtection="0">
      <alignment vertical="center"/>
    </xf>
    <xf numFmtId="0" fontId="171" fillId="72" borderId="77" applyNumberFormat="0" applyAlignment="0" applyProtection="0">
      <alignment vertical="center"/>
    </xf>
    <xf numFmtId="0" fontId="107" fillId="38" borderId="1" applyNumberFormat="0" applyAlignment="0" applyProtection="0">
      <alignment vertical="center"/>
    </xf>
    <xf numFmtId="0" fontId="167" fillId="7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7" fillId="74" borderId="78" applyNumberFormat="0" applyFont="0" applyAlignment="0" applyProtection="0">
      <alignment vertical="center"/>
    </xf>
    <xf numFmtId="0" fontId="7" fillId="74" borderId="78" applyNumberFormat="0" applyFont="0" applyAlignment="0" applyProtection="0">
      <alignment vertical="center"/>
    </xf>
    <xf numFmtId="0" fontId="25" fillId="45" borderId="9" applyNumberFormat="0" applyFont="0" applyAlignment="0" applyProtection="0">
      <alignment vertical="center"/>
    </xf>
    <xf numFmtId="0" fontId="26" fillId="46" borderId="9" applyNumberFormat="0" applyFont="0" applyAlignment="0" applyProtection="0">
      <alignment vertical="center"/>
    </xf>
    <xf numFmtId="0" fontId="4" fillId="74" borderId="78" applyNumberFormat="0" applyFont="0" applyAlignment="0" applyProtection="0">
      <alignment vertical="center"/>
    </xf>
    <xf numFmtId="0" fontId="4" fillId="74" borderId="78" applyNumberFormat="0" applyFont="0" applyAlignment="0" applyProtection="0">
      <alignment vertical="center"/>
    </xf>
    <xf numFmtId="0" fontId="26" fillId="45" borderId="9" applyNumberFormat="0" applyFont="0" applyAlignment="0" applyProtection="0">
      <alignment vertical="center"/>
    </xf>
    <xf numFmtId="0" fontId="168" fillId="75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73" fillId="76" borderId="79" applyNumberFormat="0" applyAlignment="0" applyProtection="0">
      <alignment vertical="center"/>
    </xf>
    <xf numFmtId="0" fontId="111" fillId="40" borderId="2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/>
    <xf numFmtId="0" fontId="135" fillId="0" borderId="80" applyNumberFormat="0" applyFill="0" applyAlignment="0" applyProtection="0">
      <alignment vertical="center"/>
    </xf>
    <xf numFmtId="0" fontId="172" fillId="0" borderId="80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76" fillId="0" borderId="81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6" fillId="13" borderId="1" applyNumberFormat="0" applyAlignment="0" applyProtection="0">
      <alignment vertical="center"/>
    </xf>
    <xf numFmtId="0" fontId="169" fillId="77" borderId="77" applyNumberFormat="0" applyAlignment="0" applyProtection="0">
      <alignment vertical="center"/>
    </xf>
    <xf numFmtId="0" fontId="114" fillId="12" borderId="1" applyNumberFormat="0" applyAlignment="0" applyProtection="0">
      <alignment vertical="center"/>
    </xf>
    <xf numFmtId="0" fontId="138" fillId="0" borderId="82" applyNumberFormat="0" applyFill="0" applyAlignment="0" applyProtection="0">
      <alignment vertical="center"/>
    </xf>
    <xf numFmtId="0" fontId="163" fillId="0" borderId="82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39" fillId="0" borderId="83" applyNumberFormat="0" applyFill="0" applyAlignment="0" applyProtection="0">
      <alignment vertical="center"/>
    </xf>
    <xf numFmtId="0" fontId="164" fillId="0" borderId="83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40" fillId="0" borderId="84" applyNumberFormat="0" applyFill="0" applyAlignment="0" applyProtection="0">
      <alignment vertical="center"/>
    </xf>
    <xf numFmtId="0" fontId="165" fillId="0" borderId="84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6" fillId="78" borderId="0" applyNumberFormat="0" applyBorder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53" fillId="39" borderId="10" applyNumberFormat="0" applyAlignment="0" applyProtection="0">
      <alignment vertical="center"/>
    </xf>
    <xf numFmtId="0" fontId="170" fillId="72" borderId="85" applyNumberFormat="0" applyAlignment="0" applyProtection="0">
      <alignment vertical="center"/>
    </xf>
    <xf numFmtId="0" fontId="119" fillId="38" borderId="10" applyNumberFormat="0" applyAlignment="0" applyProtection="0">
      <alignment vertical="center"/>
    </xf>
    <xf numFmtId="0" fontId="83" fillId="0" borderId="0">
      <alignment vertical="center"/>
    </xf>
    <xf numFmtId="193" fontId="26" fillId="0" borderId="0" applyFont="0" applyFill="0" applyBorder="0" applyAlignment="0" applyProtection="0"/>
    <xf numFmtId="0" fontId="102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7" fillId="0" borderId="76"/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8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0" borderId="2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6" fillId="12" borderId="1" applyNumberFormat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38" borderId="10" applyNumberFormat="0" applyAlignment="0" applyProtection="0">
      <alignment vertical="center"/>
    </xf>
    <xf numFmtId="0" fontId="7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8" borderId="0" applyNumberFormat="0" applyBorder="0" applyAlignment="0" applyProtection="0">
      <alignment vertical="center"/>
    </xf>
    <xf numFmtId="0" fontId="4" fillId="59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2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25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02" fillId="0" borderId="0">
      <alignment vertical="center"/>
    </xf>
    <xf numFmtId="0" fontId="24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84" fillId="2" borderId="0" applyNumberFormat="0" applyBorder="0" applyAlignment="0" applyProtection="0"/>
    <xf numFmtId="0" fontId="84" fillId="4" borderId="0" applyNumberFormat="0" applyBorder="0" applyAlignment="0" applyProtection="0"/>
    <xf numFmtId="0" fontId="84" fillId="6" borderId="0" applyNumberFormat="0" applyBorder="0" applyAlignment="0" applyProtection="0"/>
    <xf numFmtId="0" fontId="84" fillId="8" borderId="0" applyNumberFormat="0" applyBorder="0" applyAlignment="0" applyProtection="0"/>
    <xf numFmtId="0" fontId="84" fillId="10" borderId="0" applyNumberFormat="0" applyBorder="0" applyAlignment="0" applyProtection="0"/>
    <xf numFmtId="0" fontId="84" fillId="12" borderId="0" applyNumberFormat="0" applyBorder="0" applyAlignment="0" applyProtection="0"/>
    <xf numFmtId="0" fontId="84" fillId="14" borderId="0" applyNumberFormat="0" applyBorder="0" applyAlignment="0" applyProtection="0"/>
    <xf numFmtId="0" fontId="84" fillId="16" borderId="0" applyNumberFormat="0" applyBorder="0" applyAlignment="0" applyProtection="0"/>
    <xf numFmtId="0" fontId="84" fillId="18" borderId="0" applyNumberFormat="0" applyBorder="0" applyAlignment="0" applyProtection="0"/>
    <xf numFmtId="0" fontId="84" fillId="8" borderId="0" applyNumberFormat="0" applyBorder="0" applyAlignment="0" applyProtection="0"/>
    <xf numFmtId="0" fontId="84" fillId="14" borderId="0" applyNumberFormat="0" applyBorder="0" applyAlignment="0" applyProtection="0"/>
    <xf numFmtId="0" fontId="84" fillId="20" borderId="0" applyNumberFormat="0" applyBorder="0" applyAlignment="0" applyProtection="0"/>
    <xf numFmtId="0" fontId="85" fillId="22" borderId="0" applyNumberFormat="0" applyBorder="0" applyAlignment="0" applyProtection="0"/>
    <xf numFmtId="0" fontId="85" fillId="16" borderId="0" applyNumberFormat="0" applyBorder="0" applyAlignment="0" applyProtection="0"/>
    <xf numFmtId="0" fontId="85" fillId="18" borderId="0" applyNumberFormat="0" applyBorder="0" applyAlignment="0" applyProtection="0"/>
    <xf numFmtId="0" fontId="85" fillId="24" borderId="0" applyNumberFormat="0" applyBorder="0" applyAlignment="0" applyProtection="0"/>
    <xf numFmtId="0" fontId="85" fillId="26" borderId="0" applyNumberFormat="0" applyBorder="0" applyAlignment="0" applyProtection="0"/>
    <xf numFmtId="0" fontId="85" fillId="28" borderId="0" applyNumberFormat="0" applyBorder="0" applyAlignment="0" applyProtection="0"/>
    <xf numFmtId="0" fontId="85" fillId="30" borderId="0" applyNumberFormat="0" applyBorder="0" applyAlignment="0" applyProtection="0"/>
    <xf numFmtId="0" fontId="85" fillId="32" borderId="0" applyNumberFormat="0" applyBorder="0" applyAlignment="0" applyProtection="0"/>
    <xf numFmtId="0" fontId="85" fillId="34" borderId="0" applyNumberFormat="0" applyBorder="0" applyAlignment="0" applyProtection="0"/>
    <xf numFmtId="0" fontId="85" fillId="24" borderId="0" applyNumberFormat="0" applyBorder="0" applyAlignment="0" applyProtection="0"/>
    <xf numFmtId="0" fontId="85" fillId="26" borderId="0" applyNumberFormat="0" applyBorder="0" applyAlignment="0" applyProtection="0"/>
    <xf numFmtId="0" fontId="85" fillId="36" borderId="0" applyNumberFormat="0" applyBorder="0" applyAlignment="0" applyProtection="0"/>
    <xf numFmtId="0" fontId="86" fillId="4" borderId="0" applyNumberFormat="0" applyBorder="0" applyAlignment="0" applyProtection="0"/>
    <xf numFmtId="0" fontId="87" fillId="38" borderId="1" applyNumberFormat="0" applyAlignment="0" applyProtection="0"/>
    <xf numFmtId="0" fontId="88" fillId="40" borderId="2" applyNumberFormat="0" applyAlignment="0" applyProtection="0"/>
    <xf numFmtId="0" fontId="89" fillId="0" borderId="0" applyNumberFormat="0" applyFill="0" applyBorder="0" applyAlignment="0" applyProtection="0"/>
    <xf numFmtId="0" fontId="90" fillId="6" borderId="0" applyNumberFormat="0" applyBorder="0" applyAlignment="0" applyProtection="0"/>
    <xf numFmtId="0" fontId="91" fillId="0" borderId="5" applyNumberFormat="0" applyFill="0" applyAlignment="0" applyProtection="0"/>
    <xf numFmtId="0" fontId="91" fillId="0" borderId="0" applyNumberFormat="0" applyFill="0" applyBorder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2" fillId="12" borderId="1" applyNumberFormat="0" applyAlignment="0" applyProtection="0"/>
    <xf numFmtId="0" fontId="93" fillId="0" borderId="7" applyNumberFormat="0" applyFill="0" applyAlignment="0" applyProtection="0"/>
    <xf numFmtId="0" fontId="94" fillId="43" borderId="0" applyNumberFormat="0" applyBorder="0" applyAlignment="0" applyProtection="0"/>
    <xf numFmtId="0" fontId="25" fillId="45" borderId="9" applyNumberFormat="0" applyFont="0" applyAlignment="0" applyProtection="0"/>
    <xf numFmtId="0" fontId="95" fillId="38" borderId="10" applyNumberFormat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85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6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7" fillId="0" borderId="0">
      <alignment vertical="center"/>
    </xf>
    <xf numFmtId="0" fontId="26" fillId="0" borderId="0"/>
    <xf numFmtId="0" fontId="25" fillId="0" borderId="0"/>
    <xf numFmtId="0" fontId="26" fillId="0" borderId="0"/>
    <xf numFmtId="0" fontId="25" fillId="0" borderId="0"/>
    <xf numFmtId="0" fontId="102" fillId="0" borderId="0">
      <alignment vertical="center"/>
    </xf>
    <xf numFmtId="0" fontId="26" fillId="0" borderId="0"/>
    <xf numFmtId="0" fontId="7" fillId="0" borderId="0">
      <alignment vertical="center"/>
    </xf>
    <xf numFmtId="0" fontId="10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/>
    <xf numFmtId="0" fontId="10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92" fontId="26" fillId="0" borderId="0" applyFont="0" applyFill="0" applyBorder="0" applyAlignment="0" applyProtection="0"/>
    <xf numFmtId="0" fontId="112" fillId="0" borderId="7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6" fillId="0" borderId="15" applyNumberFormat="0" applyFill="0" applyAlignment="0" applyProtection="0">
      <alignment vertical="center"/>
    </xf>
    <xf numFmtId="0" fontId="117" fillId="0" borderId="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0" fontId="102" fillId="0" borderId="0">
      <alignment vertical="center"/>
    </xf>
    <xf numFmtId="0" fontId="4" fillId="0" borderId="0">
      <alignment vertical="center"/>
    </xf>
    <xf numFmtId="0" fontId="26" fillId="0" borderId="0"/>
    <xf numFmtId="185" fontId="26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77" fillId="0" borderId="8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74" borderId="78" applyNumberFormat="0" applyFont="0" applyAlignment="0" applyProtection="0">
      <alignment vertical="center"/>
    </xf>
    <xf numFmtId="0" fontId="3" fillId="74" borderId="78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8"/>
    <xf numFmtId="0" fontId="31" fillId="0" borderId="8"/>
    <xf numFmtId="0" fontId="31" fillId="0" borderId="8"/>
    <xf numFmtId="0" fontId="77" fillId="0" borderId="8"/>
    <xf numFmtId="0" fontId="77" fillId="0" borderId="8"/>
    <xf numFmtId="0" fontId="77" fillId="0" borderId="8"/>
    <xf numFmtId="0" fontId="31" fillId="0" borderId="8"/>
    <xf numFmtId="0" fontId="77" fillId="0" borderId="8"/>
    <xf numFmtId="0" fontId="77" fillId="0" borderId="8"/>
    <xf numFmtId="0" fontId="77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77" fillId="0" borderId="8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8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1" fillId="0" borderId="0"/>
    <xf numFmtId="0" fontId="26" fillId="0" borderId="0"/>
    <xf numFmtId="177" fontId="203" fillId="0" borderId="0"/>
    <xf numFmtId="0" fontId="203" fillId="0" borderId="0"/>
    <xf numFmtId="185" fontId="161" fillId="0" borderId="0"/>
    <xf numFmtId="0" fontId="25" fillId="0" borderId="0">
      <alignment vertical="center"/>
    </xf>
    <xf numFmtId="0" fontId="207" fillId="80" borderId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53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74" borderId="78" applyNumberFormat="0" applyFont="0" applyAlignment="0" applyProtection="0">
      <alignment vertical="center"/>
    </xf>
    <xf numFmtId="0" fontId="2" fillId="74" borderId="7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74" borderId="78" applyNumberFormat="0" applyFont="0" applyAlignment="0" applyProtection="0">
      <alignment vertical="center"/>
    </xf>
    <xf numFmtId="0" fontId="2" fillId="74" borderId="78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53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53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0" fontId="1" fillId="74" borderId="7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19">
    <xf numFmtId="0" fontId="0" fillId="0" borderId="0" xfId="0"/>
    <xf numFmtId="49" fontId="56" fillId="42" borderId="0" xfId="0" applyNumberFormat="1" applyFont="1" applyFill="1" applyBorder="1" applyAlignment="1" applyProtection="1">
      <alignment horizontal="center" vertical="center"/>
      <protection hidden="1"/>
    </xf>
    <xf numFmtId="0" fontId="56" fillId="42" borderId="0" xfId="0" applyFont="1" applyFill="1" applyBorder="1" applyAlignment="1" applyProtection="1">
      <alignment horizontal="center" vertical="center"/>
      <protection hidden="1"/>
    </xf>
    <xf numFmtId="49" fontId="0" fillId="42" borderId="0" xfId="0" applyNumberFormat="1" applyFill="1" applyBorder="1" applyAlignment="1" applyProtection="1">
      <alignment horizontal="center" vertical="center"/>
      <protection hidden="1"/>
    </xf>
    <xf numFmtId="49" fontId="57" fillId="42" borderId="0" xfId="0" applyNumberFormat="1" applyFont="1" applyFill="1" applyBorder="1" applyAlignment="1" applyProtection="1">
      <alignment horizontal="left" vertical="center"/>
      <protection hidden="1"/>
    </xf>
    <xf numFmtId="49" fontId="57" fillId="42" borderId="0" xfId="0" applyNumberFormat="1" applyFont="1" applyFill="1" applyBorder="1" applyAlignment="1" applyProtection="1">
      <alignment horizontal="center" vertical="center"/>
      <protection hidden="1"/>
    </xf>
    <xf numFmtId="0" fontId="57" fillId="42" borderId="0" xfId="0" applyFont="1" applyFill="1" applyBorder="1" applyAlignment="1" applyProtection="1">
      <alignment horizontal="center" vertical="center"/>
      <protection hidden="1"/>
    </xf>
    <xf numFmtId="49" fontId="57" fillId="42" borderId="0" xfId="0" applyNumberFormat="1" applyFont="1" applyFill="1" applyBorder="1" applyAlignment="1" applyProtection="1">
      <alignment horizontal="right" vertical="center"/>
      <protection hidden="1"/>
    </xf>
    <xf numFmtId="0" fontId="0" fillId="42" borderId="0" xfId="0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right" vertical="center"/>
      <protection hidden="1"/>
    </xf>
    <xf numFmtId="41" fontId="179" fillId="47" borderId="0" xfId="0" applyNumberFormat="1" applyFont="1" applyFill="1" applyBorder="1" applyAlignment="1" applyProtection="1">
      <alignment horizontal="right" vertical="center"/>
      <protection hidden="1"/>
    </xf>
    <xf numFmtId="4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83" fillId="47" borderId="0" xfId="0" applyNumberFormat="1" applyFont="1" applyFill="1" applyBorder="1" applyAlignment="1" applyProtection="1">
      <alignment vertical="center"/>
      <protection hidden="1"/>
    </xf>
    <xf numFmtId="41" fontId="183" fillId="47" borderId="0" xfId="0" applyNumberFormat="1" applyFont="1" applyFill="1" applyBorder="1" applyAlignment="1" applyProtection="1">
      <alignment horizontal="right" vertical="center"/>
      <protection hidden="1"/>
    </xf>
    <xf numFmtId="41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0" applyNumberFormat="1" applyFont="1" applyFill="1" applyBorder="1" applyAlignment="1" applyProtection="1">
      <alignment horizontal="center" vertical="center"/>
      <protection hidden="1"/>
    </xf>
    <xf numFmtId="41" fontId="179" fillId="47" borderId="0" xfId="0" applyNumberFormat="1" applyFont="1" applyFill="1" applyBorder="1" applyAlignment="1" applyProtection="1">
      <alignment horizontal="center" vertical="center"/>
      <protection hidden="1"/>
    </xf>
    <xf numFmtId="41" fontId="179" fillId="47" borderId="18" xfId="2671" applyNumberFormat="1" applyFont="1" applyFill="1" applyBorder="1" applyAlignment="1" applyProtection="1">
      <alignment horizontal="center" vertical="center"/>
      <protection hidden="1"/>
    </xf>
    <xf numFmtId="41" fontId="179" fillId="47" borderId="22" xfId="2671" applyNumberFormat="1" applyFont="1" applyFill="1" applyBorder="1" applyAlignment="1" applyProtection="1">
      <alignment horizontal="left" vertical="center"/>
      <protection hidden="1"/>
    </xf>
    <xf numFmtId="0" fontId="179" fillId="47" borderId="0" xfId="2671" applyNumberFormat="1" applyFont="1" applyFill="1" applyBorder="1" applyAlignment="1" applyProtection="1">
      <alignment horizontal="center" vertical="center"/>
      <protection hidden="1"/>
    </xf>
    <xf numFmtId="0" fontId="179" fillId="47" borderId="18" xfId="2671" applyNumberFormat="1" applyFont="1" applyFill="1" applyBorder="1" applyAlignment="1" applyProtection="1">
      <alignment horizontal="left" vertical="center"/>
      <protection hidden="1"/>
    </xf>
    <xf numFmtId="0" fontId="184" fillId="47" borderId="16" xfId="2671" applyFont="1" applyFill="1" applyBorder="1" applyAlignment="1" applyProtection="1">
      <alignment horizontal="left" vertical="center"/>
      <protection hidden="1"/>
    </xf>
    <xf numFmtId="0" fontId="184" fillId="47" borderId="0" xfId="0" applyFont="1" applyFill="1" applyBorder="1" applyAlignment="1" applyProtection="1">
      <alignment horizontal="left" vertical="center"/>
      <protection hidden="1"/>
    </xf>
    <xf numFmtId="0" fontId="185" fillId="47" borderId="0" xfId="0" applyFont="1" applyFill="1" applyAlignment="1" applyProtection="1">
      <alignment horizontal="center" vertical="center"/>
      <protection hidden="1"/>
    </xf>
    <xf numFmtId="0" fontId="186" fillId="47" borderId="0" xfId="0" applyFont="1" applyFill="1" applyAlignment="1" applyProtection="1">
      <alignment horizontal="center" vertical="center"/>
      <protection hidden="1"/>
    </xf>
    <xf numFmtId="0" fontId="186" fillId="47" borderId="0" xfId="0" applyFont="1" applyFill="1" applyBorder="1" applyAlignment="1" applyProtection="1">
      <alignment horizontal="center" vertical="center"/>
      <protection hidden="1"/>
    </xf>
    <xf numFmtId="41" fontId="179" fillId="47" borderId="0" xfId="0" applyNumberFormat="1" applyFont="1" applyFill="1" applyAlignment="1" applyProtection="1">
      <alignment horizontal="right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41" fontId="183" fillId="47" borderId="0" xfId="0" applyNumberFormat="1" applyFont="1" applyFill="1" applyAlignment="1" applyProtection="1">
      <alignment horizontal="right" vertical="center"/>
      <protection hidden="1"/>
    </xf>
    <xf numFmtId="0" fontId="179" fillId="47" borderId="18" xfId="2671" applyNumberFormat="1" applyFont="1" applyFill="1" applyBorder="1" applyAlignment="1" applyProtection="1">
      <alignment vertical="center"/>
      <protection hidden="1"/>
    </xf>
    <xf numFmtId="178" fontId="184" fillId="47" borderId="16" xfId="2671" applyNumberFormat="1" applyFont="1" applyFill="1" applyBorder="1" applyAlignment="1" applyProtection="1">
      <alignment horizontal="left"/>
      <protection hidden="1"/>
    </xf>
    <xf numFmtId="0" fontId="184" fillId="47" borderId="16" xfId="2671" applyFont="1" applyFill="1" applyBorder="1" applyAlignment="1" applyProtection="1">
      <alignment horizontal="left"/>
      <protection hidden="1"/>
    </xf>
    <xf numFmtId="0" fontId="184" fillId="47" borderId="16" xfId="2671" applyFont="1" applyFill="1" applyBorder="1" applyAlignment="1" applyProtection="1">
      <alignment horizontal="right"/>
      <protection hidden="1"/>
    </xf>
    <xf numFmtId="0" fontId="184" fillId="47" borderId="0" xfId="0" applyFont="1" applyFill="1" applyBorder="1" applyAlignment="1" applyProtection="1">
      <alignment horizontal="left"/>
      <protection hidden="1"/>
    </xf>
    <xf numFmtId="178" fontId="179" fillId="47" borderId="0" xfId="0" applyNumberFormat="1" applyFont="1" applyFill="1" applyAlignment="1" applyProtection="1">
      <alignment horizontal="center" vertical="center"/>
      <protection hidden="1"/>
    </xf>
    <xf numFmtId="0" fontId="179" fillId="47" borderId="33" xfId="0" applyFont="1" applyFill="1" applyBorder="1" applyAlignment="1" applyProtection="1">
      <alignment vertical="center" wrapText="1"/>
      <protection hidden="1"/>
    </xf>
    <xf numFmtId="0" fontId="179" fillId="47" borderId="19" xfId="0" applyFont="1" applyFill="1" applyBorder="1" applyAlignment="1" applyProtection="1">
      <alignment vertical="center" wrapText="1"/>
      <protection hidden="1"/>
    </xf>
    <xf numFmtId="0" fontId="184" fillId="47" borderId="0" xfId="0" applyNumberFormat="1" applyFont="1" applyFill="1" applyBorder="1" applyAlignment="1" applyProtection="1">
      <alignment horizontal="left"/>
      <protection hidden="1"/>
    </xf>
    <xf numFmtId="0" fontId="184" fillId="47" borderId="0" xfId="0" applyNumberFormat="1" applyFont="1" applyFill="1" applyAlignment="1" applyProtection="1">
      <alignment horizontal="right"/>
      <protection hidden="1"/>
    </xf>
    <xf numFmtId="215" fontId="179" fillId="47" borderId="0" xfId="2676" applyNumberFormat="1" applyFont="1" applyFill="1" applyAlignment="1" applyProtection="1">
      <alignment horizontal="right" vertical="center"/>
      <protection hidden="1"/>
    </xf>
    <xf numFmtId="41" fontId="179" fillId="47" borderId="22" xfId="2651" applyNumberFormat="1" applyFont="1" applyFill="1" applyBorder="1" applyAlignment="1" applyProtection="1">
      <alignment horizontal="center" vertical="center"/>
      <protection hidden="1"/>
    </xf>
    <xf numFmtId="177" fontId="179" fillId="47" borderId="0" xfId="2551" applyFont="1" applyFill="1" applyAlignment="1" applyProtection="1">
      <alignment horizontal="right" vertical="center"/>
      <protection hidden="1"/>
    </xf>
    <xf numFmtId="186" fontId="183" fillId="47" borderId="0" xfId="2650" applyNumberFormat="1" applyFont="1" applyFill="1" applyAlignment="1" applyProtection="1">
      <alignment horizontal="center" vertical="center"/>
      <protection hidden="1"/>
    </xf>
    <xf numFmtId="41" fontId="183" fillId="47" borderId="0" xfId="2650" applyNumberFormat="1" applyFont="1" applyFill="1" applyAlignment="1" applyProtection="1">
      <alignment horizontal="center" vertical="center"/>
      <protection hidden="1"/>
    </xf>
    <xf numFmtId="217" fontId="183" fillId="47" borderId="0" xfId="0" applyNumberFormat="1" applyFont="1" applyFill="1" applyBorder="1" applyAlignment="1" applyProtection="1">
      <alignment horizontal="right" vertical="center" shrinkToFit="1"/>
      <protection hidden="1"/>
    </xf>
    <xf numFmtId="217" fontId="179" fillId="47" borderId="0" xfId="0" applyNumberFormat="1" applyFont="1" applyFill="1" applyBorder="1" applyAlignment="1" applyProtection="1">
      <alignment horizontal="right" vertical="center"/>
      <protection hidden="1"/>
    </xf>
    <xf numFmtId="0" fontId="184" fillId="47" borderId="0" xfId="0" applyNumberFormat="1" applyFont="1" applyFill="1" applyBorder="1" applyAlignment="1" applyProtection="1">
      <alignment vertical="center"/>
      <protection hidden="1"/>
    </xf>
    <xf numFmtId="41" fontId="179" fillId="47" borderId="0" xfId="2722" applyNumberFormat="1" applyFont="1" applyFill="1" applyBorder="1" applyAlignment="1" applyProtection="1">
      <alignment horizontal="center" vertical="center"/>
      <protection hidden="1"/>
    </xf>
    <xf numFmtId="0" fontId="179" fillId="47" borderId="0" xfId="2722" applyFont="1" applyFill="1" applyBorder="1" applyAlignment="1" applyProtection="1">
      <alignment horizontal="center" vertical="center"/>
      <protection hidden="1"/>
    </xf>
    <xf numFmtId="215" fontId="179" fillId="47" borderId="0" xfId="2671" applyNumberFormat="1" applyFont="1" applyFill="1" applyAlignment="1" applyProtection="1">
      <alignment horizontal="right" vertical="center"/>
      <protection hidden="1"/>
    </xf>
    <xf numFmtId="0" fontId="179" fillId="47" borderId="0" xfId="0" applyNumberFormat="1" applyFont="1" applyFill="1" applyBorder="1" applyAlignment="1" applyProtection="1">
      <alignment horizontal="left" vertical="center"/>
      <protection hidden="1"/>
    </xf>
    <xf numFmtId="0" fontId="179" fillId="47" borderId="16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0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17" xfId="2651" applyNumberFormat="1" applyFont="1" applyFill="1" applyBorder="1" applyAlignment="1" applyProtection="1">
      <alignment horizontal="center" vertical="center" wrapText="1"/>
      <protection hidden="1"/>
    </xf>
    <xf numFmtId="41" fontId="179" fillId="47" borderId="0" xfId="2581" applyNumberFormat="1" applyFont="1" applyFill="1" applyAlignment="1" applyProtection="1">
      <alignment horizontal="right" vertical="center"/>
      <protection hidden="1"/>
    </xf>
    <xf numFmtId="206" fontId="179" fillId="47" borderId="0" xfId="0" applyNumberFormat="1" applyFont="1" applyFill="1" applyAlignment="1" applyProtection="1">
      <alignment horizontal="left" vertical="center"/>
      <protection hidden="1"/>
    </xf>
    <xf numFmtId="206" fontId="179" fillId="47" borderId="0" xfId="0" applyNumberFormat="1" applyFont="1" applyFill="1" applyBorder="1" applyAlignment="1" applyProtection="1">
      <alignment horizontal="left" vertical="center"/>
      <protection hidden="1"/>
    </xf>
    <xf numFmtId="41" fontId="183" fillId="47" borderId="0" xfId="2707" applyNumberFormat="1" applyFont="1" applyFill="1" applyAlignment="1" applyProtection="1">
      <alignment horizontal="right" vertical="center"/>
      <protection hidden="1"/>
    </xf>
    <xf numFmtId="206" fontId="183" fillId="47" borderId="0" xfId="2571" applyNumberFormat="1" applyFont="1" applyFill="1" applyAlignment="1" applyProtection="1">
      <alignment horizontal="left" vertical="center"/>
      <protection hidden="1"/>
    </xf>
    <xf numFmtId="178" fontId="179" fillId="47" borderId="18" xfId="2707" applyNumberFormat="1" applyFont="1" applyFill="1" applyBorder="1" applyAlignment="1" applyProtection="1">
      <alignment horizontal="center" vertical="center"/>
      <protection hidden="1"/>
    </xf>
    <xf numFmtId="178" fontId="179" fillId="47" borderId="0" xfId="2707" applyNumberFormat="1" applyFont="1" applyFill="1" applyBorder="1" applyAlignment="1" applyProtection="1">
      <alignment horizontal="center" vertical="center"/>
      <protection hidden="1"/>
    </xf>
    <xf numFmtId="41" fontId="179" fillId="47" borderId="0" xfId="2707" applyNumberFormat="1" applyFont="1" applyFill="1" applyAlignment="1" applyProtection="1">
      <alignment horizontal="right" vertical="center"/>
      <protection hidden="1"/>
    </xf>
    <xf numFmtId="206" fontId="179" fillId="47" borderId="0" xfId="2707" applyNumberFormat="1" applyFont="1" applyFill="1" applyAlignment="1" applyProtection="1">
      <alignment horizontal="left" vertical="center"/>
      <protection hidden="1"/>
    </xf>
    <xf numFmtId="0" fontId="179" fillId="47" borderId="27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22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28" xfId="2651" applyNumberFormat="1" applyFont="1" applyFill="1" applyBorder="1" applyAlignment="1" applyProtection="1">
      <alignment horizontal="center" vertical="center" wrapText="1"/>
      <protection hidden="1"/>
    </xf>
    <xf numFmtId="1" fontId="179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79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79" fillId="47" borderId="0" xfId="2581" applyNumberFormat="1" applyFont="1" applyFill="1" applyBorder="1" applyAlignment="1" applyProtection="1">
      <alignment horizontal="right" vertical="center"/>
      <protection hidden="1"/>
    </xf>
    <xf numFmtId="206" fontId="179" fillId="47" borderId="0" xfId="2581" applyNumberFormat="1" applyFont="1" applyFill="1" applyBorder="1" applyAlignment="1" applyProtection="1">
      <alignment horizontal="left" vertical="center"/>
      <protection hidden="1"/>
    </xf>
    <xf numFmtId="0" fontId="184" fillId="47" borderId="0" xfId="2707" applyFont="1" applyFill="1" applyBorder="1" applyAlignment="1" applyProtection="1">
      <alignment horizontal="right"/>
      <protection hidden="1"/>
    </xf>
    <xf numFmtId="0" fontId="184" fillId="47" borderId="0" xfId="2707" applyFont="1" applyFill="1" applyBorder="1" applyAlignment="1" applyProtection="1">
      <alignment horizontal="left"/>
      <protection hidden="1"/>
    </xf>
    <xf numFmtId="178" fontId="184" fillId="47" borderId="0" xfId="2707" applyNumberFormat="1" applyFont="1" applyFill="1" applyBorder="1" applyAlignment="1" applyProtection="1">
      <alignment horizontal="left"/>
      <protection hidden="1"/>
    </xf>
    <xf numFmtId="0" fontId="184" fillId="47" borderId="0" xfId="2727" applyFont="1" applyFill="1" applyAlignment="1" applyProtection="1">
      <alignment horizontal="left"/>
      <protection hidden="1"/>
    </xf>
    <xf numFmtId="177" fontId="179" fillId="47" borderId="0" xfId="0" applyNumberFormat="1" applyFont="1" applyFill="1" applyBorder="1" applyAlignment="1" applyProtection="1">
      <alignment horizontal="center" vertical="center"/>
      <protection hidden="1"/>
    </xf>
    <xf numFmtId="178" fontId="179" fillId="47" borderId="24" xfId="0" applyNumberFormat="1" applyFont="1" applyFill="1" applyBorder="1" applyAlignment="1" applyProtection="1">
      <alignment horizontal="center" vertical="center"/>
      <protection hidden="1"/>
    </xf>
    <xf numFmtId="177" fontId="183" fillId="47" borderId="0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right"/>
      <protection hidden="1"/>
    </xf>
    <xf numFmtId="0" fontId="184" fillId="47" borderId="0" xfId="0" applyFont="1" applyFill="1" applyAlignment="1" applyProtection="1">
      <alignment horizontal="left"/>
      <protection hidden="1"/>
    </xf>
    <xf numFmtId="0" fontId="184" fillId="47" borderId="0" xfId="0" applyFont="1" applyFill="1" applyBorder="1" applyAlignment="1" applyProtection="1">
      <alignment horizontal="center"/>
      <protection hidden="1"/>
    </xf>
    <xf numFmtId="0" fontId="179" fillId="47" borderId="60" xfId="0" applyNumberFormat="1" applyFont="1" applyFill="1" applyBorder="1" applyAlignment="1" applyProtection="1">
      <alignment horizontal="center" vertical="center"/>
      <protection hidden="1"/>
    </xf>
    <xf numFmtId="181" fontId="184" fillId="47" borderId="0" xfId="0" applyNumberFormat="1" applyFont="1" applyFill="1" applyBorder="1" applyAlignment="1" applyProtection="1">
      <alignment horizontal="left"/>
      <protection hidden="1"/>
    </xf>
    <xf numFmtId="0" fontId="188" fillId="47" borderId="0" xfId="0" applyFont="1" applyFill="1" applyAlignment="1" applyProtection="1">
      <alignment horizontal="center" vertical="center"/>
      <protection hidden="1"/>
    </xf>
    <xf numFmtId="181" fontId="179" fillId="47" borderId="0" xfId="0" applyNumberFormat="1" applyFont="1" applyFill="1" applyAlignment="1" applyProtection="1">
      <alignment horizontal="center" vertical="center"/>
      <protection hidden="1"/>
    </xf>
    <xf numFmtId="41" fontId="183" fillId="47" borderId="0" xfId="0" applyNumberFormat="1" applyFont="1" applyFill="1" applyBorder="1" applyAlignment="1" applyProtection="1">
      <alignment horizontal="center" vertical="center"/>
      <protection hidden="1"/>
    </xf>
    <xf numFmtId="178" fontId="189" fillId="47" borderId="18" xfId="0" applyNumberFormat="1" applyFont="1" applyFill="1" applyBorder="1" applyAlignment="1" applyProtection="1">
      <alignment horizontal="center" vertical="center"/>
      <protection hidden="1"/>
    </xf>
    <xf numFmtId="0" fontId="184" fillId="47" borderId="16" xfId="0" applyFont="1" applyFill="1" applyBorder="1" applyAlignment="1" applyProtection="1">
      <alignment horizontal="left" vertical="center"/>
      <protection hidden="1"/>
    </xf>
    <xf numFmtId="0" fontId="184" fillId="47" borderId="0" xfId="0" applyFont="1" applyFill="1" applyAlignment="1" applyProtection="1">
      <alignment horizontal="right" vertical="center"/>
      <protection hidden="1"/>
    </xf>
    <xf numFmtId="181" fontId="186" fillId="47" borderId="0" xfId="0" applyNumberFormat="1" applyFont="1" applyFill="1" applyAlignment="1" applyProtection="1">
      <alignment horizontal="center" vertical="center"/>
      <protection hidden="1"/>
    </xf>
    <xf numFmtId="0" fontId="185" fillId="47" borderId="0" xfId="0" applyFont="1" applyFill="1" applyBorder="1" applyAlignment="1" applyProtection="1">
      <alignment horizontal="center" vertical="center"/>
      <protection hidden="1"/>
    </xf>
    <xf numFmtId="180" fontId="179" fillId="47" borderId="0" xfId="0" applyNumberFormat="1" applyFont="1" applyFill="1" applyBorder="1" applyAlignment="1" applyProtection="1">
      <alignment horizontal="right" vertical="center"/>
      <protection hidden="1"/>
    </xf>
    <xf numFmtId="182" fontId="179" fillId="47" borderId="0" xfId="0" applyNumberFormat="1" applyFont="1" applyFill="1" applyBorder="1" applyAlignment="1" applyProtection="1">
      <alignment horizontal="center" vertical="center"/>
      <protection hidden="1"/>
    </xf>
    <xf numFmtId="1" fontId="183" fillId="47" borderId="24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0" xfId="2551" applyNumberFormat="1" applyFont="1" applyFill="1" applyBorder="1" applyAlignment="1" applyProtection="1">
      <alignment horizontal="right" vertical="center"/>
      <protection hidden="1"/>
    </xf>
    <xf numFmtId="3" fontId="184" fillId="47" borderId="0" xfId="0" applyNumberFormat="1" applyFont="1" applyFill="1" applyBorder="1" applyAlignment="1" applyProtection="1">
      <alignment horizontal="left"/>
      <protection hidden="1"/>
    </xf>
    <xf numFmtId="3" fontId="184" fillId="47" borderId="0" xfId="0" applyNumberFormat="1" applyFont="1" applyFill="1" applyBorder="1" applyAlignment="1" applyProtection="1">
      <alignment horizontal="center"/>
      <protection hidden="1"/>
    </xf>
    <xf numFmtId="181" fontId="184" fillId="47" borderId="0" xfId="0" applyNumberFormat="1" applyFont="1" applyFill="1" applyBorder="1" applyAlignment="1" applyProtection="1">
      <alignment horizontal="center"/>
      <protection hidden="1"/>
    </xf>
    <xf numFmtId="3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0" xfId="2719" applyFont="1" applyFill="1" applyBorder="1" applyAlignment="1" applyProtection="1">
      <alignment horizontal="center" vertical="center"/>
      <protection hidden="1"/>
    </xf>
    <xf numFmtId="0" fontId="179" fillId="47" borderId="0" xfId="2719" applyFont="1" applyFill="1" applyAlignment="1" applyProtection="1">
      <alignment horizontal="center" vertical="center"/>
      <protection hidden="1"/>
    </xf>
    <xf numFmtId="0" fontId="180" fillId="47" borderId="0" xfId="2719" applyFont="1" applyFill="1" applyBorder="1" applyAlignment="1" applyProtection="1">
      <alignment horizontal="center" vertical="center"/>
      <protection hidden="1"/>
    </xf>
    <xf numFmtId="0" fontId="182" fillId="47" borderId="0" xfId="2719" applyFont="1" applyFill="1" applyBorder="1" applyAlignment="1" applyProtection="1">
      <alignment vertical="center" wrapText="1"/>
      <protection hidden="1"/>
    </xf>
    <xf numFmtId="0" fontId="182" fillId="47" borderId="0" xfId="2719" applyFont="1" applyFill="1" applyBorder="1" applyAlignment="1" applyProtection="1">
      <alignment horizontal="center" vertical="center"/>
      <protection hidden="1"/>
    </xf>
    <xf numFmtId="0" fontId="179" fillId="47" borderId="0" xfId="2719" applyFont="1" applyFill="1" applyBorder="1" applyAlignment="1" applyProtection="1">
      <alignment horizontal="left" vertical="center"/>
      <protection hidden="1"/>
    </xf>
    <xf numFmtId="0" fontId="179" fillId="47" borderId="0" xfId="2719" applyFont="1" applyFill="1" applyBorder="1" applyAlignment="1" applyProtection="1">
      <alignment horizontal="right" vertical="center"/>
      <protection hidden="1"/>
    </xf>
    <xf numFmtId="41" fontId="184" fillId="47" borderId="0" xfId="0" applyNumberFormat="1" applyFont="1" applyFill="1" applyBorder="1" applyAlignment="1" applyProtection="1">
      <alignment horizontal="center" vertical="center"/>
      <protection hidden="1"/>
    </xf>
    <xf numFmtId="0" fontId="184" fillId="47" borderId="18" xfId="0" applyNumberFormat="1" applyFont="1" applyFill="1" applyBorder="1" applyAlignment="1" applyProtection="1">
      <alignment horizontal="left" vertical="center"/>
      <protection hidden="1"/>
    </xf>
    <xf numFmtId="178" fontId="184" fillId="47" borderId="0" xfId="2719" applyNumberFormat="1" applyFont="1" applyFill="1" applyBorder="1" applyAlignment="1" applyProtection="1">
      <alignment horizontal="center" vertical="center"/>
      <protection hidden="1"/>
    </xf>
    <xf numFmtId="0" fontId="184" fillId="47" borderId="18" xfId="2723" applyNumberFormat="1" applyFont="1" applyFill="1" applyBorder="1" applyAlignment="1" applyProtection="1">
      <alignment horizontal="left" vertical="center"/>
      <protection hidden="1"/>
    </xf>
    <xf numFmtId="41" fontId="184" fillId="47" borderId="0" xfId="2723" applyNumberFormat="1" applyFont="1" applyFill="1" applyBorder="1" applyAlignment="1" applyProtection="1">
      <alignment horizontal="center" vertical="center" wrapText="1"/>
      <protection hidden="1"/>
    </xf>
    <xf numFmtId="0" fontId="184" fillId="47" borderId="0" xfId="2723" applyNumberFormat="1" applyFont="1" applyFill="1" applyBorder="1" applyAlignment="1" applyProtection="1">
      <alignment vertical="center"/>
      <protection hidden="1"/>
    </xf>
    <xf numFmtId="0" fontId="184" fillId="47" borderId="18" xfId="2719" applyNumberFormat="1" applyFont="1" applyFill="1" applyBorder="1" applyAlignment="1" applyProtection="1">
      <alignment horizontal="left" vertical="center"/>
      <protection hidden="1"/>
    </xf>
    <xf numFmtId="178" fontId="184" fillId="47" borderId="8" xfId="2719" applyNumberFormat="1" applyFont="1" applyFill="1" applyBorder="1" applyAlignment="1" applyProtection="1">
      <alignment horizontal="center" vertical="center"/>
      <protection hidden="1"/>
    </xf>
    <xf numFmtId="0" fontId="184" fillId="47" borderId="24" xfId="2719" applyNumberFormat="1" applyFont="1" applyFill="1" applyBorder="1" applyAlignment="1" applyProtection="1">
      <alignment horizontal="left" vertical="center"/>
      <protection hidden="1"/>
    </xf>
    <xf numFmtId="0" fontId="184" fillId="47" borderId="16" xfId="2719" applyFont="1" applyFill="1" applyBorder="1" applyAlignment="1" applyProtection="1">
      <protection hidden="1"/>
    </xf>
    <xf numFmtId="0" fontId="184" fillId="47" borderId="16" xfId="2719" applyFont="1" applyFill="1" applyBorder="1" applyAlignment="1" applyProtection="1">
      <alignment horizontal="left"/>
      <protection hidden="1"/>
    </xf>
    <xf numFmtId="178" fontId="184" fillId="47" borderId="16" xfId="2719" applyNumberFormat="1" applyFont="1" applyFill="1" applyBorder="1" applyAlignment="1" applyProtection="1">
      <alignment horizontal="left"/>
      <protection hidden="1"/>
    </xf>
    <xf numFmtId="0" fontId="184" fillId="47" borderId="16" xfId="0" applyFont="1" applyFill="1" applyBorder="1" applyAlignment="1" applyProtection="1">
      <alignment horizontal="right"/>
      <protection hidden="1"/>
    </xf>
    <xf numFmtId="0" fontId="184" fillId="47" borderId="0" xfId="2719" applyFont="1" applyFill="1" applyBorder="1" applyAlignment="1" applyProtection="1">
      <alignment horizontal="left"/>
      <protection hidden="1"/>
    </xf>
    <xf numFmtId="178" fontId="179" fillId="47" borderId="0" xfId="2719" applyNumberFormat="1" applyFont="1" applyFill="1" applyAlignment="1" applyProtection="1">
      <alignment horizontal="center" vertical="center"/>
      <protection hidden="1"/>
    </xf>
    <xf numFmtId="178" fontId="179" fillId="47" borderId="0" xfId="2719" applyNumberFormat="1" applyFont="1" applyFill="1" applyBorder="1" applyAlignment="1" applyProtection="1">
      <alignment horizontal="center" vertical="center"/>
      <protection hidden="1"/>
    </xf>
    <xf numFmtId="0" fontId="185" fillId="47" borderId="0" xfId="2719" applyFont="1" applyFill="1" applyAlignment="1" applyProtection="1">
      <alignment horizontal="center" vertical="center"/>
      <protection hidden="1"/>
    </xf>
    <xf numFmtId="0" fontId="186" fillId="47" borderId="0" xfId="2719" applyFont="1" applyFill="1" applyAlignment="1" applyProtection="1">
      <alignment horizontal="center" vertical="center"/>
      <protection hidden="1"/>
    </xf>
    <xf numFmtId="0" fontId="186" fillId="47" borderId="0" xfId="2719" applyFont="1" applyFill="1" applyBorder="1" applyAlignment="1" applyProtection="1">
      <alignment horizontal="center" vertical="center"/>
      <protection hidden="1"/>
    </xf>
    <xf numFmtId="0" fontId="179" fillId="47" borderId="0" xfId="2723" applyFont="1" applyFill="1" applyAlignment="1" applyProtection="1">
      <alignment horizontal="center" vertical="center"/>
      <protection hidden="1"/>
    </xf>
    <xf numFmtId="0" fontId="179" fillId="47" borderId="0" xfId="2723" applyFont="1" applyFill="1" applyBorder="1" applyAlignment="1" applyProtection="1">
      <alignment horizontal="center" vertical="center"/>
      <protection hidden="1"/>
    </xf>
    <xf numFmtId="0" fontId="180" fillId="47" borderId="0" xfId="2723" applyFont="1" applyFill="1" applyBorder="1" applyAlignment="1" applyProtection="1">
      <alignment horizontal="center" vertical="center"/>
      <protection hidden="1"/>
    </xf>
    <xf numFmtId="0" fontId="182" fillId="47" borderId="0" xfId="2723" applyFont="1" applyFill="1" applyBorder="1" applyAlignment="1" applyProtection="1">
      <alignment horizontal="left" vertical="center"/>
      <protection hidden="1"/>
    </xf>
    <xf numFmtId="0" fontId="182" fillId="47" borderId="0" xfId="2723" applyFont="1" applyFill="1" applyAlignment="1" applyProtection="1">
      <alignment horizontal="left" vertical="center"/>
      <protection hidden="1"/>
    </xf>
    <xf numFmtId="0" fontId="182" fillId="47" borderId="0" xfId="2723" applyFont="1" applyFill="1" applyBorder="1" applyAlignment="1" applyProtection="1">
      <alignment horizontal="center" vertical="center"/>
      <protection hidden="1"/>
    </xf>
    <xf numFmtId="0" fontId="179" fillId="47" borderId="0" xfId="2723" applyFont="1" applyFill="1" applyBorder="1" applyAlignment="1" applyProtection="1">
      <alignment horizontal="left" vertical="center"/>
      <protection hidden="1"/>
    </xf>
    <xf numFmtId="0" fontId="179" fillId="47" borderId="0" xfId="2723" applyFont="1" applyFill="1" applyBorder="1" applyAlignment="1" applyProtection="1">
      <alignment horizontal="right" vertical="center"/>
      <protection hidden="1"/>
    </xf>
    <xf numFmtId="41" fontId="179" fillId="47" borderId="0" xfId="2723" applyNumberFormat="1" applyFont="1" applyFill="1" applyAlignment="1" applyProtection="1">
      <alignment horizontal="right" vertical="center"/>
      <protection hidden="1"/>
    </xf>
    <xf numFmtId="41" fontId="179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79" fillId="47" borderId="0" xfId="2723" applyNumberFormat="1" applyFont="1" applyFill="1" applyBorder="1" applyAlignment="1" applyProtection="1">
      <alignment horizontal="right" vertical="center"/>
      <protection hidden="1"/>
    </xf>
    <xf numFmtId="0" fontId="183" fillId="47" borderId="0" xfId="2723" applyFont="1" applyFill="1" applyBorder="1" applyAlignment="1" applyProtection="1">
      <alignment horizontal="center" vertical="center"/>
      <protection hidden="1"/>
    </xf>
    <xf numFmtId="41" fontId="183" fillId="47" borderId="0" xfId="2723" applyNumberFormat="1" applyFont="1" applyFill="1" applyAlignment="1" applyProtection="1">
      <alignment horizontal="right" vertical="center"/>
      <protection hidden="1"/>
    </xf>
    <xf numFmtId="41" fontId="183" fillId="47" borderId="0" xfId="2723" applyNumberFormat="1" applyFont="1" applyFill="1" applyBorder="1" applyAlignment="1" applyProtection="1">
      <alignment horizontal="right" vertical="center"/>
      <protection hidden="1"/>
    </xf>
    <xf numFmtId="41" fontId="179" fillId="47" borderId="18" xfId="2723" applyNumberFormat="1" applyFont="1" applyFill="1" applyBorder="1" applyAlignment="1" applyProtection="1">
      <alignment horizontal="center" vertical="center"/>
      <protection hidden="1"/>
    </xf>
    <xf numFmtId="41" fontId="179" fillId="47" borderId="22" xfId="2723" applyNumberFormat="1" applyFont="1" applyFill="1" applyBorder="1" applyAlignment="1" applyProtection="1">
      <alignment horizontal="center" vertical="center"/>
      <protection hidden="1"/>
    </xf>
    <xf numFmtId="41" fontId="179" fillId="47" borderId="18" xfId="2723" applyNumberFormat="1" applyFont="1" applyFill="1" applyBorder="1" applyAlignment="1" applyProtection="1">
      <alignment vertical="center"/>
      <protection hidden="1"/>
    </xf>
    <xf numFmtId="41" fontId="179" fillId="47" borderId="0" xfId="2723" applyNumberFormat="1" applyFont="1" applyFill="1" applyBorder="1" applyAlignment="1" applyProtection="1">
      <alignment horizontal="center" vertical="center"/>
      <protection hidden="1"/>
    </xf>
    <xf numFmtId="41" fontId="179" fillId="47" borderId="0" xfId="2723" applyNumberFormat="1" applyFont="1" applyFill="1" applyBorder="1" applyAlignment="1" applyProtection="1">
      <alignment vertical="center"/>
      <protection hidden="1"/>
    </xf>
    <xf numFmtId="0" fontId="184" fillId="47" borderId="18" xfId="0" applyNumberFormat="1" applyFont="1" applyFill="1" applyBorder="1" applyAlignment="1" applyProtection="1">
      <alignment vertical="center"/>
      <protection hidden="1"/>
    </xf>
    <xf numFmtId="42" fontId="189" fillId="47" borderId="22" xfId="0" applyNumberFormat="1" applyFont="1" applyFill="1" applyBorder="1" applyAlignment="1" applyProtection="1">
      <alignment horizontal="left" vertical="center"/>
      <protection hidden="1"/>
    </xf>
    <xf numFmtId="218" fontId="189" fillId="47" borderId="18" xfId="0" applyNumberFormat="1" applyFont="1" applyFill="1" applyBorder="1" applyAlignment="1" applyProtection="1">
      <alignment horizontal="left" vertical="center"/>
      <protection hidden="1"/>
    </xf>
    <xf numFmtId="0" fontId="179" fillId="47" borderId="18" xfId="2723" applyNumberFormat="1" applyFont="1" applyFill="1" applyBorder="1" applyAlignment="1" applyProtection="1">
      <alignment vertical="center"/>
      <protection hidden="1"/>
    </xf>
    <xf numFmtId="42" fontId="179" fillId="47" borderId="22" xfId="2723" applyNumberFormat="1" applyFont="1" applyFill="1" applyBorder="1" applyAlignment="1" applyProtection="1">
      <alignment horizontal="left" vertical="center"/>
      <protection hidden="1"/>
    </xf>
    <xf numFmtId="0" fontId="179" fillId="47" borderId="0" xfId="2723" applyNumberFormat="1" applyFont="1" applyFill="1" applyBorder="1" applyAlignment="1" applyProtection="1">
      <alignment vertical="center"/>
      <protection hidden="1"/>
    </xf>
    <xf numFmtId="218" fontId="179" fillId="47" borderId="18" xfId="2723" applyNumberFormat="1" applyFont="1" applyFill="1" applyBorder="1" applyAlignment="1" applyProtection="1">
      <alignment horizontal="left" vertical="center"/>
      <protection hidden="1"/>
    </xf>
    <xf numFmtId="42" fontId="189" fillId="47" borderId="22" xfId="2723" applyNumberFormat="1" applyFont="1" applyFill="1" applyBorder="1" applyAlignment="1" applyProtection="1">
      <alignment horizontal="left" vertical="center"/>
      <protection hidden="1"/>
    </xf>
    <xf numFmtId="218" fontId="189" fillId="47" borderId="18" xfId="2723" applyNumberFormat="1" applyFont="1" applyFill="1" applyBorder="1" applyAlignment="1" applyProtection="1">
      <alignment horizontal="left" vertical="center"/>
      <protection hidden="1"/>
    </xf>
    <xf numFmtId="0" fontId="179" fillId="47" borderId="24" xfId="2723" applyNumberFormat="1" applyFont="1" applyFill="1" applyBorder="1" applyAlignment="1" applyProtection="1">
      <alignment vertical="center"/>
      <protection hidden="1"/>
    </xf>
    <xf numFmtId="42" fontId="179" fillId="47" borderId="25" xfId="2723" applyNumberFormat="1" applyFont="1" applyFill="1" applyBorder="1" applyAlignment="1" applyProtection="1">
      <alignment horizontal="left" vertical="center"/>
      <protection hidden="1"/>
    </xf>
    <xf numFmtId="0" fontId="179" fillId="47" borderId="76" xfId="2723" applyNumberFormat="1" applyFont="1" applyFill="1" applyBorder="1" applyAlignment="1" applyProtection="1">
      <alignment vertical="center"/>
      <protection hidden="1"/>
    </xf>
    <xf numFmtId="218" fontId="179" fillId="47" borderId="24" xfId="2723" applyNumberFormat="1" applyFont="1" applyFill="1" applyBorder="1" applyAlignment="1" applyProtection="1">
      <alignment horizontal="left" vertical="center"/>
      <protection hidden="1"/>
    </xf>
    <xf numFmtId="178" fontId="184" fillId="47" borderId="0" xfId="2719" applyNumberFormat="1" applyFont="1" applyFill="1" applyBorder="1" applyAlignment="1" applyProtection="1">
      <alignment horizontal="left"/>
      <protection hidden="1"/>
    </xf>
    <xf numFmtId="0" fontId="184" fillId="47" borderId="0" xfId="0" applyFont="1" applyFill="1" applyBorder="1" applyAlignment="1" applyProtection="1">
      <alignment horizontal="right"/>
      <protection hidden="1"/>
    </xf>
    <xf numFmtId="177" fontId="179" fillId="47" borderId="0" xfId="2551" applyFont="1" applyFill="1" applyAlignment="1" applyProtection="1">
      <alignment horizontal="center" vertical="center"/>
      <protection hidden="1"/>
    </xf>
    <xf numFmtId="0" fontId="185" fillId="47" borderId="0" xfId="2723" applyFont="1" applyFill="1" applyAlignment="1" applyProtection="1">
      <alignment horizontal="center" vertical="center"/>
      <protection hidden="1"/>
    </xf>
    <xf numFmtId="0" fontId="186" fillId="47" borderId="0" xfId="2723" applyFont="1" applyFill="1" applyAlignment="1" applyProtection="1">
      <alignment horizontal="center" vertical="center"/>
      <protection hidden="1"/>
    </xf>
    <xf numFmtId="0" fontId="186" fillId="47" borderId="0" xfId="2723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0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18" xfId="0" applyFont="1" applyFill="1" applyBorder="1" applyAlignment="1" applyProtection="1">
      <alignment horizontal="center" vertical="center"/>
      <protection hidden="1"/>
    </xf>
    <xf numFmtId="0" fontId="179" fillId="47" borderId="0" xfId="2676" applyFont="1" applyFill="1" applyBorder="1" applyAlignment="1" applyProtection="1">
      <alignment horizontal="left" vertical="center"/>
      <protection hidden="1"/>
    </xf>
    <xf numFmtId="0" fontId="179" fillId="47" borderId="0" xfId="2676" applyFont="1" applyFill="1" applyAlignment="1" applyProtection="1">
      <alignment horizontal="center" vertical="center" shrinkToFit="1"/>
      <protection hidden="1"/>
    </xf>
    <xf numFmtId="0" fontId="179" fillId="47" borderId="0" xfId="2676" applyFont="1" applyFill="1" applyAlignment="1" applyProtection="1">
      <alignment horizontal="center" vertical="center"/>
      <protection hidden="1"/>
    </xf>
    <xf numFmtId="0" fontId="179" fillId="47" borderId="0" xfId="2676" applyFont="1" applyFill="1" applyAlignment="1" applyProtection="1">
      <alignment horizontal="right" vertical="center"/>
      <protection hidden="1"/>
    </xf>
    <xf numFmtId="0" fontId="179" fillId="47" borderId="0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Border="1" applyAlignment="1" applyProtection="1">
      <alignment horizontal="center" vertical="center"/>
      <protection hidden="1"/>
    </xf>
    <xf numFmtId="0" fontId="182" fillId="47" borderId="0" xfId="2676" applyFont="1" applyFill="1" applyBorder="1" applyAlignment="1" applyProtection="1">
      <alignment horizontal="center" vertical="center"/>
      <protection hidden="1"/>
    </xf>
    <xf numFmtId="0" fontId="179" fillId="47" borderId="0" xfId="2676" applyFont="1" applyFill="1" applyBorder="1" applyAlignment="1" applyProtection="1">
      <alignment vertical="center"/>
      <protection hidden="1"/>
    </xf>
    <xf numFmtId="0" fontId="179" fillId="47" borderId="0" xfId="2676" applyFont="1" applyFill="1" applyBorder="1" applyAlignment="1" applyProtection="1">
      <alignment vertical="center" shrinkToFit="1"/>
      <protection hidden="1"/>
    </xf>
    <xf numFmtId="0" fontId="179" fillId="47" borderId="0" xfId="2676" applyFont="1" applyFill="1" applyAlignment="1" applyProtection="1">
      <alignment vertical="center"/>
      <protection hidden="1"/>
    </xf>
    <xf numFmtId="0" fontId="179" fillId="47" borderId="0" xfId="2676" applyFont="1" applyFill="1" applyBorder="1" applyAlignment="1" applyProtection="1">
      <alignment horizontal="right" vertical="center"/>
      <protection hidden="1"/>
    </xf>
    <xf numFmtId="41" fontId="179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0" fontId="179" fillId="47" borderId="0" xfId="2676" applyNumberFormat="1" applyFont="1" applyFill="1" applyAlignment="1" applyProtection="1">
      <alignment horizontal="right" vertical="center"/>
      <protection hidden="1"/>
    </xf>
    <xf numFmtId="41" fontId="183" fillId="47" borderId="0" xfId="2676" applyNumberFormat="1" applyFont="1" applyFill="1" applyBorder="1" applyAlignment="1" applyProtection="1">
      <alignment horizontal="center" vertical="center"/>
      <protection hidden="1"/>
    </xf>
    <xf numFmtId="215" fontId="183" fillId="47" borderId="0" xfId="2676" applyNumberFormat="1" applyFont="1" applyFill="1" applyAlignment="1" applyProtection="1">
      <alignment horizontal="right" vertical="center"/>
      <protection hidden="1"/>
    </xf>
    <xf numFmtId="220" fontId="183" fillId="47" borderId="0" xfId="2676" applyNumberFormat="1" applyFont="1" applyFill="1" applyAlignment="1" applyProtection="1">
      <alignment horizontal="right" vertical="center"/>
      <protection hidden="1"/>
    </xf>
    <xf numFmtId="215" fontId="179" fillId="47" borderId="0" xfId="2676" applyNumberFormat="1" applyFont="1" applyFill="1" applyAlignment="1" applyProtection="1">
      <alignment vertical="center"/>
      <protection hidden="1"/>
    </xf>
    <xf numFmtId="215" fontId="179" fillId="47" borderId="0" xfId="2676" applyNumberFormat="1" applyFont="1" applyFill="1" applyBorder="1" applyAlignment="1" applyProtection="1">
      <alignment vertical="center" wrapText="1"/>
      <protection hidden="1"/>
    </xf>
    <xf numFmtId="42" fontId="179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179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1" fontId="179" fillId="47" borderId="0" xfId="2676" applyNumberFormat="1" applyFont="1" applyFill="1" applyAlignment="1" applyProtection="1">
      <alignment horizontal="right" vertical="center"/>
      <protection hidden="1"/>
    </xf>
    <xf numFmtId="41" fontId="179" fillId="47" borderId="0" xfId="2676" applyNumberFormat="1" applyFont="1" applyFill="1" applyBorder="1" applyAlignment="1" applyProtection="1">
      <alignment horizontal="center" vertical="center"/>
      <protection hidden="1"/>
    </xf>
    <xf numFmtId="0" fontId="179" fillId="47" borderId="16" xfId="2676" applyFont="1" applyFill="1" applyBorder="1" applyAlignment="1" applyProtection="1">
      <protection hidden="1"/>
    </xf>
    <xf numFmtId="0" fontId="184" fillId="47" borderId="16" xfId="2676" applyFont="1" applyFill="1" applyBorder="1" applyAlignment="1" applyProtection="1">
      <protection hidden="1"/>
    </xf>
    <xf numFmtId="0" fontId="184" fillId="47" borderId="0" xfId="2676" applyFont="1" applyFill="1" applyBorder="1" applyAlignment="1" applyProtection="1">
      <protection hidden="1"/>
    </xf>
    <xf numFmtId="0" fontId="179" fillId="47" borderId="0" xfId="2676" applyFont="1" applyFill="1" applyBorder="1" applyAlignment="1" applyProtection="1">
      <protection hidden="1"/>
    </xf>
    <xf numFmtId="0" fontId="184" fillId="47" borderId="0" xfId="2676" applyFont="1" applyFill="1" applyAlignment="1" applyProtection="1">
      <alignment horizontal="center" shrinkToFit="1"/>
      <protection hidden="1"/>
    </xf>
    <xf numFmtId="0" fontId="184" fillId="47" borderId="0" xfId="2676" applyFont="1" applyFill="1" applyAlignment="1" applyProtection="1">
      <alignment horizontal="center"/>
      <protection hidden="1"/>
    </xf>
    <xf numFmtId="0" fontId="184" fillId="47" borderId="0" xfId="2676" applyFont="1" applyFill="1" applyBorder="1" applyAlignment="1" applyProtection="1">
      <alignment horizontal="center"/>
      <protection hidden="1"/>
    </xf>
    <xf numFmtId="0" fontId="186" fillId="47" borderId="0" xfId="2676" applyFont="1" applyFill="1" applyAlignment="1" applyProtection="1">
      <alignment horizontal="center" vertical="center"/>
      <protection hidden="1"/>
    </xf>
    <xf numFmtId="0" fontId="186" fillId="47" borderId="0" xfId="2676" applyFont="1" applyFill="1" applyAlignment="1" applyProtection="1">
      <alignment horizontal="center" vertical="center" shrinkToFit="1"/>
      <protection hidden="1"/>
    </xf>
    <xf numFmtId="182" fontId="183" fillId="47" borderId="0" xfId="0" applyNumberFormat="1" applyFont="1" applyFill="1" applyBorder="1" applyAlignment="1" applyProtection="1">
      <alignment horizontal="center" vertical="center"/>
      <protection hidden="1"/>
    </xf>
    <xf numFmtId="176" fontId="179" fillId="47" borderId="22" xfId="2651" applyFont="1" applyFill="1" applyBorder="1" applyAlignment="1" applyProtection="1">
      <alignment horizontal="center" vertical="center"/>
      <protection hidden="1"/>
    </xf>
    <xf numFmtId="42" fontId="184" fillId="47" borderId="22" xfId="0" applyNumberFormat="1" applyFont="1" applyFill="1" applyBorder="1" applyAlignment="1" applyProtection="1">
      <alignment horizontal="left" vertical="center" wrapText="1"/>
      <protection hidden="1"/>
    </xf>
    <xf numFmtId="42" fontId="184" fillId="47" borderId="22" xfId="0" applyNumberFormat="1" applyFont="1" applyFill="1" applyBorder="1" applyAlignment="1" applyProtection="1">
      <alignment horizontal="left" vertical="center"/>
      <protection hidden="1"/>
    </xf>
    <xf numFmtId="41" fontId="179" fillId="47" borderId="24" xfId="0" applyNumberFormat="1" applyFont="1" applyFill="1" applyBorder="1" applyAlignment="1" applyProtection="1">
      <alignment horizontal="center" vertical="center"/>
      <protection hidden="1"/>
    </xf>
    <xf numFmtId="42" fontId="184" fillId="47" borderId="25" xfId="0" applyNumberFormat="1" applyFont="1" applyFill="1" applyBorder="1" applyAlignment="1" applyProtection="1">
      <alignment horizontal="left" vertical="center" wrapText="1"/>
      <protection hidden="1"/>
    </xf>
    <xf numFmtId="0" fontId="184" fillId="47" borderId="0" xfId="0" applyFont="1" applyFill="1" applyAlignment="1" applyProtection="1">
      <alignment horizontal="center"/>
      <protection hidden="1"/>
    </xf>
    <xf numFmtId="0" fontId="184" fillId="47" borderId="0" xfId="0" applyFont="1" applyFill="1" applyBorder="1" applyAlignment="1" applyProtection="1">
      <alignment horizontal="left" vertical="center" wrapText="1"/>
      <protection hidden="1"/>
    </xf>
    <xf numFmtId="0" fontId="182" fillId="47" borderId="0" xfId="0" applyFont="1" applyFill="1" applyAlignment="1" applyProtection="1">
      <alignment horizontal="center" vertical="center" wrapText="1"/>
      <protection hidden="1"/>
    </xf>
    <xf numFmtId="176" fontId="179" fillId="47" borderId="0" xfId="2651" applyFont="1" applyFill="1" applyBorder="1" applyAlignment="1" applyProtection="1">
      <alignment horizontal="center" vertical="center"/>
      <protection hidden="1"/>
    </xf>
    <xf numFmtId="183" fontId="179" fillId="47" borderId="26" xfId="0" applyNumberFormat="1" applyFont="1" applyFill="1" applyBorder="1" applyAlignment="1" applyProtection="1">
      <alignment horizontal="center" vertical="center" wrapText="1"/>
      <protection hidden="1"/>
    </xf>
    <xf numFmtId="183" fontId="179" fillId="47" borderId="23" xfId="0" applyNumberFormat="1" applyFont="1" applyFill="1" applyBorder="1" applyAlignment="1" applyProtection="1">
      <alignment horizontal="center" vertical="center" wrapText="1"/>
      <protection hidden="1"/>
    </xf>
    <xf numFmtId="183" fontId="179" fillId="47" borderId="23" xfId="2651" applyNumberFormat="1" applyFont="1" applyFill="1" applyBorder="1" applyAlignment="1" applyProtection="1">
      <alignment horizontal="center" vertical="center" wrapText="1"/>
      <protection hidden="1"/>
    </xf>
    <xf numFmtId="182" fontId="179" fillId="47" borderId="0" xfId="0" applyNumberFormat="1" applyFont="1" applyFill="1" applyAlignment="1" applyProtection="1">
      <alignment horizontal="right" vertical="center"/>
      <protection hidden="1"/>
    </xf>
    <xf numFmtId="41" fontId="179" fillId="47" borderId="0" xfId="0" quotePrefix="1" applyNumberFormat="1" applyFont="1" applyFill="1" applyAlignment="1" applyProtection="1">
      <alignment horizontal="right" vertical="center"/>
      <protection hidden="1"/>
    </xf>
    <xf numFmtId="41" fontId="189" fillId="47" borderId="22" xfId="0" applyNumberFormat="1" applyFont="1" applyFill="1" applyBorder="1" applyAlignment="1" applyProtection="1">
      <alignment horizontal="left" vertical="center"/>
      <protection hidden="1"/>
    </xf>
    <xf numFmtId="41" fontId="184" fillId="47" borderId="22" xfId="0" applyNumberFormat="1" applyFont="1" applyFill="1" applyBorder="1" applyAlignment="1" applyProtection="1">
      <alignment horizontal="left" vertical="center" shrinkToFit="1"/>
      <protection hidden="1"/>
    </xf>
    <xf numFmtId="41" fontId="179" fillId="47" borderId="22" xfId="0" applyNumberFormat="1" applyFont="1" applyFill="1" applyBorder="1" applyAlignment="1" applyProtection="1">
      <alignment horizontal="left" vertical="center"/>
      <protection hidden="1"/>
    </xf>
    <xf numFmtId="41" fontId="184" fillId="47" borderId="22" xfId="0" applyNumberFormat="1" applyFont="1" applyFill="1" applyBorder="1" applyAlignment="1" applyProtection="1">
      <alignment horizontal="left" vertical="center"/>
      <protection hidden="1"/>
    </xf>
    <xf numFmtId="41" fontId="179" fillId="47" borderId="25" xfId="0" applyNumberFormat="1" applyFont="1" applyFill="1" applyBorder="1" applyAlignment="1" applyProtection="1">
      <alignment horizontal="left" vertical="center"/>
      <protection hidden="1"/>
    </xf>
    <xf numFmtId="0" fontId="184" fillId="47" borderId="16" xfId="0" applyFont="1" applyFill="1" applyBorder="1" applyAlignment="1" applyProtection="1">
      <alignment horizontal="left"/>
      <protection hidden="1"/>
    </xf>
    <xf numFmtId="0" fontId="184" fillId="47" borderId="16" xfId="0" applyFont="1" applyFill="1" applyBorder="1" applyAlignment="1" applyProtection="1">
      <alignment horizontal="center"/>
      <protection hidden="1"/>
    </xf>
    <xf numFmtId="176" fontId="184" fillId="47" borderId="16" xfId="2651" applyFont="1" applyFill="1" applyBorder="1" applyAlignment="1" applyProtection="1">
      <alignment horizontal="center"/>
      <protection hidden="1"/>
    </xf>
    <xf numFmtId="176" fontId="184" fillId="47" borderId="0" xfId="2651" applyFont="1" applyFill="1" applyBorder="1" applyAlignment="1" applyProtection="1">
      <alignment horizontal="center"/>
      <protection hidden="1"/>
    </xf>
    <xf numFmtId="0" fontId="184" fillId="47" borderId="0" xfId="0" applyFont="1" applyFill="1" applyAlignment="1" applyProtection="1">
      <alignment horizontal="center" vertical="center"/>
      <protection hidden="1"/>
    </xf>
    <xf numFmtId="0" fontId="184" fillId="47" borderId="0" xfId="0" applyFont="1" applyFill="1" applyBorder="1" applyAlignment="1" applyProtection="1">
      <alignment horizontal="center" vertical="center"/>
      <protection hidden="1"/>
    </xf>
    <xf numFmtId="176" fontId="184" fillId="47" borderId="0" xfId="2651" applyFont="1" applyFill="1" applyBorder="1" applyAlignment="1" applyProtection="1">
      <alignment horizontal="center" vertical="center"/>
      <protection hidden="1"/>
    </xf>
    <xf numFmtId="0" fontId="184" fillId="47" borderId="0" xfId="2651" applyNumberFormat="1" applyFont="1" applyFill="1" applyBorder="1" applyAlignment="1" applyProtection="1">
      <alignment horizontal="center" vertical="center"/>
      <protection hidden="1"/>
    </xf>
    <xf numFmtId="176" fontId="196" fillId="47" borderId="0" xfId="2651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Alignment="1" applyProtection="1">
      <alignment horizontal="center" vertical="center"/>
      <protection hidden="1"/>
    </xf>
    <xf numFmtId="0" fontId="179" fillId="47" borderId="0" xfId="2718" applyFont="1" applyFill="1" applyBorder="1" applyAlignment="1" applyProtection="1">
      <alignment horizontal="center" vertical="center"/>
      <protection hidden="1"/>
    </xf>
    <xf numFmtId="0" fontId="180" fillId="47" borderId="0" xfId="2718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Border="1" applyAlignment="1" applyProtection="1">
      <alignment horizontal="left" vertical="center"/>
      <protection hidden="1"/>
    </xf>
    <xf numFmtId="0" fontId="179" fillId="47" borderId="0" xfId="2718" applyFont="1" applyFill="1" applyBorder="1" applyAlignment="1" applyProtection="1">
      <alignment horizontal="right" vertical="center"/>
      <protection hidden="1"/>
    </xf>
    <xf numFmtId="41" fontId="179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6" fontId="179" fillId="47" borderId="0" xfId="2650" applyNumberFormat="1" applyFont="1" applyFill="1" applyAlignment="1" applyProtection="1">
      <alignment horizontal="center" vertical="center"/>
      <protection hidden="1"/>
    </xf>
    <xf numFmtId="41" fontId="179" fillId="47" borderId="0" xfId="2650" applyFont="1" applyFill="1" applyAlignment="1" applyProtection="1">
      <alignment horizontal="center" vertical="center"/>
      <protection hidden="1"/>
    </xf>
    <xf numFmtId="41" fontId="179" fillId="47" borderId="0" xfId="2718" applyNumberFormat="1" applyFont="1" applyFill="1" applyAlignment="1" applyProtection="1">
      <alignment horizontal="right" vertical="center"/>
      <protection hidden="1"/>
    </xf>
    <xf numFmtId="41" fontId="183" fillId="47" borderId="0" xfId="2718" applyNumberFormat="1" applyFont="1" applyFill="1" applyBorder="1" applyAlignment="1" applyProtection="1">
      <alignment horizontal="right" vertical="center"/>
      <protection hidden="1"/>
    </xf>
    <xf numFmtId="41" fontId="183" fillId="47" borderId="0" xfId="2718" applyNumberFormat="1" applyFont="1" applyFill="1" applyBorder="1" applyAlignment="1" applyProtection="1">
      <alignment horizontal="center" vertical="center"/>
      <protection hidden="1"/>
    </xf>
    <xf numFmtId="41" fontId="183" fillId="47" borderId="0" xfId="2649" applyNumberFormat="1" applyFont="1" applyFill="1" applyBorder="1" applyAlignment="1" applyProtection="1">
      <alignment horizontal="center" vertical="center"/>
      <protection hidden="1"/>
    </xf>
    <xf numFmtId="41" fontId="184" fillId="47" borderId="0" xfId="2718" applyNumberFormat="1" applyFont="1" applyFill="1" applyBorder="1" applyAlignment="1" applyProtection="1">
      <alignment horizontal="left" vertical="center"/>
      <protection hidden="1"/>
    </xf>
    <xf numFmtId="186" fontId="179" fillId="47" borderId="0" xfId="2718" applyNumberFormat="1" applyFont="1" applyFill="1" applyAlignment="1" applyProtection="1">
      <alignment horizontal="right" vertical="center"/>
      <protection hidden="1"/>
    </xf>
    <xf numFmtId="0" fontId="184" fillId="47" borderId="16" xfId="2718" applyFont="1" applyFill="1" applyBorder="1" applyAlignment="1" applyProtection="1">
      <alignment horizontal="left"/>
      <protection hidden="1"/>
    </xf>
    <xf numFmtId="0" fontId="184" fillId="47" borderId="16" xfId="2718" applyFont="1" applyFill="1" applyBorder="1" applyAlignment="1" applyProtection="1">
      <alignment horizontal="center"/>
      <protection hidden="1"/>
    </xf>
    <xf numFmtId="0" fontId="184" fillId="47" borderId="16" xfId="2718" applyFont="1" applyFill="1" applyBorder="1" applyAlignment="1" applyProtection="1">
      <alignment horizontal="right"/>
      <protection hidden="1"/>
    </xf>
    <xf numFmtId="0" fontId="184" fillId="47" borderId="0" xfId="2718" applyFont="1" applyFill="1" applyBorder="1" applyAlignment="1" applyProtection="1">
      <alignment horizontal="center"/>
      <protection hidden="1"/>
    </xf>
    <xf numFmtId="182" fontId="192" fillId="47" borderId="0" xfId="2718" applyNumberFormat="1" applyFont="1" applyFill="1" applyBorder="1" applyAlignment="1" applyProtection="1">
      <alignment horizontal="right"/>
      <protection hidden="1"/>
    </xf>
    <xf numFmtId="0" fontId="192" fillId="47" borderId="0" xfId="2649" applyNumberFormat="1" applyFont="1" applyFill="1" applyBorder="1" applyAlignment="1" applyProtection="1">
      <alignment horizontal="center"/>
      <protection hidden="1"/>
    </xf>
    <xf numFmtId="0" fontId="185" fillId="47" borderId="0" xfId="2718" applyFont="1" applyFill="1" applyAlignment="1" applyProtection="1">
      <alignment horizontal="center" vertical="center"/>
      <protection hidden="1"/>
    </xf>
    <xf numFmtId="0" fontId="186" fillId="47" borderId="0" xfId="2718" applyFont="1" applyFill="1" applyAlignment="1" applyProtection="1">
      <alignment horizontal="center" vertical="center"/>
      <protection hidden="1"/>
    </xf>
    <xf numFmtId="0" fontId="186" fillId="47" borderId="0" xfId="2718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vertical="center"/>
      <protection hidden="1"/>
    </xf>
    <xf numFmtId="0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8" xfId="0" applyNumberFormat="1" applyFont="1" applyFill="1" applyBorder="1" applyAlignment="1" applyProtection="1">
      <alignment horizontal="center" vertical="center"/>
      <protection hidden="1"/>
    </xf>
    <xf numFmtId="178" fontId="184" fillId="47" borderId="0" xfId="0" applyNumberFormat="1" applyFont="1" applyFill="1" applyBorder="1" applyAlignment="1" applyProtection="1">
      <alignment horizontal="left"/>
      <protection hidden="1"/>
    </xf>
    <xf numFmtId="178" fontId="184" fillId="47" borderId="16" xfId="0" applyNumberFormat="1" applyFont="1" applyFill="1" applyBorder="1" applyAlignment="1" applyProtection="1">
      <alignment horizontal="left"/>
      <protection hidden="1"/>
    </xf>
    <xf numFmtId="0" fontId="182" fillId="47" borderId="0" xfId="0" applyFont="1" applyFill="1" applyBorder="1" applyAlignment="1" applyProtection="1">
      <alignment horizontal="left" vertical="center"/>
      <protection hidden="1"/>
    </xf>
    <xf numFmtId="215" fontId="179" fillId="47" borderId="0" xfId="0" applyNumberFormat="1" applyFont="1" applyFill="1" applyBorder="1" applyAlignment="1" applyProtection="1">
      <alignment horizontal="right" vertical="center"/>
      <protection hidden="1"/>
    </xf>
    <xf numFmtId="178" fontId="179" fillId="47" borderId="22" xfId="0" applyNumberFormat="1" applyFont="1" applyFill="1" applyBorder="1" applyAlignment="1" applyProtection="1">
      <alignment horizontal="center" vertical="center"/>
      <protection hidden="1"/>
    </xf>
    <xf numFmtId="218" fontId="179" fillId="47" borderId="18" xfId="0" applyNumberFormat="1" applyFont="1" applyFill="1" applyBorder="1" applyAlignment="1" applyProtection="1">
      <alignment horizontal="left" vertical="center" wrapText="1"/>
      <protection hidden="1"/>
    </xf>
    <xf numFmtId="0" fontId="184" fillId="47" borderId="0" xfId="0" applyNumberFormat="1" applyFont="1" applyFill="1" applyBorder="1" applyAlignment="1" applyProtection="1">
      <alignment horizontal="left" vertical="center"/>
      <protection hidden="1"/>
    </xf>
    <xf numFmtId="0" fontId="184" fillId="47" borderId="0" xfId="0" applyNumberFormat="1" applyFont="1" applyFill="1" applyBorder="1" applyAlignment="1" applyProtection="1">
      <alignment horizontal="right" vertical="center"/>
      <protection hidden="1"/>
    </xf>
    <xf numFmtId="0" fontId="184" fillId="47" borderId="0" xfId="0" applyNumberFormat="1" applyFont="1" applyFill="1" applyAlignment="1" applyProtection="1">
      <alignment horizontal="left"/>
      <protection hidden="1"/>
    </xf>
    <xf numFmtId="0" fontId="179" fillId="47" borderId="0" xfId="0" applyNumberFormat="1" applyFont="1" applyFill="1" applyAlignment="1" applyProtection="1">
      <alignment horizontal="center" vertical="center"/>
      <protection hidden="1"/>
    </xf>
    <xf numFmtId="0" fontId="194" fillId="47" borderId="0" xfId="0" applyFont="1" applyFill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vertical="center"/>
      <protection hidden="1"/>
    </xf>
    <xf numFmtId="0" fontId="179" fillId="47" borderId="30" xfId="0" applyFont="1" applyFill="1" applyBorder="1" applyAlignment="1" applyProtection="1">
      <alignment vertical="center" wrapText="1"/>
      <protection hidden="1"/>
    </xf>
    <xf numFmtId="0" fontId="179" fillId="47" borderId="28" xfId="0" applyFont="1" applyFill="1" applyBorder="1" applyAlignment="1" applyProtection="1">
      <alignment vertical="center" wrapText="1"/>
      <protection hidden="1"/>
    </xf>
    <xf numFmtId="41" fontId="179" fillId="47" borderId="22" xfId="0" applyNumberFormat="1" applyFont="1" applyFill="1" applyBorder="1" applyAlignment="1" applyProtection="1">
      <alignment horizontal="right" vertical="center"/>
      <protection hidden="1"/>
    </xf>
    <xf numFmtId="215" fontId="183" fillId="47" borderId="0" xfId="0" applyNumberFormat="1" applyFont="1" applyFill="1" applyBorder="1" applyAlignment="1" applyProtection="1">
      <alignment horizontal="right" vertical="center"/>
      <protection hidden="1"/>
    </xf>
    <xf numFmtId="177" fontId="179" fillId="47" borderId="0" xfId="2551" applyFont="1" applyFill="1" applyBorder="1" applyAlignment="1" applyProtection="1">
      <alignment horizontal="right" vertical="center"/>
      <protection hidden="1"/>
    </xf>
    <xf numFmtId="178" fontId="184" fillId="47" borderId="0" xfId="0" applyNumberFormat="1" applyFont="1" applyFill="1" applyAlignment="1" applyProtection="1">
      <alignment horizontal="left"/>
      <protection hidden="1"/>
    </xf>
    <xf numFmtId="0" fontId="180" fillId="47" borderId="0" xfId="0" applyFont="1" applyFill="1" applyBorder="1" applyAlignment="1" applyProtection="1">
      <alignment vertical="center"/>
      <protection hidden="1"/>
    </xf>
    <xf numFmtId="177" fontId="183" fillId="47" borderId="0" xfId="2551" applyFont="1" applyFill="1" applyAlignment="1" applyProtection="1">
      <alignment horizontal="right" vertical="center"/>
      <protection hidden="1"/>
    </xf>
    <xf numFmtId="0" fontId="183" fillId="47" borderId="22" xfId="0" applyFont="1" applyFill="1" applyBorder="1" applyAlignment="1" applyProtection="1">
      <alignment horizontal="center" vertical="center"/>
      <protection hidden="1"/>
    </xf>
    <xf numFmtId="1" fontId="179" fillId="47" borderId="18" xfId="0" applyNumberFormat="1" applyFont="1" applyFill="1" applyBorder="1" applyAlignment="1" applyProtection="1">
      <alignment horizontal="center" vertical="center"/>
      <protection hidden="1"/>
    </xf>
    <xf numFmtId="0" fontId="179" fillId="47" borderId="22" xfId="0" applyNumberFormat="1" applyFont="1" applyFill="1" applyBorder="1" applyAlignment="1" applyProtection="1">
      <alignment horizontal="left" vertical="center" shrinkToFit="1"/>
      <protection hidden="1"/>
    </xf>
    <xf numFmtId="180" fontId="184" fillId="47" borderId="16" xfId="0" applyNumberFormat="1" applyFont="1" applyFill="1" applyBorder="1" applyAlignment="1" applyProtection="1">
      <alignment horizontal="center" vertical="center"/>
      <protection hidden="1"/>
    </xf>
    <xf numFmtId="181" fontId="184" fillId="47" borderId="16" xfId="0" applyNumberFormat="1" applyFont="1" applyFill="1" applyBorder="1" applyAlignment="1" applyProtection="1">
      <alignment horizontal="center" vertical="center"/>
      <protection hidden="1"/>
    </xf>
    <xf numFmtId="180" fontId="184" fillId="47" borderId="16" xfId="0" applyNumberFormat="1" applyFont="1" applyFill="1" applyBorder="1" applyAlignment="1" applyProtection="1">
      <alignment horizontal="right" vertical="center"/>
      <protection hidden="1"/>
    </xf>
    <xf numFmtId="0" fontId="184" fillId="47" borderId="16" xfId="0" applyFont="1" applyFill="1" applyBorder="1" applyAlignment="1" applyProtection="1">
      <alignment vertical="center"/>
      <protection hidden="1"/>
    </xf>
    <xf numFmtId="180" fontId="179" fillId="47" borderId="0" xfId="0" applyNumberFormat="1" applyFont="1" applyFill="1" applyAlignment="1" applyProtection="1">
      <alignment horizontal="center" vertical="center"/>
      <protection hidden="1"/>
    </xf>
    <xf numFmtId="41" fontId="179" fillId="47" borderId="18" xfId="2707" applyNumberFormat="1" applyFont="1" applyFill="1" applyBorder="1" applyAlignment="1" applyProtection="1">
      <alignment horizontal="center" vertical="center"/>
      <protection hidden="1"/>
    </xf>
    <xf numFmtId="41" fontId="179" fillId="47" borderId="22" xfId="2707" applyNumberFormat="1" applyFont="1" applyFill="1" applyBorder="1" applyAlignment="1" applyProtection="1">
      <alignment horizontal="center" vertical="center"/>
      <protection hidden="1"/>
    </xf>
    <xf numFmtId="41" fontId="179" fillId="47" borderId="24" xfId="2707" applyNumberFormat="1" applyFont="1" applyFill="1" applyBorder="1" applyAlignment="1" applyProtection="1">
      <alignment horizontal="center" vertical="center"/>
      <protection hidden="1"/>
    </xf>
    <xf numFmtId="41" fontId="179" fillId="47" borderId="25" xfId="2707" applyNumberFormat="1" applyFont="1" applyFill="1" applyBorder="1" applyAlignment="1" applyProtection="1">
      <alignment horizontal="center" vertical="center"/>
      <protection hidden="1"/>
    </xf>
    <xf numFmtId="178" fontId="184" fillId="47" borderId="0" xfId="0" applyNumberFormat="1" applyFont="1" applyFill="1" applyBorder="1" applyAlignment="1" applyProtection="1">
      <alignment horizontal="center"/>
      <protection hidden="1"/>
    </xf>
    <xf numFmtId="0" fontId="180" fillId="47" borderId="0" xfId="0" applyFont="1" applyFill="1" applyBorder="1" applyAlignment="1" applyProtection="1">
      <alignment horizontal="left" vertical="center"/>
      <protection hidden="1"/>
    </xf>
    <xf numFmtId="0" fontId="197" fillId="47" borderId="0" xfId="0" applyFont="1" applyFill="1" applyAlignment="1" applyProtection="1">
      <alignment horizontal="left" vertical="center"/>
      <protection hidden="1"/>
    </xf>
    <xf numFmtId="215" fontId="179" fillId="47" borderId="0" xfId="0" applyNumberFormat="1" applyFont="1" applyFill="1" applyAlignment="1" applyProtection="1">
      <alignment horizontal="right" vertical="center"/>
      <protection hidden="1"/>
    </xf>
    <xf numFmtId="215" fontId="183" fillId="47" borderId="0" xfId="0" applyNumberFormat="1" applyFont="1" applyFill="1" applyAlignment="1" applyProtection="1">
      <alignment horizontal="right" vertical="center"/>
      <protection hidden="1"/>
    </xf>
    <xf numFmtId="215" fontId="179" fillId="47" borderId="0" xfId="2551" applyNumberFormat="1" applyFont="1" applyFill="1" applyAlignment="1" applyProtection="1">
      <alignment horizontal="right" vertical="center"/>
      <protection hidden="1"/>
    </xf>
    <xf numFmtId="0" fontId="184" fillId="47" borderId="16" xfId="2707" applyFont="1" applyFill="1" applyBorder="1" applyAlignment="1" applyProtection="1">
      <protection hidden="1"/>
    </xf>
    <xf numFmtId="0" fontId="184" fillId="47" borderId="0" xfId="2707" applyFont="1" applyFill="1" applyBorder="1" applyAlignment="1" applyProtection="1">
      <protection hidden="1"/>
    </xf>
    <xf numFmtId="0" fontId="179" fillId="47" borderId="0" xfId="2707" applyFont="1" applyFill="1" applyBorder="1" applyAlignment="1" applyProtection="1">
      <alignment horizontal="left"/>
      <protection hidden="1"/>
    </xf>
    <xf numFmtId="0" fontId="184" fillId="47" borderId="0" xfId="2707" applyFont="1" applyFill="1" applyAlignment="1" applyProtection="1">
      <alignment horizontal="center"/>
      <protection hidden="1"/>
    </xf>
    <xf numFmtId="0" fontId="179" fillId="47" borderId="0" xfId="2707" applyFont="1" applyFill="1" applyAlignment="1" applyProtection="1">
      <alignment horizontal="center"/>
      <protection hidden="1"/>
    </xf>
    <xf numFmtId="0" fontId="184" fillId="47" borderId="0" xfId="2707" applyFont="1" applyFill="1" applyBorder="1" applyAlignment="1" applyProtection="1">
      <alignment horizontal="center"/>
      <protection hidden="1"/>
    </xf>
    <xf numFmtId="0" fontId="179" fillId="47" borderId="0" xfId="2722" applyFont="1" applyFill="1" applyAlignment="1" applyProtection="1">
      <alignment horizontal="center" vertical="center"/>
      <protection hidden="1"/>
    </xf>
    <xf numFmtId="0" fontId="179" fillId="47" borderId="0" xfId="2722" applyFont="1" applyFill="1" applyAlignment="1" applyProtection="1">
      <alignment horizontal="right" vertical="center"/>
      <protection hidden="1"/>
    </xf>
    <xf numFmtId="0" fontId="180" fillId="47" borderId="0" xfId="2722" applyFont="1" applyFill="1" applyBorder="1" applyAlignment="1" applyProtection="1">
      <alignment horizontal="center" vertical="center"/>
      <protection hidden="1"/>
    </xf>
    <xf numFmtId="0" fontId="182" fillId="47" borderId="0" xfId="2722" applyFont="1" applyFill="1" applyBorder="1" applyAlignment="1" applyProtection="1">
      <alignment horizontal="center" vertical="center"/>
      <protection hidden="1"/>
    </xf>
    <xf numFmtId="0" fontId="179" fillId="47" borderId="0" xfId="2722" applyFont="1" applyFill="1" applyBorder="1" applyAlignment="1" applyProtection="1">
      <alignment horizontal="left" vertical="center"/>
      <protection hidden="1"/>
    </xf>
    <xf numFmtId="0" fontId="179" fillId="47" borderId="0" xfId="2722" applyFont="1" applyFill="1" applyBorder="1" applyAlignment="1" applyProtection="1">
      <alignment horizontal="right" vertical="center"/>
      <protection hidden="1"/>
    </xf>
    <xf numFmtId="215" fontId="184" fillId="47" borderId="0" xfId="2722" applyNumberFormat="1" applyFont="1" applyFill="1" applyAlignment="1" applyProtection="1">
      <alignment horizontal="right" vertical="center"/>
      <protection hidden="1"/>
    </xf>
    <xf numFmtId="41" fontId="183" fillId="47" borderId="0" xfId="2722" applyNumberFormat="1" applyFont="1" applyFill="1" applyBorder="1" applyAlignment="1" applyProtection="1">
      <alignment horizontal="center" vertical="center"/>
      <protection hidden="1"/>
    </xf>
    <xf numFmtId="215" fontId="192" fillId="47" borderId="0" xfId="2722" applyNumberFormat="1" applyFont="1" applyFill="1" applyAlignment="1" applyProtection="1">
      <alignment horizontal="right" vertical="center"/>
      <protection hidden="1"/>
    </xf>
    <xf numFmtId="215" fontId="179" fillId="47" borderId="0" xfId="2722" applyNumberFormat="1" applyFont="1" applyFill="1" applyAlignment="1" applyProtection="1">
      <alignment horizontal="right" vertical="center"/>
      <protection hidden="1"/>
    </xf>
    <xf numFmtId="215" fontId="179" fillId="47" borderId="0" xfId="2722" applyNumberFormat="1" applyFont="1" applyFill="1" applyBorder="1" applyAlignment="1" applyProtection="1">
      <alignment horizontal="center" vertical="center"/>
      <protection hidden="1"/>
    </xf>
    <xf numFmtId="0" fontId="184" fillId="47" borderId="16" xfId="2722" applyFont="1" applyFill="1" applyBorder="1" applyAlignment="1" applyProtection="1">
      <alignment horizontal="left"/>
      <protection hidden="1"/>
    </xf>
    <xf numFmtId="178" fontId="184" fillId="47" borderId="16" xfId="2722" applyNumberFormat="1" applyFont="1" applyFill="1" applyBorder="1" applyAlignment="1" applyProtection="1">
      <alignment horizontal="center"/>
      <protection hidden="1"/>
    </xf>
    <xf numFmtId="0" fontId="184" fillId="47" borderId="16" xfId="2722" applyFont="1" applyFill="1" applyBorder="1" applyAlignment="1" applyProtection="1">
      <alignment horizontal="right"/>
      <protection hidden="1"/>
    </xf>
    <xf numFmtId="0" fontId="184" fillId="47" borderId="0" xfId="2722" applyFont="1" applyFill="1" applyBorder="1" applyAlignment="1" applyProtection="1">
      <alignment horizontal="center"/>
      <protection hidden="1"/>
    </xf>
    <xf numFmtId="3" fontId="184" fillId="47" borderId="0" xfId="2722" applyNumberFormat="1" applyFont="1" applyFill="1" applyAlignment="1" applyProtection="1">
      <alignment horizontal="right"/>
      <protection hidden="1"/>
    </xf>
    <xf numFmtId="0" fontId="184" fillId="47" borderId="0" xfId="2722" applyFont="1" applyFill="1" applyAlignment="1" applyProtection="1">
      <alignment horizontal="center"/>
      <protection hidden="1"/>
    </xf>
    <xf numFmtId="0" fontId="185" fillId="47" borderId="0" xfId="2722" applyFont="1" applyFill="1" applyAlignment="1" applyProtection="1">
      <alignment horizontal="center" vertical="center"/>
      <protection hidden="1"/>
    </xf>
    <xf numFmtId="0" fontId="186" fillId="47" borderId="0" xfId="2722" applyFont="1" applyFill="1" applyAlignment="1" applyProtection="1">
      <alignment horizontal="center" vertical="center"/>
      <protection hidden="1"/>
    </xf>
    <xf numFmtId="0" fontId="186" fillId="47" borderId="0" xfId="2722" applyFont="1" applyFill="1" applyBorder="1" applyAlignment="1" applyProtection="1">
      <alignment horizontal="center" vertical="center"/>
      <protection hidden="1"/>
    </xf>
    <xf numFmtId="0" fontId="179" fillId="47" borderId="18" xfId="0" applyNumberFormat="1" applyFont="1" applyFill="1" applyBorder="1" applyAlignment="1" applyProtection="1">
      <alignment vertical="center"/>
      <protection hidden="1"/>
    </xf>
    <xf numFmtId="0" fontId="179" fillId="47" borderId="20" xfId="0" applyFont="1" applyFill="1" applyBorder="1" applyAlignment="1" applyProtection="1">
      <alignment vertical="center" wrapText="1"/>
      <protection hidden="1"/>
    </xf>
    <xf numFmtId="0" fontId="179" fillId="47" borderId="21" xfId="0" applyFont="1" applyFill="1" applyBorder="1" applyAlignment="1" applyProtection="1">
      <alignment vertical="center" wrapText="1"/>
      <protection hidden="1"/>
    </xf>
    <xf numFmtId="41" fontId="183" fillId="47" borderId="18" xfId="0" applyNumberFormat="1" applyFont="1" applyFill="1" applyBorder="1" applyAlignment="1" applyProtection="1">
      <alignment horizontal="right" vertical="center"/>
      <protection hidden="1"/>
    </xf>
    <xf numFmtId="41" fontId="179" fillId="47" borderId="18" xfId="0" applyNumberFormat="1" applyFont="1" applyFill="1" applyBorder="1" applyAlignment="1" applyProtection="1">
      <alignment horizontal="center" vertical="center" wrapText="1"/>
      <protection hidden="1"/>
    </xf>
    <xf numFmtId="41" fontId="179" fillId="47" borderId="22" xfId="0" applyNumberFormat="1" applyFont="1" applyFill="1" applyBorder="1" applyAlignment="1" applyProtection="1">
      <alignment horizontal="center" vertical="center" wrapText="1"/>
      <protection hidden="1"/>
    </xf>
    <xf numFmtId="41" fontId="179" fillId="47" borderId="25" xfId="0" applyNumberFormat="1" applyFont="1" applyFill="1" applyBorder="1" applyAlignment="1" applyProtection="1">
      <alignment horizontal="center" vertical="center" wrapText="1"/>
      <protection hidden="1"/>
    </xf>
    <xf numFmtId="3" fontId="184" fillId="47" borderId="16" xfId="0" applyNumberFormat="1" applyFont="1" applyFill="1" applyBorder="1" applyAlignment="1" applyProtection="1">
      <alignment horizontal="left"/>
      <protection hidden="1"/>
    </xf>
    <xf numFmtId="3" fontId="184" fillId="47" borderId="0" xfId="0" applyNumberFormat="1" applyFont="1" applyFill="1" applyBorder="1" applyAlignment="1" applyProtection="1">
      <alignment horizontal="left" vertical="center"/>
      <protection hidden="1"/>
    </xf>
    <xf numFmtId="3" fontId="184" fillId="47" borderId="0" xfId="2651" applyNumberFormat="1" applyFont="1" applyFill="1" applyBorder="1" applyAlignment="1" applyProtection="1">
      <alignment horizontal="left" vertical="center"/>
      <protection hidden="1"/>
    </xf>
    <xf numFmtId="178" fontId="184" fillId="47" borderId="16" xfId="0" applyNumberFormat="1" applyFont="1" applyFill="1" applyBorder="1" applyAlignment="1" applyProtection="1">
      <protection hidden="1"/>
    </xf>
    <xf numFmtId="0" fontId="184" fillId="47" borderId="0" xfId="0" applyFont="1" applyFill="1" applyAlignment="1" applyProtection="1">
      <alignment vertical="center"/>
      <protection hidden="1"/>
    </xf>
    <xf numFmtId="0" fontId="179" fillId="47" borderId="18" xfId="0" applyNumberFormat="1" applyFont="1" applyFill="1" applyBorder="1" applyAlignment="1" applyProtection="1">
      <alignment vertical="center" shrinkToFit="1"/>
      <protection hidden="1"/>
    </xf>
    <xf numFmtId="0" fontId="179" fillId="47" borderId="24" xfId="0" applyNumberFormat="1" applyFont="1" applyFill="1" applyBorder="1" applyAlignment="1" applyProtection="1">
      <alignment vertical="center"/>
      <protection hidden="1"/>
    </xf>
    <xf numFmtId="214" fontId="179" fillId="47" borderId="18" xfId="2671" applyNumberFormat="1" applyFont="1" applyFill="1" applyBorder="1" applyAlignment="1" applyProtection="1">
      <alignment horizontal="left" vertical="center" wrapText="1"/>
      <protection hidden="1"/>
    </xf>
    <xf numFmtId="214" fontId="179" fillId="47" borderId="24" xfId="2671" applyNumberFormat="1" applyFont="1" applyFill="1" applyBorder="1" applyAlignment="1" applyProtection="1">
      <alignment horizontal="left" vertical="center" wrapText="1"/>
      <protection hidden="1"/>
    </xf>
    <xf numFmtId="0" fontId="184" fillId="47" borderId="0" xfId="2671" applyFont="1" applyFill="1" applyBorder="1" applyAlignment="1" applyProtection="1">
      <alignment horizontal="left"/>
      <protection hidden="1"/>
    </xf>
    <xf numFmtId="0" fontId="184" fillId="47" borderId="0" xfId="2671" applyFont="1" applyFill="1" applyAlignment="1" applyProtection="1">
      <alignment horizontal="left"/>
      <protection hidden="1"/>
    </xf>
    <xf numFmtId="41" fontId="184" fillId="47" borderId="0" xfId="2671" quotePrefix="1" applyNumberFormat="1" applyFont="1" applyFill="1" applyBorder="1" applyAlignment="1" applyProtection="1">
      <alignment horizontal="right"/>
      <protection hidden="1"/>
    </xf>
    <xf numFmtId="0" fontId="184" fillId="47" borderId="0" xfId="2671" applyFont="1" applyFill="1" applyBorder="1" applyAlignment="1" applyProtection="1">
      <alignment horizontal="right"/>
      <protection hidden="1"/>
    </xf>
    <xf numFmtId="178" fontId="184" fillId="47" borderId="0" xfId="2671" applyNumberFormat="1" applyFont="1" applyFill="1" applyBorder="1" applyAlignment="1" applyProtection="1">
      <alignment horizontal="left"/>
      <protection hidden="1"/>
    </xf>
    <xf numFmtId="0" fontId="184" fillId="47" borderId="0" xfId="2671" applyFont="1" applyFill="1" applyAlignment="1" applyProtection="1">
      <alignment horizontal="center"/>
      <protection hidden="1"/>
    </xf>
    <xf numFmtId="0" fontId="184" fillId="47" borderId="0" xfId="2671" applyFont="1" applyFill="1" applyBorder="1" applyAlignment="1" applyProtection="1">
      <alignment horizontal="center"/>
      <protection hidden="1"/>
    </xf>
    <xf numFmtId="206" fontId="179" fillId="47" borderId="0" xfId="0" applyNumberFormat="1" applyFont="1" applyFill="1" applyAlignment="1" applyProtection="1">
      <alignment horizontal="center" vertical="center"/>
      <protection hidden="1"/>
    </xf>
    <xf numFmtId="221" fontId="179" fillId="47" borderId="0" xfId="0" applyNumberFormat="1" applyFont="1" applyFill="1" applyAlignment="1" applyProtection="1">
      <alignment horizontal="right" vertical="center"/>
      <protection hidden="1"/>
    </xf>
    <xf numFmtId="41" fontId="183" fillId="47" borderId="0" xfId="2671" applyNumberFormat="1" applyFont="1" applyFill="1" applyBorder="1" applyAlignment="1" applyProtection="1">
      <alignment horizontal="right" vertical="center"/>
      <protection hidden="1"/>
    </xf>
    <xf numFmtId="206" fontId="183" fillId="47" borderId="0" xfId="2671" applyNumberFormat="1" applyFont="1" applyFill="1" applyBorder="1" applyAlignment="1" applyProtection="1">
      <alignment horizontal="left" vertical="center"/>
      <protection hidden="1"/>
    </xf>
    <xf numFmtId="221" fontId="183" fillId="47" borderId="0" xfId="2671" applyNumberFormat="1" applyFont="1" applyFill="1" applyBorder="1" applyAlignment="1" applyProtection="1">
      <alignment horizontal="right" vertical="center"/>
      <protection hidden="1"/>
    </xf>
    <xf numFmtId="41" fontId="179" fillId="47" borderId="0" xfId="2671" applyNumberFormat="1" applyFont="1" applyFill="1" applyBorder="1" applyAlignment="1" applyProtection="1">
      <alignment horizontal="right" vertical="center"/>
      <protection hidden="1"/>
    </xf>
    <xf numFmtId="206" fontId="179" fillId="47" borderId="0" xfId="2671" applyNumberFormat="1" applyFont="1" applyFill="1" applyBorder="1" applyAlignment="1" applyProtection="1">
      <alignment horizontal="left" vertical="center"/>
      <protection hidden="1"/>
    </xf>
    <xf numFmtId="221" fontId="179" fillId="47" borderId="0" xfId="2671" applyNumberFormat="1" applyFont="1" applyFill="1" applyBorder="1" applyAlignment="1" applyProtection="1">
      <alignment horizontal="right" vertical="center"/>
      <protection hidden="1"/>
    </xf>
    <xf numFmtId="41" fontId="179" fillId="47" borderId="22" xfId="2671" applyNumberFormat="1" applyFont="1" applyFill="1" applyBorder="1" applyAlignment="1" applyProtection="1">
      <alignment horizontal="center" vertical="center"/>
      <protection hidden="1"/>
    </xf>
    <xf numFmtId="41" fontId="183" fillId="47" borderId="18" xfId="2671" applyNumberFormat="1" applyFont="1" applyFill="1" applyBorder="1" applyAlignment="1" applyProtection="1">
      <alignment horizontal="center" vertical="center"/>
      <protection hidden="1"/>
    </xf>
    <xf numFmtId="206" fontId="183" fillId="47" borderId="0" xfId="2671" quotePrefix="1" applyNumberFormat="1" applyFont="1" applyFill="1" applyBorder="1" applyAlignment="1" applyProtection="1">
      <alignment horizontal="left" vertical="center"/>
      <protection hidden="1"/>
    </xf>
    <xf numFmtId="1" fontId="183" fillId="47" borderId="18" xfId="2671" quotePrefix="1" applyNumberFormat="1" applyFont="1" applyFill="1" applyBorder="1" applyAlignment="1" applyProtection="1">
      <alignment horizontal="center" vertical="center"/>
      <protection hidden="1"/>
    </xf>
    <xf numFmtId="1" fontId="183" fillId="47" borderId="22" xfId="2671" quotePrefix="1" applyNumberFormat="1" applyFont="1" applyFill="1" applyBorder="1" applyAlignment="1" applyProtection="1">
      <alignment horizontal="center" vertical="center"/>
      <protection hidden="1"/>
    </xf>
    <xf numFmtId="1" fontId="179" fillId="47" borderId="18" xfId="2671" applyNumberFormat="1" applyFont="1" applyFill="1" applyBorder="1" applyAlignment="1" applyProtection="1">
      <alignment horizontal="center" vertical="center"/>
      <protection hidden="1"/>
    </xf>
    <xf numFmtId="1" fontId="179" fillId="47" borderId="22" xfId="2671" applyNumberFormat="1" applyFont="1" applyFill="1" applyBorder="1" applyAlignment="1" applyProtection="1">
      <alignment horizontal="center" vertical="center"/>
      <protection hidden="1"/>
    </xf>
    <xf numFmtId="177" fontId="179" fillId="47" borderId="18" xfId="2671" applyNumberFormat="1" applyFont="1" applyFill="1" applyBorder="1" applyAlignment="1" applyProtection="1">
      <alignment horizontal="left" vertical="center"/>
      <protection hidden="1"/>
    </xf>
    <xf numFmtId="178" fontId="184" fillId="47" borderId="16" xfId="2671" quotePrefix="1" applyNumberFormat="1" applyFont="1" applyFill="1" applyBorder="1" applyAlignment="1" applyProtection="1">
      <alignment horizontal="left"/>
      <protection hidden="1"/>
    </xf>
    <xf numFmtId="178" fontId="184" fillId="47" borderId="0" xfId="2671" quotePrefix="1" applyNumberFormat="1" applyFont="1" applyFill="1" applyAlignment="1" applyProtection="1">
      <alignment horizontal="left"/>
      <protection hidden="1"/>
    </xf>
    <xf numFmtId="178" fontId="184" fillId="47" borderId="0" xfId="2671" quotePrefix="1" applyNumberFormat="1" applyFont="1" applyFill="1" applyBorder="1" applyAlignment="1" applyProtection="1">
      <alignment horizontal="left"/>
      <protection hidden="1"/>
    </xf>
    <xf numFmtId="0" fontId="195" fillId="47" borderId="0" xfId="0" applyFont="1" applyFill="1" applyBorder="1" applyAlignment="1" applyProtection="1">
      <alignment horizontal="center" vertical="center"/>
      <protection hidden="1"/>
    </xf>
    <xf numFmtId="0" fontId="195" fillId="47" borderId="0" xfId="0" applyFont="1" applyFill="1" applyAlignment="1" applyProtection="1">
      <alignment horizontal="center" vertical="center"/>
      <protection hidden="1"/>
    </xf>
    <xf numFmtId="221" fontId="183" fillId="47" borderId="0" xfId="2723" applyNumberFormat="1" applyFont="1" applyFill="1" applyAlignment="1" applyProtection="1">
      <alignment horizontal="right" vertical="center"/>
      <protection hidden="1"/>
    </xf>
    <xf numFmtId="221" fontId="179" fillId="47" borderId="0" xfId="2723" applyNumberFormat="1" applyFont="1" applyFill="1" applyAlignment="1" applyProtection="1">
      <alignment horizontal="right" vertical="center"/>
      <protection hidden="1"/>
    </xf>
    <xf numFmtId="221" fontId="179" fillId="47" borderId="0" xfId="2723" quotePrefix="1" applyNumberFormat="1" applyFont="1" applyFill="1" applyAlignment="1" applyProtection="1">
      <alignment horizontal="right" vertical="center"/>
      <protection hidden="1"/>
    </xf>
    <xf numFmtId="220" fontId="179" fillId="47" borderId="0" xfId="2723" applyNumberFormat="1" applyFont="1" applyFill="1" applyAlignment="1" applyProtection="1">
      <alignment horizontal="right" vertical="center"/>
      <protection hidden="1"/>
    </xf>
    <xf numFmtId="220" fontId="183" fillId="47" borderId="0" xfId="2723" applyNumberFormat="1" applyFont="1" applyFill="1" applyAlignment="1" applyProtection="1">
      <alignment horizontal="right" vertical="center"/>
      <protection hidden="1"/>
    </xf>
    <xf numFmtId="221" fontId="179" fillId="47" borderId="0" xfId="2719" applyNumberFormat="1" applyFont="1" applyFill="1" applyAlignment="1" applyProtection="1">
      <alignment horizontal="right" vertical="center"/>
      <protection hidden="1"/>
    </xf>
    <xf numFmtId="221" fontId="183" fillId="47" borderId="0" xfId="2719" applyNumberFormat="1" applyFont="1" applyFill="1" applyAlignment="1" applyProtection="1">
      <alignment horizontal="right" vertical="center"/>
      <protection hidden="1"/>
    </xf>
    <xf numFmtId="221" fontId="179" fillId="47" borderId="0" xfId="2719" applyNumberFormat="1" applyFont="1" applyFill="1" applyBorder="1" applyAlignment="1" applyProtection="1">
      <alignment horizontal="right" vertical="center"/>
      <protection hidden="1"/>
    </xf>
    <xf numFmtId="221" fontId="183" fillId="47" borderId="0" xfId="2719" applyNumberFormat="1" applyFont="1" applyFill="1" applyBorder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left" vertical="center"/>
      <protection hidden="1"/>
    </xf>
    <xf numFmtId="216" fontId="179" fillId="47" borderId="25" xfId="0" applyNumberFormat="1" applyFont="1" applyFill="1" applyBorder="1" applyAlignment="1" applyProtection="1">
      <alignment horizontal="left" vertical="center" shrinkToFit="1"/>
      <protection hidden="1"/>
    </xf>
    <xf numFmtId="216" fontId="179" fillId="47" borderId="22" xfId="0" applyNumberFormat="1" applyFont="1" applyFill="1" applyBorder="1" applyAlignment="1" applyProtection="1">
      <alignment horizontal="left" vertical="center" shrinkToFit="1"/>
      <protection hidden="1"/>
    </xf>
    <xf numFmtId="220" fontId="179" fillId="47" borderId="0" xfId="2551" applyNumberFormat="1" applyFont="1" applyFill="1" applyBorder="1" applyAlignment="1" applyProtection="1">
      <alignment horizontal="right" vertical="center"/>
      <protection hidden="1"/>
    </xf>
    <xf numFmtId="177" fontId="179" fillId="47" borderId="25" xfId="2551" applyFont="1" applyFill="1" applyBorder="1" applyAlignment="1" applyProtection="1">
      <alignment horizontal="right" vertical="center"/>
      <protection hidden="1"/>
    </xf>
    <xf numFmtId="177" fontId="179" fillId="47" borderId="0" xfId="2551" applyFont="1" applyFill="1" applyAlignment="1" applyProtection="1">
      <alignment vertical="center"/>
      <protection hidden="1"/>
    </xf>
    <xf numFmtId="177" fontId="179" fillId="47" borderId="22" xfId="2551" applyFont="1" applyFill="1" applyBorder="1" applyAlignment="1" applyProtection="1">
      <alignment vertical="center"/>
      <protection hidden="1"/>
    </xf>
    <xf numFmtId="217" fontId="179" fillId="47" borderId="0" xfId="2551" applyNumberFormat="1" applyFont="1" applyFill="1" applyBorder="1" applyAlignment="1" applyProtection="1">
      <alignment vertical="center"/>
      <protection hidden="1"/>
    </xf>
    <xf numFmtId="215" fontId="179" fillId="47" borderId="22" xfId="3055" applyNumberFormat="1" applyFont="1" applyFill="1" applyBorder="1" applyAlignment="1" applyProtection="1">
      <alignment vertical="center"/>
      <protection hidden="1"/>
    </xf>
    <xf numFmtId="215" fontId="179" fillId="47" borderId="25" xfId="3055" applyNumberFormat="1" applyFont="1" applyFill="1" applyBorder="1" applyAlignment="1" applyProtection="1">
      <alignment vertical="center"/>
      <protection hidden="1"/>
    </xf>
    <xf numFmtId="177" fontId="179" fillId="47" borderId="0" xfId="2551" applyFont="1" applyFill="1" applyAlignment="1" applyProtection="1">
      <alignment horizontal="right" vertical="center"/>
      <protection locked="0" hidden="1"/>
    </xf>
    <xf numFmtId="206" fontId="179" fillId="47" borderId="0" xfId="2571" applyNumberFormat="1" applyFont="1" applyFill="1" applyAlignment="1" applyProtection="1">
      <alignment horizontal="left" vertical="center"/>
      <protection locked="0" hidden="1"/>
    </xf>
    <xf numFmtId="206" fontId="179" fillId="47" borderId="0" xfId="2707" applyNumberFormat="1" applyFont="1" applyFill="1" applyBorder="1" applyAlignment="1" applyProtection="1">
      <alignment horizontal="left" vertical="center"/>
      <protection locked="0" hidden="1"/>
    </xf>
    <xf numFmtId="177" fontId="179" fillId="47" borderId="0" xfId="2551" quotePrefix="1" applyFont="1" applyFill="1" applyBorder="1" applyAlignment="1" applyProtection="1">
      <alignment horizontal="right" vertical="center"/>
      <protection locked="0" hidden="1"/>
    </xf>
    <xf numFmtId="206" fontId="179" fillId="47" borderId="0" xfId="2580" applyNumberFormat="1" applyFont="1" applyFill="1" applyBorder="1" applyAlignment="1" applyProtection="1">
      <alignment horizontal="left" vertical="center"/>
      <protection locked="0" hidden="1"/>
    </xf>
    <xf numFmtId="41" fontId="179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0" xfId="2671" applyNumberFormat="1" applyFont="1" applyFill="1" applyBorder="1" applyAlignment="1" applyProtection="1">
      <alignment horizontal="right" vertical="center"/>
      <protection locked="0" hidden="1"/>
    </xf>
    <xf numFmtId="206" fontId="179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206" fontId="179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79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79" fillId="47" borderId="76" xfId="2671" quotePrefix="1" applyNumberFormat="1" applyFont="1" applyFill="1" applyBorder="1" applyAlignment="1" applyProtection="1">
      <alignment horizontal="right" vertical="center"/>
      <protection locked="0" hidden="1"/>
    </xf>
    <xf numFmtId="215" fontId="179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79" fillId="47" borderId="0" xfId="0" applyNumberFormat="1" applyFont="1" applyFill="1" applyAlignment="1" applyProtection="1">
      <alignment horizontal="right" vertical="center"/>
      <protection locked="0" hidden="1"/>
    </xf>
    <xf numFmtId="41" fontId="179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9" fillId="47" borderId="18" xfId="0" applyNumberFormat="1" applyFont="1" applyFill="1" applyBorder="1" applyAlignment="1" applyProtection="1">
      <alignment horizontal="right" vertical="center"/>
      <protection locked="0" hidden="1"/>
    </xf>
    <xf numFmtId="41" fontId="179" fillId="47" borderId="0" xfId="0" applyNumberFormat="1" applyFont="1" applyFill="1" applyBorder="1" applyAlignment="1" applyProtection="1">
      <alignment horizontal="center" vertical="center"/>
      <protection locked="0" hidden="1"/>
    </xf>
    <xf numFmtId="215" fontId="179" fillId="47" borderId="0" xfId="3055" applyNumberFormat="1" applyFont="1" applyFill="1" applyBorder="1" applyAlignment="1" applyProtection="1">
      <alignment vertical="center"/>
      <protection locked="0" hidden="1"/>
    </xf>
    <xf numFmtId="177" fontId="179" fillId="47" borderId="0" xfId="3055" applyFont="1" applyFill="1" applyBorder="1" applyAlignment="1" applyProtection="1">
      <alignment vertical="center"/>
      <protection locked="0" hidden="1"/>
    </xf>
    <xf numFmtId="177" fontId="179" fillId="47" borderId="0" xfId="2551" applyFont="1" applyFill="1" applyBorder="1" applyAlignment="1" applyProtection="1">
      <alignment vertical="center"/>
      <protection locked="0" hidden="1"/>
    </xf>
    <xf numFmtId="177" fontId="179" fillId="47" borderId="0" xfId="2551" applyFont="1" applyFill="1" applyAlignment="1" applyProtection="1">
      <alignment vertical="center"/>
      <protection locked="0" hidden="1"/>
    </xf>
    <xf numFmtId="177" fontId="179" fillId="47" borderId="24" xfId="2551" applyFont="1" applyFill="1" applyBorder="1" applyAlignment="1" applyProtection="1">
      <alignment vertical="center"/>
      <protection locked="0" hidden="1"/>
    </xf>
    <xf numFmtId="217" fontId="179" fillId="47" borderId="0" xfId="2551" applyNumberFormat="1" applyFont="1" applyFill="1" applyBorder="1" applyAlignment="1" applyProtection="1">
      <alignment vertical="center"/>
      <protection locked="0" hidden="1"/>
    </xf>
    <xf numFmtId="217" fontId="179" fillId="47" borderId="0" xfId="2551" applyNumberFormat="1" applyFont="1" applyFill="1" applyAlignment="1" applyProtection="1">
      <alignment vertical="center"/>
      <protection locked="0" hidden="1"/>
    </xf>
    <xf numFmtId="186" fontId="183" fillId="47" borderId="0" xfId="2650" applyNumberFormat="1" applyFont="1" applyFill="1" applyAlignment="1" applyProtection="1">
      <alignment horizontal="center" vertical="center"/>
      <protection locked="0" hidden="1"/>
    </xf>
    <xf numFmtId="41" fontId="183" fillId="47" borderId="0" xfId="2650" applyNumberFormat="1" applyFont="1" applyFill="1" applyAlignment="1" applyProtection="1">
      <alignment horizontal="center" vertical="center"/>
      <protection locked="0" hidden="1"/>
    </xf>
    <xf numFmtId="186" fontId="183" fillId="47" borderId="0" xfId="2718" applyNumberFormat="1" applyFont="1" applyFill="1" applyAlignment="1" applyProtection="1">
      <alignment horizontal="right" vertical="center"/>
      <protection locked="0" hidden="1"/>
    </xf>
    <xf numFmtId="41" fontId="179" fillId="47" borderId="0" xfId="0" quotePrefix="1" applyNumberFormat="1" applyFont="1" applyFill="1" applyAlignment="1" applyProtection="1">
      <alignment horizontal="right" vertical="center"/>
      <protection locked="0" hidden="1"/>
    </xf>
    <xf numFmtId="41" fontId="179" fillId="47" borderId="0" xfId="2723" applyNumberFormat="1" applyFont="1" applyFill="1" applyBorder="1" applyAlignment="1" applyProtection="1">
      <alignment horizontal="right" vertical="center"/>
      <protection locked="0" hidden="1"/>
    </xf>
    <xf numFmtId="220" fontId="179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9" fillId="47" borderId="0" xfId="2723" applyNumberFormat="1" applyFont="1" applyFill="1" applyAlignment="1" applyProtection="1">
      <alignment horizontal="right" vertical="center"/>
      <protection locked="0" hidden="1"/>
    </xf>
    <xf numFmtId="221" fontId="179" fillId="47" borderId="0" xfId="2719" applyNumberFormat="1" applyFont="1" applyFill="1" applyBorder="1" applyAlignment="1" applyProtection="1">
      <alignment horizontal="right" vertical="center"/>
      <protection locked="0" hidden="1"/>
    </xf>
    <xf numFmtId="220" fontId="179" fillId="47" borderId="0" xfId="2551" applyNumberFormat="1" applyFont="1" applyFill="1" applyBorder="1" applyAlignment="1" applyProtection="1">
      <alignment horizontal="right" vertical="center"/>
      <protection locked="0" hidden="1"/>
    </xf>
    <xf numFmtId="220" fontId="179" fillId="47" borderId="25" xfId="2551" applyNumberFormat="1" applyFont="1" applyFill="1" applyBorder="1" applyAlignment="1" applyProtection="1">
      <alignment horizontal="right" vertical="center"/>
      <protection locked="0" hidden="1"/>
    </xf>
    <xf numFmtId="41" fontId="183" fillId="47" borderId="76" xfId="2552" applyNumberFormat="1" applyFont="1" applyFill="1" applyBorder="1" applyAlignment="1" applyProtection="1">
      <alignment horizontal="right" vertical="center"/>
      <protection locked="0" hidden="1"/>
    </xf>
    <xf numFmtId="177" fontId="179" fillId="47" borderId="76" xfId="2551" quotePrefix="1" applyFont="1" applyFill="1" applyBorder="1" applyAlignment="1" applyProtection="1">
      <alignment horizontal="right" vertical="center"/>
      <protection locked="0" hidden="1"/>
    </xf>
    <xf numFmtId="0" fontId="179" fillId="47" borderId="16" xfId="2707" applyFont="1" applyFill="1" applyBorder="1" applyAlignment="1" applyProtection="1">
      <alignment vertical="center" wrapText="1"/>
      <protection hidden="1"/>
    </xf>
    <xf numFmtId="0" fontId="179" fillId="47" borderId="16" xfId="0" applyFont="1" applyFill="1" applyBorder="1" applyAlignment="1" applyProtection="1">
      <alignment horizontal="center" vertical="center"/>
      <protection hidden="1"/>
    </xf>
    <xf numFmtId="41" fontId="179" fillId="47" borderId="76" xfId="2671" applyNumberFormat="1" applyFont="1" applyFill="1" applyBorder="1" applyAlignment="1" applyProtection="1">
      <alignment horizontal="right" vertical="center"/>
      <protection locked="0" hidden="1"/>
    </xf>
    <xf numFmtId="234" fontId="179" fillId="47" borderId="0" xfId="0" applyNumberFormat="1" applyFont="1" applyFill="1" applyBorder="1" applyAlignment="1" applyProtection="1">
      <alignment horizontal="right" vertical="center"/>
      <protection hidden="1"/>
    </xf>
    <xf numFmtId="177" fontId="179" fillId="0" borderId="0" xfId="2551" applyFont="1" applyFill="1" applyAlignment="1" applyProtection="1">
      <alignment vertical="center"/>
      <protection hidden="1"/>
    </xf>
    <xf numFmtId="215" fontId="58" fillId="47" borderId="0" xfId="2722" applyNumberFormat="1" applyFont="1" applyFill="1" applyBorder="1" applyAlignment="1" applyProtection="1">
      <alignment horizontal="right" vertical="center"/>
      <protection locked="0" hidden="1"/>
    </xf>
    <xf numFmtId="0" fontId="179" fillId="47" borderId="0" xfId="0" applyFont="1" applyFill="1" applyAlignment="1" applyProtection="1">
      <alignment horizontal="center" vertical="top"/>
      <protection hidden="1"/>
    </xf>
    <xf numFmtId="0" fontId="179" fillId="47" borderId="0" xfId="0" applyFont="1" applyFill="1" applyBorder="1" applyAlignment="1" applyProtection="1">
      <alignment horizontal="right" vertical="top"/>
      <protection hidden="1"/>
    </xf>
    <xf numFmtId="0" fontId="179" fillId="47" borderId="0" xfId="0" applyFont="1" applyFill="1" applyBorder="1" applyAlignment="1" applyProtection="1">
      <alignment horizontal="center" vertical="top"/>
      <protection hidden="1"/>
    </xf>
    <xf numFmtId="0" fontId="179" fillId="47" borderId="0" xfId="2719" applyFont="1" applyFill="1" applyBorder="1" applyAlignment="1" applyProtection="1">
      <alignment horizontal="center" vertical="top"/>
      <protection hidden="1"/>
    </xf>
    <xf numFmtId="0" fontId="179" fillId="47" borderId="0" xfId="2719" applyFont="1" applyFill="1" applyAlignment="1" applyProtection="1">
      <alignment horizontal="center" vertical="top"/>
      <protection hidden="1"/>
    </xf>
    <xf numFmtId="0" fontId="179" fillId="47" borderId="0" xfId="2723" applyFont="1" applyFill="1" applyAlignment="1" applyProtection="1">
      <alignment horizontal="center" vertical="top"/>
      <protection hidden="1"/>
    </xf>
    <xf numFmtId="0" fontId="179" fillId="47" borderId="0" xfId="2723" applyFont="1" applyFill="1" applyBorder="1" applyAlignment="1" applyProtection="1">
      <alignment horizontal="center" vertical="top"/>
      <protection hidden="1"/>
    </xf>
    <xf numFmtId="0" fontId="179" fillId="47" borderId="0" xfId="2676" applyFont="1" applyFill="1" applyBorder="1" applyAlignment="1" applyProtection="1">
      <alignment horizontal="left" vertical="top"/>
      <protection hidden="1"/>
    </xf>
    <xf numFmtId="0" fontId="179" fillId="47" borderId="0" xfId="2676" applyFont="1" applyFill="1" applyAlignment="1" applyProtection="1">
      <alignment horizontal="center" vertical="top" shrinkToFit="1"/>
      <protection hidden="1"/>
    </xf>
    <xf numFmtId="0" fontId="179" fillId="47" borderId="0" xfId="2676" applyFont="1" applyFill="1" applyAlignment="1" applyProtection="1">
      <alignment horizontal="center" vertical="top"/>
      <protection hidden="1"/>
    </xf>
    <xf numFmtId="0" fontId="179" fillId="47" borderId="0" xfId="2676" applyFont="1" applyFill="1" applyAlignment="1" applyProtection="1">
      <alignment horizontal="right" vertical="top"/>
      <protection hidden="1"/>
    </xf>
    <xf numFmtId="0" fontId="179" fillId="47" borderId="0" xfId="2676" applyFont="1" applyFill="1" applyBorder="1" applyAlignment="1" applyProtection="1">
      <alignment horizontal="center" vertical="top"/>
      <protection hidden="1"/>
    </xf>
    <xf numFmtId="176" fontId="179" fillId="47" borderId="0" xfId="2651" applyFont="1" applyFill="1" applyBorder="1" applyAlignment="1" applyProtection="1">
      <alignment horizontal="center" vertical="top"/>
      <protection hidden="1"/>
    </xf>
    <xf numFmtId="0" fontId="179" fillId="47" borderId="0" xfId="2718" applyFont="1" applyFill="1" applyAlignment="1" applyProtection="1">
      <alignment horizontal="center" vertical="top"/>
      <protection hidden="1"/>
    </xf>
    <xf numFmtId="0" fontId="179" fillId="47" borderId="0" xfId="2718" applyFont="1" applyFill="1" applyBorder="1" applyAlignment="1" applyProtection="1">
      <alignment horizontal="center" vertical="top"/>
      <protection hidden="1"/>
    </xf>
    <xf numFmtId="0" fontId="179" fillId="47" borderId="0" xfId="0" applyFont="1" applyFill="1" applyAlignment="1" applyProtection="1">
      <alignment vertical="top"/>
      <protection hidden="1"/>
    </xf>
    <xf numFmtId="0" fontId="179" fillId="47" borderId="0" xfId="0" applyFont="1" applyFill="1" applyAlignment="1" applyProtection="1">
      <alignment horizontal="left" vertical="top"/>
      <protection hidden="1"/>
    </xf>
    <xf numFmtId="0" fontId="179" fillId="47" borderId="0" xfId="2722" applyFont="1" applyFill="1" applyAlignment="1" applyProtection="1">
      <alignment horizontal="center" vertical="top"/>
      <protection hidden="1"/>
    </xf>
    <xf numFmtId="0" fontId="179" fillId="47" borderId="0" xfId="2722" applyFont="1" applyFill="1" applyBorder="1" applyAlignment="1" applyProtection="1">
      <alignment horizontal="center" vertical="top"/>
      <protection hidden="1"/>
    </xf>
    <xf numFmtId="0" fontId="179" fillId="47" borderId="0" xfId="2722" applyFont="1" applyFill="1" applyAlignment="1" applyProtection="1">
      <alignment horizontal="right" vertical="top"/>
      <protection hidden="1"/>
    </xf>
    <xf numFmtId="49" fontId="179" fillId="47" borderId="32" xfId="0" applyNumberFormat="1" applyFont="1" applyFill="1" applyBorder="1" applyAlignment="1" applyProtection="1">
      <alignment horizontal="center" vertical="center" shrinkToFit="1"/>
      <protection hidden="1"/>
    </xf>
    <xf numFmtId="215" fontId="179" fillId="47" borderId="76" xfId="2671" quotePrefix="1" applyNumberFormat="1" applyFont="1" applyFill="1" applyBorder="1" applyAlignment="1" applyProtection="1">
      <alignment horizontal="right" vertical="center"/>
      <protection locked="0" hidden="1"/>
    </xf>
    <xf numFmtId="215" fontId="179" fillId="47" borderId="76" xfId="2671" applyNumberFormat="1" applyFont="1" applyFill="1" applyBorder="1" applyAlignment="1" applyProtection="1">
      <alignment horizontal="right" vertical="center"/>
      <protection hidden="1"/>
    </xf>
    <xf numFmtId="181" fontId="184" fillId="47" borderId="0" xfId="0" applyNumberFormat="1" applyFont="1" applyFill="1" applyBorder="1" applyAlignment="1" applyProtection="1">
      <alignment horizontal="right"/>
      <protection hidden="1"/>
    </xf>
    <xf numFmtId="0" fontId="184" fillId="47" borderId="0" xfId="0" applyNumberFormat="1" applyFont="1" applyFill="1" applyBorder="1" applyAlignment="1" applyProtection="1">
      <protection hidden="1"/>
    </xf>
    <xf numFmtId="41" fontId="179" fillId="47" borderId="25" xfId="2671" applyNumberFormat="1" applyFont="1" applyFill="1" applyBorder="1" applyAlignment="1" applyProtection="1">
      <alignment horizontal="left" vertical="center"/>
      <protection hidden="1"/>
    </xf>
    <xf numFmtId="0" fontId="184" fillId="47" borderId="0" xfId="2707" applyFont="1" applyFill="1" applyBorder="1" applyAlignment="1" applyProtection="1">
      <alignment horizontal="right" vertical="top"/>
      <protection hidden="1"/>
    </xf>
    <xf numFmtId="0" fontId="184" fillId="47" borderId="0" xfId="2707" applyFont="1" applyFill="1" applyBorder="1" applyAlignment="1" applyProtection="1">
      <alignment horizontal="right" vertical="center"/>
      <protection hidden="1"/>
    </xf>
    <xf numFmtId="0" fontId="184" fillId="47" borderId="16" xfId="0" applyNumberFormat="1" applyFont="1" applyFill="1" applyBorder="1" applyAlignment="1" applyProtection="1">
      <alignment vertical="center" wrapText="1"/>
      <protection hidden="1"/>
    </xf>
    <xf numFmtId="0" fontId="184" fillId="47" borderId="16" xfId="0" applyNumberFormat="1" applyFont="1" applyFill="1" applyBorder="1" applyAlignment="1" applyProtection="1">
      <alignment horizontal="right" vertical="center"/>
      <protection hidden="1"/>
    </xf>
    <xf numFmtId="49" fontId="184" fillId="47" borderId="0" xfId="0" applyNumberFormat="1" applyFont="1" applyFill="1" applyBorder="1" applyAlignment="1" applyProtection="1">
      <alignment horizontal="right" vertical="center"/>
      <protection hidden="1"/>
    </xf>
    <xf numFmtId="41" fontId="179" fillId="47" borderId="76" xfId="0" applyNumberFormat="1" applyFont="1" applyFill="1" applyBorder="1" applyAlignment="1" applyProtection="1">
      <alignment horizontal="right" vertical="center"/>
      <protection locked="0" hidden="1"/>
    </xf>
    <xf numFmtId="0" fontId="182" fillId="47" borderId="0" xfId="0" applyFont="1" applyFill="1" applyAlignment="1" applyProtection="1">
      <alignment horizontal="center" vertical="center"/>
      <protection hidden="1"/>
    </xf>
    <xf numFmtId="0" fontId="179" fillId="47" borderId="38" xfId="0" applyFont="1" applyFill="1" applyBorder="1" applyAlignment="1" applyProtection="1">
      <alignment horizontal="center" vertical="center" wrapText="1"/>
      <protection hidden="1"/>
    </xf>
    <xf numFmtId="0" fontId="179" fillId="47" borderId="43" xfId="0" applyFont="1" applyFill="1" applyBorder="1" applyAlignment="1" applyProtection="1">
      <alignment horizontal="center" vertical="center" wrapText="1"/>
      <protection hidden="1"/>
    </xf>
    <xf numFmtId="0" fontId="179" fillId="47" borderId="19" xfId="0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79" fillId="47" borderId="58" xfId="0" applyFont="1" applyFill="1" applyBorder="1" applyAlignment="1" applyProtection="1">
      <alignment horizontal="center" vertical="center" wrapText="1"/>
      <protection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9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0" xfId="2722" applyFont="1" applyFill="1" applyAlignment="1" applyProtection="1">
      <alignment horizontal="left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0" fontId="179" fillId="47" borderId="22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top"/>
      <protection hidden="1"/>
    </xf>
    <xf numFmtId="0" fontId="179" fillId="47" borderId="0" xfId="0" applyFont="1" applyFill="1" applyBorder="1" applyAlignment="1" applyProtection="1">
      <alignment horizontal="left" vertical="top"/>
      <protection hidden="1"/>
    </xf>
    <xf numFmtId="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left" vertical="center"/>
      <protection hidden="1"/>
    </xf>
    <xf numFmtId="1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9" fillId="47" borderId="18" xfId="0" applyNumberFormat="1" applyFont="1" applyFill="1" applyBorder="1" applyAlignment="1" applyProtection="1">
      <alignment horizontal="center" vertical="center"/>
      <protection hidden="1"/>
    </xf>
    <xf numFmtId="0" fontId="186" fillId="47" borderId="0" xfId="0" applyFont="1" applyFill="1" applyProtection="1">
      <protection hidden="1"/>
    </xf>
    <xf numFmtId="41" fontId="179" fillId="47" borderId="0" xfId="2718" applyNumberFormat="1" applyFont="1" applyFill="1" applyBorder="1" applyAlignment="1" applyProtection="1">
      <alignment horizontal="center" vertical="center"/>
      <protection hidden="1"/>
    </xf>
    <xf numFmtId="41" fontId="179" fillId="47" borderId="0" xfId="2718" applyNumberFormat="1" applyFont="1" applyFill="1" applyBorder="1" applyAlignment="1" applyProtection="1">
      <alignment horizontal="center" vertical="center" wrapText="1"/>
      <protection hidden="1"/>
    </xf>
    <xf numFmtId="178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locked="0" hidden="1"/>
    </xf>
    <xf numFmtId="1" fontId="183" fillId="47" borderId="22" xfId="2671" quotePrefix="1" applyNumberFormat="1" applyFont="1" applyFill="1" applyBorder="1" applyAlignment="1" applyProtection="1">
      <alignment horizontal="center" vertical="center"/>
      <protection locked="0" hidden="1"/>
    </xf>
    <xf numFmtId="1" fontId="183" fillId="47" borderId="18" xfId="2671" quotePrefix="1" applyNumberFormat="1" applyFont="1" applyFill="1" applyBorder="1" applyAlignment="1" applyProtection="1">
      <alignment horizontal="center" vertical="center"/>
      <protection locked="0"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215" fontId="179" fillId="47" borderId="76" xfId="3055" applyNumberFormat="1" applyFont="1" applyFill="1" applyBorder="1" applyAlignment="1" applyProtection="1">
      <alignment vertical="center"/>
      <protection locked="0" hidden="1"/>
    </xf>
    <xf numFmtId="177" fontId="179" fillId="47" borderId="76" xfId="3055" applyFont="1" applyFill="1" applyBorder="1" applyAlignment="1" applyProtection="1">
      <alignment vertical="center"/>
      <protection locked="0" hidden="1"/>
    </xf>
    <xf numFmtId="0" fontId="179" fillId="47" borderId="0" xfId="0" applyFont="1" applyFill="1" applyAlignment="1" applyProtection="1">
      <alignment horizontal="center" vertical="center"/>
      <protection hidden="1"/>
    </xf>
    <xf numFmtId="41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58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Alignment="1" applyProtection="1">
      <alignment horizontal="center" vertical="center"/>
      <protection hidden="1"/>
    </xf>
    <xf numFmtId="41" fontId="58" fillId="47" borderId="0" xfId="2722" applyNumberFormat="1" applyFont="1" applyFill="1" applyBorder="1" applyAlignment="1" applyProtection="1">
      <alignment horizontal="center" vertical="center"/>
      <protection hidden="1"/>
    </xf>
    <xf numFmtId="41" fontId="58" fillId="47" borderId="18" xfId="0" applyNumberFormat="1" applyFont="1" applyFill="1" applyBorder="1" applyAlignment="1" applyProtection="1">
      <alignment horizontal="center" vertical="center"/>
      <protection hidden="1"/>
    </xf>
    <xf numFmtId="0" fontId="58" fillId="47" borderId="0" xfId="0" applyFont="1" applyFill="1" applyBorder="1" applyAlignment="1" applyProtection="1">
      <alignment horizontal="center" vertical="center"/>
      <protection hidden="1"/>
    </xf>
    <xf numFmtId="0" fontId="201" fillId="47" borderId="0" xfId="2722" applyNumberFormat="1" applyFont="1" applyFill="1" applyBorder="1" applyAlignment="1" applyProtection="1">
      <alignment horizontal="center" vertical="center"/>
      <protection hidden="1"/>
    </xf>
    <xf numFmtId="0" fontId="201" fillId="47" borderId="18" xfId="2722" applyNumberFormat="1" applyFont="1" applyFill="1" applyBorder="1" applyAlignment="1" applyProtection="1">
      <alignment vertical="center" wrapText="1" shrinkToFit="1"/>
      <protection hidden="1"/>
    </xf>
    <xf numFmtId="215" fontId="58" fillId="47" borderId="0" xfId="2551" applyNumberFormat="1" applyFont="1" applyFill="1" applyAlignment="1" applyProtection="1">
      <alignment vertical="center"/>
      <protection hidden="1"/>
    </xf>
    <xf numFmtId="215" fontId="58" fillId="47" borderId="0" xfId="3055" applyNumberFormat="1" applyFont="1" applyFill="1" applyAlignment="1" applyProtection="1">
      <alignment vertical="center"/>
      <protection locked="0" hidden="1"/>
    </xf>
    <xf numFmtId="0" fontId="201" fillId="47" borderId="18" xfId="2722" applyNumberFormat="1" applyFont="1" applyFill="1" applyBorder="1" applyAlignment="1" applyProtection="1">
      <alignment vertical="center" shrinkToFit="1"/>
      <protection hidden="1"/>
    </xf>
    <xf numFmtId="215" fontId="58" fillId="47" borderId="0" xfId="2727" applyNumberFormat="1" applyFont="1" applyFill="1" applyBorder="1" applyAlignment="1" applyProtection="1">
      <alignment horizontal="right" vertical="center"/>
      <protection locked="0" hidden="1"/>
    </xf>
    <xf numFmtId="0" fontId="201" fillId="47" borderId="0" xfId="2725" applyNumberFormat="1" applyFont="1" applyFill="1" applyBorder="1" applyAlignment="1" applyProtection="1">
      <alignment horizontal="center" vertical="center"/>
      <protection hidden="1"/>
    </xf>
    <xf numFmtId="0" fontId="201" fillId="47" borderId="18" xfId="2725" applyNumberFormat="1" applyFont="1" applyFill="1" applyBorder="1" applyAlignment="1" applyProtection="1">
      <alignment vertical="center" shrinkToFit="1"/>
      <protection hidden="1"/>
    </xf>
    <xf numFmtId="215" fontId="58" fillId="47" borderId="0" xfId="2582" applyNumberFormat="1" applyFont="1" applyFill="1" applyBorder="1" applyAlignment="1" applyProtection="1">
      <alignment horizontal="right" vertical="center"/>
      <protection locked="0" hidden="1"/>
    </xf>
    <xf numFmtId="0" fontId="201" fillId="47" borderId="0" xfId="2720" applyNumberFormat="1" applyFont="1" applyFill="1" applyBorder="1" applyAlignment="1" applyProtection="1">
      <alignment horizontal="center" vertical="center"/>
      <protection hidden="1"/>
    </xf>
    <xf numFmtId="0" fontId="201" fillId="47" borderId="18" xfId="2720" applyNumberFormat="1" applyFont="1" applyFill="1" applyBorder="1" applyAlignment="1" applyProtection="1">
      <alignment vertical="center" shrinkToFit="1"/>
      <protection hidden="1"/>
    </xf>
    <xf numFmtId="0" fontId="201" fillId="47" borderId="0" xfId="2724" applyNumberFormat="1" applyFont="1" applyFill="1" applyBorder="1" applyAlignment="1" applyProtection="1">
      <alignment horizontal="center" vertical="center"/>
      <protection hidden="1"/>
    </xf>
    <xf numFmtId="0" fontId="201" fillId="47" borderId="18" xfId="2724" applyNumberFormat="1" applyFont="1" applyFill="1" applyBorder="1" applyAlignment="1" applyProtection="1">
      <alignment vertical="center" shrinkToFit="1"/>
      <protection hidden="1"/>
    </xf>
    <xf numFmtId="0" fontId="201" fillId="47" borderId="8" xfId="2722" applyNumberFormat="1" applyFont="1" applyFill="1" applyBorder="1" applyAlignment="1" applyProtection="1">
      <alignment horizontal="center" vertical="center"/>
      <protection hidden="1"/>
    </xf>
    <xf numFmtId="215" fontId="58" fillId="47" borderId="76" xfId="2722" applyNumberFormat="1" applyFont="1" applyFill="1" applyBorder="1" applyAlignment="1" applyProtection="1">
      <alignment horizontal="right" vertical="center"/>
      <protection locked="0" hidden="1"/>
    </xf>
    <xf numFmtId="177" fontId="58" fillId="47" borderId="8" xfId="2551" applyFont="1" applyFill="1" applyBorder="1" applyAlignment="1" applyProtection="1">
      <alignment vertical="center"/>
      <protection hidden="1"/>
    </xf>
    <xf numFmtId="177" fontId="58" fillId="47" borderId="76" xfId="2551" applyFont="1" applyFill="1" applyBorder="1" applyAlignment="1" applyProtection="1">
      <alignment vertical="center"/>
      <protection locked="0" hidden="1"/>
    </xf>
    <xf numFmtId="217" fontId="58" fillId="47" borderId="8" xfId="2551" applyNumberFormat="1" applyFont="1" applyFill="1" applyBorder="1" applyAlignment="1" applyProtection="1">
      <alignment vertical="center"/>
      <protection hidden="1"/>
    </xf>
    <xf numFmtId="217" fontId="58" fillId="47" borderId="76" xfId="2551" applyNumberFormat="1" applyFont="1" applyFill="1" applyBorder="1" applyAlignment="1" applyProtection="1">
      <alignment vertical="center"/>
      <protection locked="0" hidden="1"/>
    </xf>
    <xf numFmtId="218" fontId="58" fillId="47" borderId="24" xfId="0" applyNumberFormat="1" applyFont="1" applyFill="1" applyBorder="1" applyAlignment="1" applyProtection="1">
      <alignment horizontal="left" vertical="center" wrapText="1"/>
      <protection hidden="1"/>
    </xf>
    <xf numFmtId="215" fontId="58" fillId="47" borderId="0" xfId="2676" applyNumberFormat="1" applyFont="1" applyFill="1" applyAlignment="1" applyProtection="1">
      <alignment horizontal="right" vertical="center"/>
      <protection locked="0" hidden="1"/>
    </xf>
    <xf numFmtId="181" fontId="58" fillId="47" borderId="0" xfId="0" applyNumberFormat="1" applyFont="1" applyFill="1" applyAlignment="1" applyProtection="1">
      <alignment horizontal="center" vertical="center"/>
      <protection hidden="1"/>
    </xf>
    <xf numFmtId="181" fontId="0" fillId="47" borderId="0" xfId="0" applyNumberFormat="1" applyFont="1" applyFill="1" applyAlignment="1" applyProtection="1">
      <alignment horizontal="center" vertical="center"/>
      <protection hidden="1"/>
    </xf>
    <xf numFmtId="0" fontId="206" fillId="47" borderId="0" xfId="0" applyFont="1" applyFill="1" applyAlignment="1" applyProtection="1">
      <alignment horizontal="center" vertical="center"/>
      <protection hidden="1"/>
    </xf>
    <xf numFmtId="0" fontId="0" fillId="47" borderId="0" xfId="0" applyFont="1" applyFill="1" applyBorder="1" applyAlignment="1" applyProtection="1">
      <alignment horizontal="center" vertical="center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79" fillId="47" borderId="0" xfId="0" applyNumberFormat="1" applyFont="1" applyFill="1" applyBorder="1" applyAlignment="1" applyProtection="1">
      <alignment horizontal="center" vertical="center"/>
      <protection hidden="1"/>
    </xf>
    <xf numFmtId="178" fontId="179" fillId="47" borderId="18" xfId="0" applyNumberFormat="1" applyFont="1" applyFill="1" applyBorder="1" applyAlignment="1" applyProtection="1">
      <alignment horizontal="center" vertical="center"/>
      <protection hidden="1"/>
    </xf>
    <xf numFmtId="0" fontId="186" fillId="47" borderId="0" xfId="0" applyFont="1" applyFill="1" applyProtection="1"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22" xfId="0" applyFont="1" applyFill="1" applyBorder="1" applyAlignment="1" applyProtection="1">
      <alignment horizontal="center" vertical="center"/>
      <protection hidden="1"/>
    </xf>
    <xf numFmtId="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18" xfId="2707" applyNumberFormat="1" applyFont="1" applyFill="1" applyBorder="1" applyAlignment="1" applyProtection="1">
      <alignment horizontal="left" vertical="center"/>
      <protection locked="0" hidden="1"/>
    </xf>
    <xf numFmtId="189" fontId="179" fillId="47" borderId="0" xfId="2707" applyNumberFormat="1" applyFont="1" applyFill="1" applyBorder="1" applyAlignment="1" applyProtection="1">
      <alignment horizontal="left" vertical="center"/>
      <protection locked="0" hidden="1"/>
    </xf>
    <xf numFmtId="206" fontId="179" fillId="47" borderId="0" xfId="2707" applyNumberFormat="1" applyFont="1" applyFill="1" applyAlignment="1" applyProtection="1">
      <alignment horizontal="left" vertical="center"/>
      <protection locked="0" hidden="1"/>
    </xf>
    <xf numFmtId="0" fontId="179" fillId="47" borderId="24" xfId="2707" applyNumberFormat="1" applyFont="1" applyFill="1" applyBorder="1" applyAlignment="1" applyProtection="1">
      <alignment horizontal="left" vertical="center"/>
      <protection locked="0" hidden="1"/>
    </xf>
    <xf numFmtId="236" fontId="183" fillId="47" borderId="22" xfId="2671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2671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2671" applyNumberFormat="1" applyFont="1" applyFill="1" applyBorder="1" applyAlignment="1" applyProtection="1">
      <alignment horizontal="left" vertical="center"/>
      <protection locked="0" hidden="1"/>
    </xf>
    <xf numFmtId="221" fontId="179" fillId="47" borderId="0" xfId="2671" applyNumberFormat="1" applyFont="1" applyFill="1" applyBorder="1" applyAlignment="1" applyProtection="1">
      <alignment horizontal="right" vertical="center"/>
      <protection locked="0" hidden="1"/>
    </xf>
    <xf numFmtId="41" fontId="179" fillId="0" borderId="0" xfId="2671" quotePrefix="1" applyNumberFormat="1" applyFont="1" applyFill="1" applyBorder="1" applyAlignment="1" applyProtection="1">
      <alignment horizontal="right" vertical="center"/>
      <protection locked="0" hidden="1"/>
    </xf>
    <xf numFmtId="206" fontId="183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41" fontId="179" fillId="47" borderId="24" xfId="2671" applyNumberFormat="1" applyFont="1" applyFill="1" applyBorder="1" applyAlignment="1" applyProtection="1">
      <alignment horizontal="left" vertical="center"/>
      <protection locked="0" hidden="1"/>
    </xf>
    <xf numFmtId="206" fontId="179" fillId="47" borderId="76" xfId="2671" quotePrefix="1" applyNumberFormat="1" applyFont="1" applyFill="1" applyBorder="1" applyAlignment="1" applyProtection="1">
      <alignment horizontal="left" vertical="center"/>
      <protection locked="0" hidden="1"/>
    </xf>
    <xf numFmtId="206" fontId="179" fillId="47" borderId="76" xfId="2671" applyNumberFormat="1" applyFont="1" applyFill="1" applyBorder="1" applyAlignment="1" applyProtection="1">
      <alignment horizontal="left" vertical="center"/>
      <protection locked="0" hidden="1"/>
    </xf>
    <xf numFmtId="221" fontId="179" fillId="47" borderId="76" xfId="2671" applyNumberFormat="1" applyFont="1" applyFill="1" applyBorder="1" applyAlignment="1" applyProtection="1">
      <alignment horizontal="right" vertical="center"/>
      <protection locked="0" hidden="1"/>
    </xf>
    <xf numFmtId="236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177" fontId="179" fillId="47" borderId="0" xfId="2551" applyFont="1" applyFill="1" applyBorder="1" applyAlignment="1" applyProtection="1">
      <alignment horizontal="right" vertical="center"/>
      <protection locked="0" hidden="1"/>
    </xf>
    <xf numFmtId="177" fontId="58" fillId="47" borderId="76" xfId="2551" applyFont="1" applyFill="1" applyBorder="1" applyAlignment="1" applyProtection="1">
      <alignment horizontal="right" vertical="center"/>
      <protection locked="0" hidden="1"/>
    </xf>
    <xf numFmtId="236" fontId="183" fillId="47" borderId="18" xfId="2718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22" xfId="2676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22" xfId="2723" quotePrefix="1" applyNumberFormat="1" applyFont="1" applyFill="1" applyBorder="1" applyAlignment="1" applyProtection="1">
      <alignment horizontal="center" vertical="center"/>
      <protection hidden="1"/>
    </xf>
    <xf numFmtId="215" fontId="58" fillId="47" borderId="0" xfId="3897" applyNumberFormat="1" applyFont="1" applyFill="1" applyAlignment="1" applyProtection="1">
      <alignment vertical="center"/>
      <protection locked="0" hidden="1"/>
    </xf>
    <xf numFmtId="42" fontId="179" fillId="47" borderId="18" xfId="0" applyNumberFormat="1" applyFont="1" applyFill="1" applyBorder="1" applyAlignment="1" applyProtection="1">
      <alignment horizontal="left" vertical="center"/>
      <protection hidden="1"/>
    </xf>
    <xf numFmtId="178" fontId="179" fillId="47" borderId="18" xfId="0" applyNumberFormat="1" applyFont="1" applyFill="1" applyBorder="1" applyAlignment="1" applyProtection="1">
      <alignment horizontal="center" vertical="center"/>
      <protection hidden="1"/>
    </xf>
    <xf numFmtId="0" fontId="186" fillId="47" borderId="0" xfId="0" applyFont="1" applyFill="1" applyProtection="1">
      <protection hidden="1"/>
    </xf>
    <xf numFmtId="0" fontId="200" fillId="0" borderId="0" xfId="0" applyFont="1" applyFill="1" applyBorder="1" applyAlignment="1" applyProtection="1">
      <alignment horizontal="center" vertical="center"/>
      <protection hidden="1"/>
    </xf>
    <xf numFmtId="177" fontId="58" fillId="47" borderId="0" xfId="2551" applyFont="1" applyFill="1" applyBorder="1" applyAlignment="1" applyProtection="1">
      <alignment vertical="center"/>
      <protection locked="0" hidden="1"/>
    </xf>
    <xf numFmtId="217" fontId="58" fillId="47" borderId="0" xfId="2551" applyNumberFormat="1" applyFont="1" applyFill="1" applyBorder="1" applyAlignment="1" applyProtection="1">
      <alignment vertical="center"/>
      <protection locked="0" hidden="1"/>
    </xf>
    <xf numFmtId="177" fontId="58" fillId="47" borderId="0" xfId="2551" applyFont="1" applyFill="1" applyBorder="1" applyAlignment="1" applyProtection="1">
      <alignment horizontal="right" vertical="center"/>
      <protection locked="0" hidden="1"/>
    </xf>
    <xf numFmtId="42" fontId="179" fillId="47" borderId="18" xfId="2723" applyNumberFormat="1" applyFont="1" applyFill="1" applyBorder="1" applyAlignment="1" applyProtection="1">
      <alignment horizontal="left" vertical="center"/>
      <protection hidden="1"/>
    </xf>
    <xf numFmtId="41" fontId="179" fillId="47" borderId="25" xfId="2723" applyNumberFormat="1" applyFont="1" applyFill="1" applyBorder="1" applyAlignment="1" applyProtection="1">
      <alignment horizontal="right" vertical="center"/>
      <protection locked="0" hidden="1"/>
    </xf>
    <xf numFmtId="0" fontId="184" fillId="47" borderId="0" xfId="2723" applyNumberFormat="1" applyFont="1" applyFill="1" applyBorder="1" applyAlignment="1" applyProtection="1">
      <alignment horizontal="center" vertical="center"/>
      <protection hidden="1"/>
    </xf>
    <xf numFmtId="220" fontId="179" fillId="47" borderId="76" xfId="2551" applyNumberFormat="1" applyFont="1" applyFill="1" applyBorder="1" applyAlignment="1" applyProtection="1">
      <alignment horizontal="right" vertical="center"/>
      <protection locked="0" hidden="1"/>
    </xf>
    <xf numFmtId="220" fontId="179" fillId="47" borderId="76" xfId="2551" applyNumberFormat="1" applyFont="1" applyFill="1" applyBorder="1" applyAlignment="1" applyProtection="1">
      <alignment horizontal="right" vertical="center"/>
      <protection hidden="1"/>
    </xf>
    <xf numFmtId="214" fontId="179" fillId="0" borderId="18" xfId="2671" applyNumberFormat="1" applyFont="1" applyFill="1" applyBorder="1" applyAlignment="1" applyProtection="1">
      <alignment horizontal="left" vertical="center" wrapText="1"/>
      <protection hidden="1"/>
    </xf>
    <xf numFmtId="215" fontId="179" fillId="0" borderId="0" xfId="2671" quotePrefix="1" applyNumberFormat="1" applyFont="1" applyFill="1" applyAlignment="1" applyProtection="1">
      <alignment horizontal="right" vertical="center"/>
      <protection locked="0" hidden="1"/>
    </xf>
    <xf numFmtId="41" fontId="179" fillId="0" borderId="0" xfId="2671" quotePrefix="1" applyNumberFormat="1" applyFont="1" applyFill="1" applyAlignment="1" applyProtection="1">
      <alignment horizontal="right" vertical="center"/>
      <protection locked="0" hidden="1"/>
    </xf>
    <xf numFmtId="0" fontId="189" fillId="0" borderId="0" xfId="2722" applyNumberFormat="1" applyFont="1" applyFill="1" applyBorder="1" applyAlignment="1" applyProtection="1">
      <alignment vertical="center"/>
      <protection hidden="1"/>
    </xf>
    <xf numFmtId="0" fontId="189" fillId="0" borderId="18" xfId="2722" applyNumberFormat="1" applyFont="1" applyFill="1" applyBorder="1" applyAlignment="1" applyProtection="1">
      <alignment vertical="center"/>
      <protection hidden="1"/>
    </xf>
    <xf numFmtId="41" fontId="179" fillId="0" borderId="0" xfId="2722" applyNumberFormat="1" applyFont="1" applyFill="1" applyAlignment="1" applyProtection="1">
      <alignment horizontal="right" vertical="center"/>
      <protection hidden="1"/>
    </xf>
    <xf numFmtId="41" fontId="179" fillId="0" borderId="0" xfId="2722" applyNumberFormat="1" applyFont="1" applyFill="1" applyBorder="1" applyAlignment="1" applyProtection="1">
      <alignment horizontal="right" vertical="center"/>
      <protection locked="0" hidden="1"/>
    </xf>
    <xf numFmtId="41" fontId="179" fillId="0" borderId="18" xfId="2722" applyNumberFormat="1" applyFont="1" applyFill="1" applyBorder="1" applyAlignment="1" applyProtection="1">
      <alignment horizontal="center" vertical="center"/>
      <protection hidden="1"/>
    </xf>
    <xf numFmtId="41" fontId="189" fillId="0" borderId="22" xfId="2722" applyNumberFormat="1" applyFont="1" applyFill="1" applyBorder="1" applyAlignment="1" applyProtection="1">
      <alignment horizontal="left" vertical="center"/>
      <protection hidden="1"/>
    </xf>
    <xf numFmtId="41" fontId="179" fillId="0" borderId="0" xfId="2722" applyNumberFormat="1" applyFont="1" applyFill="1" applyBorder="1" applyAlignment="1" applyProtection="1">
      <alignment horizontal="center" vertical="center"/>
      <protection hidden="1"/>
    </xf>
    <xf numFmtId="0" fontId="179" fillId="0" borderId="18" xfId="2722" applyNumberFormat="1" applyFont="1" applyFill="1" applyBorder="1" applyAlignment="1" applyProtection="1">
      <alignment vertical="center"/>
      <protection hidden="1"/>
    </xf>
    <xf numFmtId="0" fontId="179" fillId="0" borderId="0" xfId="2722" applyFont="1" applyFill="1" applyBorder="1" applyAlignment="1" applyProtection="1">
      <alignment horizontal="center" vertical="center"/>
      <protection hidden="1"/>
    </xf>
    <xf numFmtId="0" fontId="58" fillId="0" borderId="0" xfId="0" applyFont="1" applyFill="1" applyBorder="1" applyAlignment="1" applyProtection="1">
      <alignment horizontal="center" vertical="center"/>
      <protection hidden="1"/>
    </xf>
    <xf numFmtId="42" fontId="179" fillId="47" borderId="0" xfId="0" applyNumberFormat="1" applyFont="1" applyFill="1" applyBorder="1" applyAlignment="1" applyProtection="1">
      <alignment horizontal="left" vertical="center"/>
      <protection hidden="1"/>
    </xf>
    <xf numFmtId="0" fontId="194" fillId="47" borderId="16" xfId="0" applyFont="1" applyFill="1" applyBorder="1" applyAlignment="1" applyProtection="1">
      <alignment horizontal="right" vertical="center"/>
      <protection hidden="1"/>
    </xf>
    <xf numFmtId="235" fontId="179" fillId="47" borderId="22" xfId="2671" applyNumberFormat="1" applyFont="1" applyFill="1" applyBorder="1" applyAlignment="1" applyProtection="1">
      <alignment horizontal="left" vertical="center" shrinkToFit="1"/>
      <protection hidden="1"/>
    </xf>
    <xf numFmtId="235" fontId="179" fillId="47" borderId="22" xfId="2671" applyNumberFormat="1" applyFont="1" applyFill="1" applyBorder="1" applyAlignment="1" applyProtection="1">
      <alignment horizontal="left" vertical="center" wrapText="1" shrinkToFit="1"/>
      <protection hidden="1"/>
    </xf>
    <xf numFmtId="235" fontId="179" fillId="47" borderId="25" xfId="2671" applyNumberFormat="1" applyFont="1" applyFill="1" applyBorder="1" applyAlignment="1" applyProtection="1">
      <alignment horizontal="left" vertical="center" wrapText="1" shrinkToFit="1"/>
      <protection hidden="1"/>
    </xf>
    <xf numFmtId="221" fontId="183" fillId="47" borderId="0" xfId="0" applyNumberFormat="1" applyFont="1" applyFill="1" applyAlignment="1" applyProtection="1">
      <alignment horizontal="right" vertical="center"/>
      <protection hidden="1"/>
    </xf>
    <xf numFmtId="221" fontId="179" fillId="47" borderId="0" xfId="2671" applyNumberFormat="1" applyFont="1" applyFill="1" applyAlignment="1" applyProtection="1">
      <alignment horizontal="right" vertical="center"/>
      <protection hidden="1"/>
    </xf>
    <xf numFmtId="221" fontId="179" fillId="47" borderId="0" xfId="2671" applyNumberFormat="1" applyFont="1" applyFill="1" applyAlignment="1" applyProtection="1">
      <alignment horizontal="right" vertical="center"/>
      <protection locked="0" hidden="1"/>
    </xf>
    <xf numFmtId="221" fontId="179" fillId="47" borderId="0" xfId="2671" quotePrefix="1" applyNumberFormat="1" applyFont="1" applyFill="1" applyAlignment="1" applyProtection="1">
      <alignment horizontal="right" vertical="center"/>
      <protection locked="0" hidden="1"/>
    </xf>
    <xf numFmtId="235" fontId="179" fillId="0" borderId="22" xfId="2671" applyNumberFormat="1" applyFont="1" applyFill="1" applyBorder="1" applyAlignment="1" applyProtection="1">
      <alignment horizontal="left" vertical="center" shrinkToFit="1"/>
      <protection hidden="1"/>
    </xf>
    <xf numFmtId="235" fontId="179" fillId="47" borderId="25" xfId="2671" applyNumberFormat="1" applyFont="1" applyFill="1" applyBorder="1" applyAlignment="1" applyProtection="1">
      <alignment horizontal="left" vertical="center" shrinkToFit="1"/>
      <protection hidden="1"/>
    </xf>
    <xf numFmtId="0" fontId="184" fillId="47" borderId="0" xfId="2671" applyFont="1" applyFill="1" applyBorder="1" applyAlignment="1" applyProtection="1">
      <alignment horizontal="left" vertical="center"/>
      <protection hidden="1"/>
    </xf>
    <xf numFmtId="178" fontId="184" fillId="47" borderId="0" xfId="2671" applyNumberFormat="1" applyFont="1" applyFill="1" applyBorder="1" applyAlignment="1" applyProtection="1">
      <alignment horizontal="left" vertical="center"/>
      <protection hidden="1"/>
    </xf>
    <xf numFmtId="217" fontId="179" fillId="47" borderId="0" xfId="2671" applyNumberFormat="1" applyFont="1" applyFill="1" applyBorder="1" applyAlignment="1" applyProtection="1">
      <alignment horizontal="right" vertical="center"/>
      <protection locked="0" hidden="1"/>
    </xf>
    <xf numFmtId="237" fontId="179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15" fontId="183" fillId="47" borderId="0" xfId="2671" applyNumberFormat="1" applyFont="1" applyFill="1" applyBorder="1" applyAlignment="1" applyProtection="1">
      <alignment horizontal="right" vertical="center"/>
      <protection hidden="1"/>
    </xf>
    <xf numFmtId="215" fontId="179" fillId="47" borderId="0" xfId="2671" applyNumberFormat="1" applyFont="1" applyFill="1" applyBorder="1" applyAlignment="1" applyProtection="1">
      <alignment horizontal="right" vertical="center"/>
      <protection hidden="1"/>
    </xf>
    <xf numFmtId="215" fontId="179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15" fontId="179" fillId="47" borderId="0" xfId="2671" applyNumberFormat="1" applyFont="1" applyFill="1" applyBorder="1" applyAlignment="1" applyProtection="1">
      <alignment horizontal="right" vertical="center"/>
      <protection locked="0" hidden="1"/>
    </xf>
    <xf numFmtId="215" fontId="183" fillId="47" borderId="0" xfId="2671" applyNumberFormat="1" applyFont="1" applyFill="1" applyAlignment="1" applyProtection="1">
      <alignment horizontal="right" vertical="center"/>
      <protection hidden="1"/>
    </xf>
    <xf numFmtId="215" fontId="179" fillId="47" borderId="0" xfId="2671" applyNumberFormat="1" applyFont="1" applyFill="1" applyAlignment="1" applyProtection="1">
      <alignment horizontal="right" vertical="center"/>
      <protection locked="0" hidden="1"/>
    </xf>
    <xf numFmtId="238" fontId="179" fillId="47" borderId="0" xfId="0" applyNumberFormat="1" applyFont="1" applyFill="1" applyAlignment="1" applyProtection="1">
      <alignment horizontal="right" vertical="center"/>
      <protection hidden="1"/>
    </xf>
    <xf numFmtId="238" fontId="183" fillId="47" borderId="0" xfId="2671" applyNumberFormat="1" applyFont="1" applyFill="1" applyAlignment="1" applyProtection="1">
      <alignment horizontal="right" vertical="center"/>
      <protection hidden="1"/>
    </xf>
    <xf numFmtId="238" fontId="179" fillId="47" borderId="0" xfId="2671" applyNumberFormat="1" applyFont="1" applyFill="1" applyAlignment="1" applyProtection="1">
      <alignment horizontal="right" vertical="center"/>
      <protection hidden="1"/>
    </xf>
    <xf numFmtId="238" fontId="179" fillId="47" borderId="0" xfId="2671" quotePrefix="1" applyNumberFormat="1" applyFont="1" applyFill="1" applyAlignment="1" applyProtection="1">
      <alignment horizontal="right" vertical="center"/>
      <protection locked="0" hidden="1"/>
    </xf>
    <xf numFmtId="215" fontId="179" fillId="47" borderId="76" xfId="2671" applyNumberFormat="1" applyFont="1" applyFill="1" applyBorder="1" applyAlignment="1" applyProtection="1">
      <alignment horizontal="right" vertical="center"/>
      <protection locked="0" hidden="1"/>
    </xf>
    <xf numFmtId="206" fontId="183" fillId="47" borderId="0" xfId="0" applyNumberFormat="1" applyFont="1" applyFill="1" applyAlignment="1" applyProtection="1">
      <alignment horizontal="left" vertical="center"/>
      <protection hidden="1"/>
    </xf>
    <xf numFmtId="221" fontId="179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21" fontId="179" fillId="47" borderId="76" xfId="2671" quotePrefix="1" applyNumberFormat="1" applyFont="1" applyFill="1" applyBorder="1" applyAlignment="1" applyProtection="1">
      <alignment horizontal="right" vertical="center"/>
      <protection locked="0" hidden="1"/>
    </xf>
    <xf numFmtId="221" fontId="179" fillId="47" borderId="22" xfId="2671" applyNumberFormat="1" applyFont="1" applyFill="1" applyBorder="1" applyAlignment="1" applyProtection="1">
      <alignment horizontal="right" vertical="center"/>
      <protection locked="0" hidden="1"/>
    </xf>
    <xf numFmtId="221" fontId="183" fillId="47" borderId="22" xfId="2671" applyNumberFormat="1" applyFont="1" applyFill="1" applyBorder="1" applyAlignment="1" applyProtection="1">
      <alignment horizontal="right" vertical="center"/>
      <protection hidden="1"/>
    </xf>
    <xf numFmtId="221" fontId="179" fillId="47" borderId="25" xfId="2671" applyNumberFormat="1" applyFont="1" applyFill="1" applyBorder="1" applyAlignment="1" applyProtection="1">
      <alignment horizontal="right" vertical="center"/>
      <protection locked="0" hidden="1"/>
    </xf>
    <xf numFmtId="215" fontId="179" fillId="47" borderId="22" xfId="0" applyNumberFormat="1" applyFont="1" applyFill="1" applyBorder="1" applyAlignment="1" applyProtection="1">
      <alignment horizontal="right" vertical="center"/>
      <protection hidden="1"/>
    </xf>
    <xf numFmtId="215" fontId="183" fillId="47" borderId="22" xfId="0" applyNumberFormat="1" applyFont="1" applyFill="1" applyBorder="1" applyAlignment="1" applyProtection="1">
      <alignment horizontal="right" vertical="center"/>
      <protection hidden="1"/>
    </xf>
    <xf numFmtId="215" fontId="183" fillId="47" borderId="0" xfId="0" applyNumberFormat="1" applyFont="1" applyFill="1" applyAlignment="1" applyProtection="1">
      <alignment vertical="center"/>
      <protection hidden="1"/>
    </xf>
    <xf numFmtId="215" fontId="179" fillId="47" borderId="0" xfId="0" applyNumberFormat="1" applyFont="1" applyFill="1" applyAlignment="1" applyProtection="1">
      <alignment vertical="center"/>
      <protection hidden="1"/>
    </xf>
    <xf numFmtId="215" fontId="179" fillId="47" borderId="0" xfId="0" applyNumberFormat="1" applyFont="1" applyFill="1" applyBorder="1" applyAlignment="1" applyProtection="1">
      <alignment vertical="center"/>
      <protection hidden="1"/>
    </xf>
    <xf numFmtId="215" fontId="179" fillId="47" borderId="0" xfId="0" applyNumberFormat="1" applyFont="1" applyFill="1" applyBorder="1" applyAlignment="1" applyProtection="1">
      <alignment horizontal="right" vertical="center"/>
      <protection locked="0" hidden="1"/>
    </xf>
    <xf numFmtId="215" fontId="179" fillId="47" borderId="25" xfId="0" applyNumberFormat="1" applyFont="1" applyFill="1" applyBorder="1" applyAlignment="1" applyProtection="1">
      <alignment horizontal="right" vertical="center"/>
      <protection hidden="1"/>
    </xf>
    <xf numFmtId="0" fontId="179" fillId="0" borderId="0" xfId="2722" applyFont="1" applyFill="1" applyBorder="1" applyAlignment="1" applyProtection="1">
      <alignment horizontal="center" vertical="top"/>
      <protection hidden="1"/>
    </xf>
    <xf numFmtId="0" fontId="179" fillId="0" borderId="0" xfId="2722" applyFont="1" applyFill="1" applyAlignment="1" applyProtection="1">
      <alignment horizontal="center" vertical="top"/>
      <protection hidden="1"/>
    </xf>
    <xf numFmtId="0" fontId="179" fillId="0" borderId="0" xfId="2722" applyFont="1" applyFill="1" applyAlignment="1" applyProtection="1">
      <alignment horizontal="right" vertical="top"/>
      <protection hidden="1"/>
    </xf>
    <xf numFmtId="0" fontId="179" fillId="0" borderId="0" xfId="2722" applyFont="1" applyFill="1" applyBorder="1" applyAlignment="1" applyProtection="1">
      <alignment horizontal="left" vertical="top"/>
      <protection hidden="1"/>
    </xf>
    <xf numFmtId="0" fontId="179" fillId="0" borderId="0" xfId="2722" applyFont="1" applyFill="1" applyBorder="1" applyAlignment="1" applyProtection="1">
      <alignment horizontal="right" vertical="top"/>
      <protection hidden="1"/>
    </xf>
    <xf numFmtId="0" fontId="179" fillId="0" borderId="0" xfId="2722" applyFont="1" applyFill="1" applyAlignment="1" applyProtection="1">
      <alignment horizontal="center" vertical="center"/>
      <protection hidden="1"/>
    </xf>
    <xf numFmtId="0" fontId="58" fillId="0" borderId="0" xfId="2722" applyFont="1" applyFill="1" applyBorder="1" applyAlignment="1" applyProtection="1">
      <alignment horizontal="center" vertical="center"/>
      <protection hidden="1"/>
    </xf>
    <xf numFmtId="41" fontId="179" fillId="0" borderId="0" xfId="2722" applyNumberFormat="1" applyFont="1" applyFill="1" applyBorder="1" applyAlignment="1" applyProtection="1">
      <alignment horizontal="right" vertical="center"/>
      <protection hidden="1"/>
    </xf>
    <xf numFmtId="41" fontId="179" fillId="0" borderId="22" xfId="2722" quotePrefix="1" applyNumberFormat="1" applyFont="1" applyFill="1" applyBorder="1" applyAlignment="1" applyProtection="1">
      <alignment horizontal="center" vertical="center"/>
      <protection hidden="1"/>
    </xf>
    <xf numFmtId="0" fontId="183" fillId="0" borderId="0" xfId="2722" applyFont="1" applyFill="1" applyBorder="1" applyAlignment="1" applyProtection="1">
      <alignment horizontal="center" vertical="center"/>
      <protection hidden="1"/>
    </xf>
    <xf numFmtId="41" fontId="183" fillId="0" borderId="0" xfId="2722" applyNumberFormat="1" applyFont="1" applyFill="1" applyBorder="1" applyAlignment="1" applyProtection="1">
      <alignment horizontal="right" vertical="center"/>
      <protection hidden="1"/>
    </xf>
    <xf numFmtId="236" fontId="183" fillId="0" borderId="22" xfId="2722" quotePrefix="1" applyNumberFormat="1" applyFont="1" applyFill="1" applyBorder="1" applyAlignment="1" applyProtection="1">
      <alignment horizontal="center" vertical="center"/>
      <protection hidden="1"/>
    </xf>
    <xf numFmtId="41" fontId="183" fillId="0" borderId="0" xfId="2722" quotePrefix="1" applyNumberFormat="1" applyFont="1" applyFill="1" applyBorder="1" applyAlignment="1" applyProtection="1">
      <alignment horizontal="center" vertical="center"/>
      <protection hidden="1"/>
    </xf>
    <xf numFmtId="41" fontId="183" fillId="0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9" fillId="0" borderId="22" xfId="2722" applyNumberFormat="1" applyFont="1" applyFill="1" applyBorder="1" applyAlignment="1" applyProtection="1">
      <alignment horizontal="center" vertical="center"/>
      <protection hidden="1"/>
    </xf>
    <xf numFmtId="41" fontId="179" fillId="0" borderId="0" xfId="2722" applyNumberFormat="1" applyFont="1" applyFill="1" applyAlignment="1" applyProtection="1">
      <alignment horizontal="right" vertical="center"/>
      <protection locked="0" hidden="1"/>
    </xf>
    <xf numFmtId="0" fontId="189" fillId="0" borderId="0" xfId="0" applyNumberFormat="1" applyFont="1" applyFill="1" applyBorder="1" applyAlignment="1" applyProtection="1">
      <alignment vertical="center"/>
      <protection hidden="1"/>
    </xf>
    <xf numFmtId="0" fontId="189" fillId="0" borderId="18" xfId="0" applyNumberFormat="1" applyFont="1" applyFill="1" applyBorder="1" applyAlignment="1" applyProtection="1">
      <alignment vertical="center"/>
      <protection hidden="1"/>
    </xf>
    <xf numFmtId="41" fontId="179" fillId="0" borderId="0" xfId="0" applyNumberFormat="1" applyFont="1" applyFill="1" applyBorder="1" applyAlignment="1" applyProtection="1">
      <alignment vertical="center"/>
      <protection locked="0" hidden="1"/>
    </xf>
    <xf numFmtId="41" fontId="179" fillId="0" borderId="0" xfId="2582" applyNumberFormat="1" applyFont="1" applyFill="1" applyBorder="1" applyAlignment="1" applyProtection="1">
      <alignment horizontal="right" vertical="center"/>
      <protection locked="0" hidden="1"/>
    </xf>
    <xf numFmtId="41" fontId="179" fillId="0" borderId="18" xfId="2725" applyNumberFormat="1" applyFont="1" applyFill="1" applyBorder="1" applyAlignment="1" applyProtection="1">
      <alignment horizontal="center" vertical="center"/>
      <protection hidden="1"/>
    </xf>
    <xf numFmtId="41" fontId="189" fillId="0" borderId="0" xfId="2725" applyNumberFormat="1" applyFont="1" applyFill="1" applyBorder="1" applyAlignment="1" applyProtection="1">
      <alignment vertical="center" shrinkToFit="1"/>
      <protection hidden="1"/>
    </xf>
    <xf numFmtId="41" fontId="179" fillId="0" borderId="0" xfId="2725" applyNumberFormat="1" applyFont="1" applyFill="1" applyBorder="1" applyAlignment="1" applyProtection="1">
      <alignment horizontal="center" vertical="center"/>
      <protection hidden="1"/>
    </xf>
    <xf numFmtId="0" fontId="179" fillId="0" borderId="18" xfId="2725" applyNumberFormat="1" applyFont="1" applyFill="1" applyBorder="1" applyAlignment="1" applyProtection="1">
      <alignment vertical="center"/>
      <protection hidden="1"/>
    </xf>
    <xf numFmtId="41" fontId="179" fillId="0" borderId="0" xfId="0" applyNumberFormat="1" applyFont="1" applyFill="1" applyBorder="1" applyAlignment="1" applyProtection="1">
      <alignment horizontal="right" vertical="center"/>
      <protection locked="0" hidden="1"/>
    </xf>
    <xf numFmtId="0" fontId="179" fillId="0" borderId="0" xfId="0" applyFont="1" applyFill="1" applyBorder="1" applyAlignment="1" applyProtection="1">
      <alignment horizontal="center" vertical="center"/>
      <protection hidden="1"/>
    </xf>
    <xf numFmtId="41" fontId="179" fillId="0" borderId="0" xfId="7093" applyNumberFormat="1" applyFont="1" applyFill="1" applyAlignment="1" applyProtection="1">
      <alignment horizontal="right" vertical="center"/>
      <protection locked="0"/>
    </xf>
    <xf numFmtId="41" fontId="179" fillId="0" borderId="24" xfId="2722" applyNumberFormat="1" applyFont="1" applyFill="1" applyBorder="1" applyAlignment="1" applyProtection="1">
      <alignment horizontal="center" vertical="center"/>
      <protection hidden="1"/>
    </xf>
    <xf numFmtId="41" fontId="189" fillId="0" borderId="25" xfId="2722" applyNumberFormat="1" applyFont="1" applyFill="1" applyBorder="1" applyAlignment="1" applyProtection="1">
      <alignment horizontal="left" vertical="center"/>
      <protection hidden="1"/>
    </xf>
    <xf numFmtId="178" fontId="184" fillId="0" borderId="16" xfId="2722" applyNumberFormat="1" applyFont="1" applyFill="1" applyBorder="1" applyAlignment="1" applyProtection="1">
      <alignment horizontal="left"/>
      <protection hidden="1"/>
    </xf>
    <xf numFmtId="0" fontId="184" fillId="0" borderId="16" xfId="2722" applyFont="1" applyFill="1" applyBorder="1" applyAlignment="1" applyProtection="1">
      <alignment horizontal="left"/>
      <protection hidden="1"/>
    </xf>
    <xf numFmtId="0" fontId="184" fillId="0" borderId="16" xfId="2722" applyFont="1" applyFill="1" applyBorder="1" applyAlignment="1" applyProtection="1">
      <alignment horizontal="right"/>
      <protection hidden="1"/>
    </xf>
    <xf numFmtId="0" fontId="184" fillId="0" borderId="16" xfId="2722" applyFont="1" applyFill="1" applyBorder="1" applyAlignment="1" applyProtection="1">
      <protection hidden="1"/>
    </xf>
    <xf numFmtId="0" fontId="184" fillId="0" borderId="0" xfId="2722" applyFont="1" applyFill="1" applyBorder="1" applyAlignment="1" applyProtection="1">
      <alignment horizontal="left"/>
      <protection hidden="1"/>
    </xf>
    <xf numFmtId="0" fontId="184" fillId="0" borderId="0" xfId="2722" applyFont="1" applyFill="1" applyAlignment="1" applyProtection="1">
      <alignment horizontal="center"/>
      <protection hidden="1"/>
    </xf>
    <xf numFmtId="0" fontId="184" fillId="0" borderId="0" xfId="2722" applyFont="1" applyFill="1" applyBorder="1" applyAlignment="1" applyProtection="1">
      <alignment horizontal="center"/>
      <protection hidden="1"/>
    </xf>
    <xf numFmtId="0" fontId="184" fillId="0" borderId="0" xfId="2722" applyFont="1" applyFill="1" applyAlignment="1" applyProtection="1">
      <protection hidden="1"/>
    </xf>
    <xf numFmtId="0" fontId="184" fillId="0" borderId="0" xfId="2722" applyFont="1" applyFill="1" applyBorder="1" applyAlignment="1" applyProtection="1">
      <protection hidden="1"/>
    </xf>
    <xf numFmtId="0" fontId="186" fillId="0" borderId="0" xfId="2722" applyFont="1" applyFill="1" applyAlignment="1" applyProtection="1">
      <alignment horizontal="center" vertical="center"/>
      <protection hidden="1"/>
    </xf>
    <xf numFmtId="0" fontId="185" fillId="0" borderId="0" xfId="2722" applyFont="1" applyFill="1" applyBorder="1" applyAlignment="1" applyProtection="1">
      <alignment horizontal="center" vertical="center"/>
      <protection hidden="1"/>
    </xf>
    <xf numFmtId="0" fontId="186" fillId="0" borderId="0" xfId="2722" applyFont="1" applyFill="1" applyBorder="1" applyAlignment="1" applyProtection="1">
      <alignment horizontal="center" vertical="center"/>
      <protection hidden="1"/>
    </xf>
    <xf numFmtId="0" fontId="26" fillId="0" borderId="0" xfId="2722" applyFont="1" applyFill="1" applyBorder="1" applyAlignment="1" applyProtection="1">
      <alignment horizontal="center" vertical="center"/>
      <protection hidden="1"/>
    </xf>
    <xf numFmtId="0" fontId="205" fillId="47" borderId="0" xfId="0" applyFont="1" applyFill="1" applyBorder="1" applyAlignment="1" applyProtection="1">
      <alignment horizontal="left"/>
      <protection hidden="1"/>
    </xf>
    <xf numFmtId="0" fontId="208" fillId="47" borderId="0" xfId="0" applyFont="1" applyFill="1" applyAlignment="1" applyProtection="1">
      <alignment horizontal="center" vertical="center"/>
      <protection hidden="1"/>
    </xf>
    <xf numFmtId="177" fontId="58" fillId="47" borderId="0" xfId="2551" applyFont="1" applyFill="1" applyAlignment="1" applyProtection="1">
      <alignment horizontal="right" vertical="center"/>
      <protection locked="0" hidden="1"/>
    </xf>
    <xf numFmtId="41" fontId="58" fillId="47" borderId="0" xfId="2721" applyNumberFormat="1" applyFont="1" applyFill="1" applyBorder="1" applyAlignment="1" applyProtection="1">
      <alignment horizontal="right" vertical="center"/>
      <protection hidden="1"/>
    </xf>
    <xf numFmtId="41" fontId="58" fillId="47" borderId="0" xfId="2721" applyNumberFormat="1" applyFont="1" applyFill="1" applyBorder="1" applyAlignment="1" applyProtection="1">
      <alignment horizontal="right" vertical="center"/>
      <protection locked="0" hidden="1"/>
    </xf>
    <xf numFmtId="177" fontId="58" fillId="47" borderId="0" xfId="2551" applyFont="1" applyFill="1" applyAlignment="1" applyProtection="1">
      <alignment horizontal="right" vertical="center"/>
      <protection hidden="1"/>
    </xf>
    <xf numFmtId="219" fontId="205" fillId="47" borderId="22" xfId="0" applyNumberFormat="1" applyFont="1" applyFill="1" applyBorder="1" applyAlignment="1" applyProtection="1">
      <alignment horizontal="left" vertical="center" wrapText="1"/>
      <protection hidden="1"/>
    </xf>
    <xf numFmtId="219" fontId="205" fillId="47" borderId="22" xfId="0" applyNumberFormat="1" applyFont="1" applyFill="1" applyBorder="1" applyAlignment="1" applyProtection="1">
      <alignment horizontal="left" vertical="center"/>
      <protection hidden="1"/>
    </xf>
    <xf numFmtId="41" fontId="58" fillId="47" borderId="24" xfId="0" applyNumberFormat="1" applyFont="1" applyFill="1" applyBorder="1" applyAlignment="1" applyProtection="1">
      <alignment horizontal="center" vertical="center"/>
      <protection hidden="1"/>
    </xf>
    <xf numFmtId="177" fontId="58" fillId="47" borderId="25" xfId="2551" applyFont="1" applyFill="1" applyBorder="1" applyAlignment="1" applyProtection="1">
      <alignment horizontal="right" vertical="center"/>
      <protection locked="0" hidden="1"/>
    </xf>
    <xf numFmtId="177" fontId="58" fillId="47" borderId="76" xfId="2551" applyFont="1" applyFill="1" applyBorder="1" applyAlignment="1" applyProtection="1">
      <alignment horizontal="right" vertical="center"/>
      <protection hidden="1"/>
    </xf>
    <xf numFmtId="177" fontId="58" fillId="47" borderId="24" xfId="2551" applyFont="1" applyFill="1" applyBorder="1" applyAlignment="1" applyProtection="1">
      <alignment horizontal="right" vertical="center"/>
      <protection locked="0" hidden="1"/>
    </xf>
    <xf numFmtId="219" fontId="205" fillId="47" borderId="25" xfId="0" applyNumberFormat="1" applyFont="1" applyFill="1" applyBorder="1" applyAlignment="1" applyProtection="1">
      <alignment horizontal="left" vertical="center" wrapText="1"/>
      <protection hidden="1"/>
    </xf>
    <xf numFmtId="215" fontId="179" fillId="47" borderId="0" xfId="0" applyNumberFormat="1" applyFont="1" applyFill="1" applyBorder="1" applyAlignment="1" applyProtection="1">
      <alignment horizontal="center" vertical="center"/>
      <protection hidden="1"/>
    </xf>
    <xf numFmtId="215" fontId="179" fillId="47" borderId="0" xfId="2721" applyNumberFormat="1" applyFont="1" applyFill="1" applyBorder="1" applyAlignment="1" applyProtection="1">
      <alignment horizontal="right" vertical="center"/>
      <protection locked="0" hidden="1"/>
    </xf>
    <xf numFmtId="215" fontId="179" fillId="47" borderId="0" xfId="2721" applyNumberFormat="1" applyFont="1" applyFill="1" applyBorder="1" applyAlignment="1" applyProtection="1">
      <alignment horizontal="right" vertical="center"/>
      <protection hidden="1"/>
    </xf>
    <xf numFmtId="215" fontId="179" fillId="47" borderId="0" xfId="2723" applyNumberFormat="1" applyFont="1" applyFill="1" applyBorder="1" applyAlignment="1" applyProtection="1">
      <alignment horizontal="right" vertical="center"/>
      <protection locked="0" hidden="1"/>
    </xf>
    <xf numFmtId="215" fontId="179" fillId="47" borderId="22" xfId="2721" applyNumberFormat="1" applyFont="1" applyFill="1" applyBorder="1" applyAlignment="1" applyProtection="1">
      <alignment horizontal="right" vertical="center"/>
      <protection locked="0" hidden="1"/>
    </xf>
    <xf numFmtId="215" fontId="179" fillId="47" borderId="25" xfId="2721" applyNumberFormat="1" applyFont="1" applyFill="1" applyBorder="1" applyAlignment="1" applyProtection="1">
      <alignment horizontal="right" vertical="center"/>
      <protection locked="0" hidden="1"/>
    </xf>
    <xf numFmtId="215" fontId="179" fillId="47" borderId="76" xfId="2721" applyNumberFormat="1" applyFont="1" applyFill="1" applyBorder="1" applyAlignment="1" applyProtection="1">
      <alignment horizontal="right" vertical="center"/>
      <protection hidden="1"/>
    </xf>
    <xf numFmtId="215" fontId="179" fillId="47" borderId="76" xfId="2721" applyNumberFormat="1" applyFont="1" applyFill="1" applyBorder="1" applyAlignment="1" applyProtection="1">
      <alignment horizontal="right" vertical="center"/>
      <protection locked="0" hidden="1"/>
    </xf>
    <xf numFmtId="238" fontId="179" fillId="47" borderId="0" xfId="0" applyNumberFormat="1" applyFont="1" applyFill="1" applyBorder="1" applyAlignment="1" applyProtection="1">
      <alignment horizontal="right" vertical="center"/>
      <protection hidden="1"/>
    </xf>
    <xf numFmtId="238" fontId="183" fillId="47" borderId="0" xfId="0" applyNumberFormat="1" applyFont="1" applyFill="1" applyBorder="1" applyAlignment="1" applyProtection="1">
      <alignment horizontal="right" vertical="center"/>
      <protection hidden="1"/>
    </xf>
    <xf numFmtId="238" fontId="179" fillId="47" borderId="0" xfId="2721" applyNumberFormat="1" applyFont="1" applyFill="1" applyBorder="1" applyAlignment="1" applyProtection="1">
      <alignment horizontal="right" vertical="center"/>
      <protection locked="0" hidden="1"/>
    </xf>
    <xf numFmtId="238" fontId="179" fillId="47" borderId="18" xfId="2721" applyNumberFormat="1" applyFont="1" applyFill="1" applyBorder="1" applyAlignment="1" applyProtection="1">
      <alignment horizontal="right" vertical="center"/>
      <protection locked="0" hidden="1"/>
    </xf>
    <xf numFmtId="238" fontId="179" fillId="47" borderId="24" xfId="2721" applyNumberFormat="1" applyFont="1" applyFill="1" applyBorder="1" applyAlignment="1" applyProtection="1">
      <alignment horizontal="right" vertical="center"/>
      <protection locked="0" hidden="1"/>
    </xf>
    <xf numFmtId="0" fontId="179" fillId="47" borderId="16" xfId="2676" applyFont="1" applyFill="1" applyBorder="1" applyAlignment="1" applyProtection="1">
      <alignment horizontal="right" vertical="center"/>
      <protection hidden="1"/>
    </xf>
    <xf numFmtId="0" fontId="184" fillId="47" borderId="16" xfId="2676" applyFont="1" applyFill="1" applyBorder="1" applyAlignment="1" applyProtection="1">
      <alignment horizontal="right" vertical="center"/>
      <protection hidden="1"/>
    </xf>
    <xf numFmtId="235" fontId="179" fillId="47" borderId="18" xfId="0" applyNumberFormat="1" applyFont="1" applyFill="1" applyBorder="1" applyAlignment="1" applyProtection="1">
      <alignment horizontal="left" vertical="center" shrinkToFit="1"/>
      <protection hidden="1"/>
    </xf>
    <xf numFmtId="235" fontId="179" fillId="47" borderId="18" xfId="2723" applyNumberFormat="1" applyFont="1" applyFill="1" applyBorder="1" applyAlignment="1" applyProtection="1">
      <alignment horizontal="left" vertical="center" shrinkToFit="1"/>
      <protection hidden="1"/>
    </xf>
    <xf numFmtId="235" fontId="179" fillId="47" borderId="18" xfId="2719" applyNumberFormat="1" applyFont="1" applyFill="1" applyBorder="1" applyAlignment="1" applyProtection="1">
      <alignment horizontal="left" vertical="center" shrinkToFit="1"/>
      <protection hidden="1"/>
    </xf>
    <xf numFmtId="235" fontId="179" fillId="47" borderId="24" xfId="2719" applyNumberFormat="1" applyFont="1" applyFill="1" applyBorder="1" applyAlignment="1" applyProtection="1">
      <alignment horizontal="left" vertical="center" shrinkToFit="1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9" fillId="47" borderId="0" xfId="0" quotePrefix="1" applyNumberFormat="1" applyFont="1" applyFill="1" applyBorder="1" applyAlignment="1" applyProtection="1">
      <alignment horizontal="center" vertical="center"/>
      <protection hidden="1"/>
    </xf>
    <xf numFmtId="206" fontId="183" fillId="47" borderId="0" xfId="2707" applyNumberFormat="1" applyFont="1" applyFill="1" applyAlignment="1" applyProtection="1">
      <alignment horizontal="left" vertical="center"/>
      <protection hidden="1"/>
    </xf>
    <xf numFmtId="177" fontId="179" fillId="47" borderId="0" xfId="2581" applyFont="1" applyFill="1" applyBorder="1" applyAlignment="1" applyProtection="1">
      <alignment horizontal="right" vertical="center"/>
      <protection hidden="1"/>
    </xf>
    <xf numFmtId="206" fontId="179" fillId="47" borderId="0" xfId="2707" applyNumberFormat="1" applyFont="1" applyFill="1" applyAlignment="1" applyProtection="1">
      <alignment horizontal="right" vertical="center"/>
      <protection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9" fillId="0" borderId="18" xfId="2722" quotePrefix="1" applyNumberFormat="1" applyFont="1" applyFill="1" applyBorder="1" applyAlignment="1" applyProtection="1">
      <alignment horizontal="center" vertical="center"/>
      <protection hidden="1"/>
    </xf>
    <xf numFmtId="0" fontId="184" fillId="0" borderId="0" xfId="2722" applyFont="1" applyFill="1" applyAlignment="1" applyProtection="1">
      <alignment horizontal="left"/>
      <protection hidden="1"/>
    </xf>
    <xf numFmtId="0" fontId="184" fillId="0" borderId="0" xfId="2722" applyFont="1" applyFill="1" applyBorder="1" applyAlignment="1" applyProtection="1">
      <alignment horizontal="right"/>
      <protection hidden="1"/>
    </xf>
    <xf numFmtId="0" fontId="184" fillId="0" borderId="0" xfId="2722" applyFont="1" applyFill="1" applyAlignment="1" applyProtection="1">
      <alignment horizontal="right"/>
      <protection hidden="1"/>
    </xf>
    <xf numFmtId="0" fontId="200" fillId="47" borderId="0" xfId="0" applyFont="1" applyFill="1" applyAlignment="1" applyProtection="1">
      <alignment horizontal="center" vertical="center"/>
      <protection hidden="1"/>
    </xf>
    <xf numFmtId="189" fontId="179" fillId="47" borderId="76" xfId="2707" applyNumberFormat="1" applyFont="1" applyFill="1" applyBorder="1" applyAlignment="1" applyProtection="1">
      <alignment horizontal="left" vertical="center"/>
      <protection locked="0" hidden="1"/>
    </xf>
    <xf numFmtId="206" fontId="179" fillId="47" borderId="76" xfId="2580" applyNumberFormat="1" applyFont="1" applyFill="1" applyBorder="1" applyAlignment="1" applyProtection="1">
      <alignment horizontal="left" vertical="center"/>
      <protection locked="0" hidden="1"/>
    </xf>
    <xf numFmtId="41" fontId="179" fillId="0" borderId="18" xfId="2720" applyNumberFormat="1" applyFont="1" applyFill="1" applyBorder="1" applyAlignment="1" applyProtection="1">
      <alignment horizontal="center" vertical="center"/>
      <protection hidden="1"/>
    </xf>
    <xf numFmtId="41" fontId="189" fillId="0" borderId="22" xfId="2720" applyNumberFormat="1" applyFont="1" applyFill="1" applyBorder="1" applyAlignment="1" applyProtection="1">
      <alignment horizontal="left" vertical="center"/>
      <protection hidden="1"/>
    </xf>
    <xf numFmtId="41" fontId="179" fillId="0" borderId="0" xfId="2720" applyNumberFormat="1" applyFont="1" applyFill="1" applyBorder="1" applyAlignment="1" applyProtection="1">
      <alignment horizontal="center" vertical="center"/>
      <protection hidden="1"/>
    </xf>
    <xf numFmtId="0" fontId="179" fillId="0" borderId="18" xfId="2720" applyNumberFormat="1" applyFont="1" applyFill="1" applyBorder="1" applyAlignment="1" applyProtection="1">
      <alignment vertical="center"/>
      <protection hidden="1"/>
    </xf>
    <xf numFmtId="41" fontId="179" fillId="0" borderId="0" xfId="2720" applyNumberFormat="1" applyFont="1" applyFill="1" applyAlignment="1" applyProtection="1">
      <alignment horizontal="right" vertical="center"/>
      <protection locked="0" hidden="1"/>
    </xf>
    <xf numFmtId="41" fontId="179" fillId="0" borderId="18" xfId="2724" applyNumberFormat="1" applyFont="1" applyFill="1" applyBorder="1" applyAlignment="1" applyProtection="1">
      <alignment horizontal="center" vertical="center"/>
      <protection hidden="1"/>
    </xf>
    <xf numFmtId="41" fontId="179" fillId="0" borderId="0" xfId="2728" applyNumberFormat="1" applyFont="1" applyFill="1" applyBorder="1" applyAlignment="1" applyProtection="1">
      <alignment horizontal="right" vertical="center"/>
      <protection locked="0" hidden="1"/>
    </xf>
    <xf numFmtId="41" fontId="189" fillId="0" borderId="22" xfId="2724" applyNumberFormat="1" applyFont="1" applyFill="1" applyBorder="1" applyAlignment="1" applyProtection="1">
      <alignment horizontal="left" vertical="center"/>
      <protection hidden="1"/>
    </xf>
    <xf numFmtId="41" fontId="179" fillId="0" borderId="0" xfId="2724" applyNumberFormat="1" applyFont="1" applyFill="1" applyBorder="1" applyAlignment="1" applyProtection="1">
      <alignment horizontal="center" vertical="center"/>
      <protection hidden="1"/>
    </xf>
    <xf numFmtId="0" fontId="179" fillId="0" borderId="18" xfId="2724" applyNumberFormat="1" applyFont="1" applyFill="1" applyBorder="1" applyAlignment="1" applyProtection="1">
      <alignment vertical="center"/>
      <protection hidden="1"/>
    </xf>
    <xf numFmtId="41" fontId="179" fillId="0" borderId="18" xfId="0" applyNumberFormat="1" applyFont="1" applyFill="1" applyBorder="1" applyAlignment="1" applyProtection="1">
      <alignment horizontal="center" vertical="center"/>
      <protection hidden="1"/>
    </xf>
    <xf numFmtId="41" fontId="189" fillId="0" borderId="22" xfId="0" applyNumberFormat="1" applyFont="1" applyFill="1" applyBorder="1" applyAlignment="1" applyProtection="1">
      <alignment horizontal="left" vertical="center"/>
      <protection hidden="1"/>
    </xf>
    <xf numFmtId="41" fontId="179" fillId="0" borderId="0" xfId="0" applyNumberFormat="1" applyFont="1" applyFill="1" applyBorder="1" applyAlignment="1" applyProtection="1">
      <alignment horizontal="center" vertical="center"/>
      <protection hidden="1"/>
    </xf>
    <xf numFmtId="0" fontId="179" fillId="0" borderId="18" xfId="0" applyNumberFormat="1" applyFont="1" applyFill="1" applyBorder="1" applyAlignment="1" applyProtection="1">
      <alignment vertical="center"/>
      <protection hidden="1"/>
    </xf>
    <xf numFmtId="41" fontId="179" fillId="0" borderId="0" xfId="0" applyNumberFormat="1" applyFont="1" applyFill="1" applyAlignment="1" applyProtection="1">
      <alignment horizontal="right" vertical="center"/>
      <protection locked="0" hidden="1"/>
    </xf>
    <xf numFmtId="41" fontId="183" fillId="0" borderId="0" xfId="2722" applyNumberFormat="1" applyFont="1" applyFill="1" applyAlignment="1" applyProtection="1">
      <alignment horizontal="right" vertical="center"/>
      <protection locked="0" hidden="1"/>
    </xf>
    <xf numFmtId="41" fontId="183" fillId="47" borderId="76" xfId="2551" applyNumberFormat="1" applyFont="1" applyFill="1" applyBorder="1" applyAlignment="1" applyProtection="1">
      <alignment horizontal="right" vertical="center"/>
      <protection hidden="1"/>
    </xf>
    <xf numFmtId="41" fontId="183" fillId="47" borderId="76" xfId="0" applyNumberFormat="1" applyFont="1" applyFill="1" applyBorder="1" applyAlignment="1" applyProtection="1">
      <alignment horizontal="right" vertical="center"/>
      <protection hidden="1"/>
    </xf>
    <xf numFmtId="41" fontId="183" fillId="47" borderId="25" xfId="0" applyNumberFormat="1" applyFont="1" applyFill="1" applyBorder="1" applyAlignment="1" applyProtection="1">
      <alignment horizontal="right" vertical="center"/>
      <protection hidden="1"/>
    </xf>
    <xf numFmtId="0" fontId="179" fillId="47" borderId="0" xfId="0" applyFont="1" applyFill="1" applyAlignment="1" applyProtection="1">
      <alignment horizontal="right" vertical="top"/>
      <protection hidden="1"/>
    </xf>
    <xf numFmtId="41" fontId="183" fillId="47" borderId="0" xfId="2551" applyNumberFormat="1" applyFont="1" applyFill="1" applyBorder="1" applyAlignment="1" applyProtection="1">
      <alignment horizontal="right" vertical="center"/>
      <protection hidden="1"/>
    </xf>
    <xf numFmtId="41" fontId="209" fillId="79" borderId="0" xfId="0" applyNumberFormat="1" applyFont="1" applyFill="1" applyAlignment="1" applyProtection="1">
      <alignment horizontal="right" vertical="center"/>
      <protection hidden="1"/>
    </xf>
    <xf numFmtId="206" fontId="183" fillId="47" borderId="0" xfId="2581" applyNumberFormat="1" applyFont="1" applyFill="1" applyBorder="1" applyAlignment="1" applyProtection="1">
      <alignment horizontal="left" vertical="center"/>
      <protection hidden="1"/>
    </xf>
    <xf numFmtId="41" fontId="183" fillId="47" borderId="22" xfId="2671" applyNumberFormat="1" applyFont="1" applyFill="1" applyBorder="1" applyAlignment="1" applyProtection="1">
      <alignment horizontal="center" vertical="center" shrinkToFit="1"/>
      <protection hidden="1"/>
    </xf>
    <xf numFmtId="41" fontId="179" fillId="47" borderId="22" xfId="2671" applyNumberFormat="1" applyFont="1" applyFill="1" applyBorder="1" applyAlignment="1" applyProtection="1">
      <alignment horizontal="left" vertical="center" shrinkToFit="1"/>
      <protection locked="0" hidden="1"/>
    </xf>
    <xf numFmtId="41" fontId="189" fillId="47" borderId="22" xfId="2671" applyNumberFormat="1" applyFont="1" applyFill="1" applyBorder="1" applyAlignment="1" applyProtection="1">
      <alignment horizontal="left" vertical="center" shrinkToFit="1"/>
      <protection locked="0" hidden="1"/>
    </xf>
    <xf numFmtId="221" fontId="183" fillId="47" borderId="22" xfId="2671" applyNumberFormat="1" applyFont="1" applyFill="1" applyBorder="1" applyAlignment="1" applyProtection="1">
      <alignment horizontal="right" vertical="center"/>
      <protection locked="0" hidden="1"/>
    </xf>
    <xf numFmtId="41" fontId="183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83" fillId="47" borderId="0" xfId="2671" applyNumberFormat="1" applyFont="1" applyFill="1" applyBorder="1" applyAlignment="1" applyProtection="1">
      <alignment horizontal="right" vertical="center"/>
      <protection locked="0" hidden="1"/>
    </xf>
    <xf numFmtId="221" fontId="183" fillId="47" borderId="0" xfId="2671" applyNumberFormat="1" applyFont="1" applyFill="1" applyBorder="1" applyAlignment="1" applyProtection="1">
      <alignment horizontal="right" vertical="center"/>
      <protection locked="0" hidden="1"/>
    </xf>
    <xf numFmtId="215" fontId="183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21" fontId="183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06" fontId="183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89" fillId="47" borderId="25" xfId="2671" applyNumberFormat="1" applyFont="1" applyFill="1" applyBorder="1" applyAlignment="1" applyProtection="1">
      <alignment horizontal="left" vertical="center" shrinkToFit="1"/>
      <protection locked="0" hidden="1"/>
    </xf>
    <xf numFmtId="215" fontId="58" fillId="47" borderId="0" xfId="4117" applyNumberFormat="1" applyFont="1" applyFill="1" applyAlignment="1" applyProtection="1">
      <alignment vertical="center"/>
      <protection locked="0" hidden="1"/>
    </xf>
    <xf numFmtId="215" fontId="58" fillId="47" borderId="0" xfId="4117" applyNumberFormat="1" applyFont="1" applyFill="1" applyAlignment="1" applyProtection="1">
      <alignment horizontal="right" vertical="center"/>
      <protection locked="0" hidden="1"/>
    </xf>
    <xf numFmtId="215" fontId="179" fillId="47" borderId="0" xfId="2722" applyNumberFormat="1" applyFont="1" applyFill="1" applyBorder="1" applyAlignment="1" applyProtection="1">
      <alignment horizontal="right" vertical="center"/>
      <protection locked="0" hidden="1"/>
    </xf>
    <xf numFmtId="215" fontId="58" fillId="47" borderId="0" xfId="0" applyNumberFormat="1" applyFont="1" applyFill="1" applyAlignment="1" applyProtection="1">
      <alignment horizontal="right" vertical="center"/>
      <protection locked="0" hidden="1"/>
    </xf>
    <xf numFmtId="215" fontId="179" fillId="47" borderId="0" xfId="2727" applyNumberFormat="1" applyFont="1" applyFill="1" applyBorder="1" applyAlignment="1" applyProtection="1">
      <alignment horizontal="right" vertical="center"/>
      <protection locked="0" hidden="1"/>
    </xf>
    <xf numFmtId="215" fontId="58" fillId="47" borderId="0" xfId="2671" applyNumberFormat="1" applyFont="1" applyFill="1" applyBorder="1" applyAlignment="1" applyProtection="1">
      <alignment vertical="center"/>
      <protection locked="0"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left" vertical="top"/>
      <protection hidden="1"/>
    </xf>
    <xf numFmtId="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86" fillId="47" borderId="0" xfId="0" applyFont="1" applyFill="1" applyProtection="1">
      <protection hidden="1"/>
    </xf>
    <xf numFmtId="41" fontId="179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2676" applyFont="1" applyFill="1" applyAlignment="1" applyProtection="1">
      <alignment horizontal="center" vertical="center"/>
      <protection hidden="1"/>
    </xf>
    <xf numFmtId="41" fontId="179" fillId="47" borderId="18" xfId="2723" quotePrefix="1" applyNumberFormat="1" applyFont="1" applyFill="1" applyBorder="1" applyAlignment="1" applyProtection="1">
      <alignment horizontal="center" vertical="center"/>
      <protection hidden="1"/>
    </xf>
    <xf numFmtId="178" fontId="179" fillId="47" borderId="3" xfId="0" applyNumberFormat="1" applyFont="1" applyFill="1" applyBorder="1" applyAlignment="1" applyProtection="1">
      <alignment horizontal="center" vertical="center"/>
      <protection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1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2722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left" vertical="top"/>
      <protection hidden="1"/>
    </xf>
    <xf numFmtId="0" fontId="179" fillId="47" borderId="18" xfId="2707" quotePrefix="1" applyNumberFormat="1" applyFont="1" applyFill="1" applyBorder="1" applyAlignment="1" applyProtection="1">
      <alignment horizontal="center" vertical="center"/>
      <protection hidden="1"/>
    </xf>
    <xf numFmtId="221" fontId="179" fillId="42" borderId="0" xfId="2671" quotePrefix="1" applyNumberFormat="1" applyFont="1" applyFill="1" applyAlignment="1" applyProtection="1">
      <alignment horizontal="right" vertical="center"/>
      <protection locked="0" hidden="1"/>
    </xf>
    <xf numFmtId="49" fontId="190" fillId="47" borderId="0" xfId="0" applyNumberFormat="1" applyFont="1" applyFill="1" applyBorder="1" applyAlignment="1" applyProtection="1">
      <alignment horizontal="left" vertical="center"/>
      <protection hidden="1"/>
    </xf>
    <xf numFmtId="0" fontId="179" fillId="47" borderId="18" xfId="0" applyNumberFormat="1" applyFont="1" applyFill="1" applyBorder="1" applyAlignment="1" applyProtection="1">
      <alignment horizontal="left" vertical="center" shrinkToFit="1"/>
      <protection hidden="1"/>
    </xf>
    <xf numFmtId="0" fontId="190" fillId="47" borderId="0" xfId="0" applyNumberFormat="1" applyFont="1" applyFill="1" applyBorder="1" applyAlignment="1" applyProtection="1">
      <alignment horizontal="left" vertical="center"/>
      <protection hidden="1"/>
    </xf>
    <xf numFmtId="49" fontId="179" fillId="47" borderId="0" xfId="0" applyNumberFormat="1" applyFont="1" applyFill="1" applyBorder="1" applyAlignment="1" applyProtection="1">
      <alignment horizontal="left" vertical="center"/>
      <protection hidden="1"/>
    </xf>
    <xf numFmtId="0" fontId="179" fillId="47" borderId="18" xfId="0" applyNumberFormat="1" applyFont="1" applyFill="1" applyBorder="1" applyAlignment="1" applyProtection="1">
      <alignment horizontal="left" vertical="center"/>
      <protection hidden="1"/>
    </xf>
    <xf numFmtId="49" fontId="179" fillId="47" borderId="8" xfId="0" applyNumberFormat="1" applyFont="1" applyFill="1" applyBorder="1" applyAlignment="1" applyProtection="1">
      <alignment horizontal="left" vertical="center"/>
      <protection hidden="1"/>
    </xf>
    <xf numFmtId="0" fontId="179" fillId="47" borderId="24" xfId="0" applyNumberFormat="1" applyFont="1" applyFill="1" applyBorder="1" applyAlignment="1" applyProtection="1">
      <alignment horizontal="left" vertical="center" shrinkToFit="1"/>
      <protection hidden="1"/>
    </xf>
    <xf numFmtId="177" fontId="179" fillId="47" borderId="8" xfId="2551" applyFont="1" applyFill="1" applyBorder="1" applyAlignment="1" applyProtection="1">
      <alignment vertical="center"/>
      <protection hidden="1"/>
    </xf>
    <xf numFmtId="177" fontId="179" fillId="47" borderId="76" xfId="2551" applyFont="1" applyFill="1" applyBorder="1" applyAlignment="1" applyProtection="1">
      <alignment vertical="center"/>
      <protection locked="0" hidden="1"/>
    </xf>
    <xf numFmtId="0" fontId="179" fillId="47" borderId="8" xfId="0" applyNumberFormat="1" applyFont="1" applyFill="1" applyBorder="1" applyAlignment="1" applyProtection="1">
      <alignment horizontal="left" vertical="center"/>
      <protection hidden="1"/>
    </xf>
    <xf numFmtId="0" fontId="179" fillId="47" borderId="24" xfId="0" applyNumberFormat="1" applyFont="1" applyFill="1" applyBorder="1" applyAlignment="1" applyProtection="1">
      <alignment horizontal="left" vertical="center"/>
      <protection hidden="1"/>
    </xf>
    <xf numFmtId="0" fontId="179" fillId="47" borderId="0" xfId="0" applyFont="1" applyFill="1" applyBorder="1" applyAlignment="1" applyProtection="1">
      <alignment vertical="top"/>
      <protection hidden="1"/>
    </xf>
    <xf numFmtId="0" fontId="179" fillId="47" borderId="0" xfId="0" applyFont="1" applyFill="1" applyAlignment="1" applyProtection="1">
      <alignment vertical="center"/>
      <protection hidden="1"/>
    </xf>
    <xf numFmtId="178" fontId="179" fillId="47" borderId="0" xfId="0" applyNumberFormat="1" applyFont="1" applyFill="1" applyBorder="1" applyAlignment="1" applyProtection="1">
      <alignment vertical="center"/>
      <protection hidden="1"/>
    </xf>
    <xf numFmtId="178" fontId="179" fillId="47" borderId="18" xfId="0" applyNumberFormat="1" applyFont="1" applyFill="1" applyBorder="1" applyAlignment="1" applyProtection="1">
      <alignment vertical="center"/>
      <protection hidden="1"/>
    </xf>
    <xf numFmtId="178" fontId="179" fillId="47" borderId="22" xfId="0" applyNumberFormat="1" applyFont="1" applyFill="1" applyBorder="1" applyAlignment="1" applyProtection="1">
      <alignment vertical="center"/>
      <protection hidden="1"/>
    </xf>
    <xf numFmtId="0" fontId="179" fillId="47" borderId="18" xfId="0" applyNumberFormat="1" applyFont="1" applyFill="1" applyBorder="1" applyAlignment="1" applyProtection="1">
      <alignment horizontal="center" vertical="center"/>
      <protection hidden="1"/>
    </xf>
    <xf numFmtId="41" fontId="179" fillId="47" borderId="22" xfId="0" applyNumberFormat="1" applyFont="1" applyFill="1" applyBorder="1" applyAlignment="1" applyProtection="1">
      <alignment horizontal="left" vertical="center" shrinkToFit="1"/>
      <protection hidden="1"/>
    </xf>
    <xf numFmtId="0" fontId="179" fillId="47" borderId="24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2727" applyFont="1" applyFill="1" applyBorder="1" applyAlignment="1" applyProtection="1">
      <alignment horizontal="left"/>
      <protection hidden="1"/>
    </xf>
    <xf numFmtId="215" fontId="179" fillId="47" borderId="0" xfId="2676" applyNumberFormat="1" applyFont="1" applyFill="1" applyAlignment="1" applyProtection="1">
      <alignment horizontal="right" vertical="center"/>
      <protection locked="0" hidden="1"/>
    </xf>
    <xf numFmtId="215" fontId="179" fillId="42" borderId="0" xfId="7092" applyNumberFormat="1" applyFont="1" applyFill="1" applyAlignment="1" applyProtection="1">
      <alignment horizontal="right" vertical="center"/>
      <protection locked="0" hidden="1"/>
    </xf>
    <xf numFmtId="220" fontId="179" fillId="47" borderId="0" xfId="2676" applyNumberFormat="1" applyFont="1" applyFill="1" applyAlignment="1" applyProtection="1">
      <alignment horizontal="right" vertical="center"/>
      <protection locked="0" hidden="1"/>
    </xf>
    <xf numFmtId="215" fontId="179" fillId="47" borderId="0" xfId="7092" applyNumberFormat="1" applyFont="1" applyFill="1" applyAlignment="1" applyProtection="1">
      <alignment horizontal="right" vertical="center"/>
      <protection locked="0" hidden="1"/>
    </xf>
    <xf numFmtId="215" fontId="179" fillId="47" borderId="0" xfId="2676" quotePrefix="1" applyNumberFormat="1" applyFont="1" applyFill="1" applyAlignment="1" applyProtection="1">
      <alignment horizontal="right" vertical="center"/>
      <protection locked="0" hidden="1"/>
    </xf>
    <xf numFmtId="215" fontId="179" fillId="47" borderId="76" xfId="2676" applyNumberFormat="1" applyFont="1" applyFill="1" applyBorder="1" applyAlignment="1" applyProtection="1">
      <alignment horizontal="right" vertical="center"/>
      <protection locked="0" hidden="1"/>
    </xf>
    <xf numFmtId="42" fontId="179" fillId="47" borderId="25" xfId="2676" applyNumberFormat="1" applyFont="1" applyFill="1" applyBorder="1" applyAlignment="1" applyProtection="1">
      <alignment horizontal="left" vertical="center" shrinkToFit="1"/>
      <protection hidden="1"/>
    </xf>
    <xf numFmtId="0" fontId="179" fillId="47" borderId="24" xfId="2676" applyNumberFormat="1" applyFont="1" applyFill="1" applyBorder="1" applyAlignment="1" applyProtection="1">
      <alignment horizontal="center" vertical="center"/>
      <protection hidden="1"/>
    </xf>
    <xf numFmtId="0" fontId="179" fillId="47" borderId="18" xfId="0" applyFont="1" applyFill="1" applyBorder="1" applyAlignment="1" applyProtection="1">
      <alignment horizontal="left" vertical="center" wrapText="1" shrinkToFit="1"/>
      <protection hidden="1"/>
    </xf>
    <xf numFmtId="49" fontId="179" fillId="47" borderId="18" xfId="2722" applyNumberFormat="1" applyFont="1" applyFill="1" applyBorder="1" applyAlignment="1" applyProtection="1">
      <alignment horizontal="left" vertical="center" shrinkToFit="1"/>
      <protection hidden="1"/>
    </xf>
    <xf numFmtId="49" fontId="179" fillId="47" borderId="18" xfId="2725" applyNumberFormat="1" applyFont="1" applyFill="1" applyBorder="1" applyAlignment="1" applyProtection="1">
      <alignment horizontal="left" vertical="center" shrinkToFit="1"/>
      <protection hidden="1"/>
    </xf>
    <xf numFmtId="49" fontId="179" fillId="47" borderId="18" xfId="2720" applyNumberFormat="1" applyFont="1" applyFill="1" applyBorder="1" applyAlignment="1" applyProtection="1">
      <alignment horizontal="left" vertical="center" shrinkToFit="1"/>
      <protection hidden="1"/>
    </xf>
    <xf numFmtId="49" fontId="179" fillId="47" borderId="18" xfId="2724" applyNumberFormat="1" applyFont="1" applyFill="1" applyBorder="1" applyAlignment="1" applyProtection="1">
      <alignment horizontal="left" vertical="center" shrinkToFit="1"/>
      <protection hidden="1"/>
    </xf>
    <xf numFmtId="181" fontId="179" fillId="47" borderId="0" xfId="0" applyNumberFormat="1" applyFont="1" applyFill="1" applyBorder="1" applyAlignment="1" applyProtection="1">
      <alignment horizontal="left" vertical="center"/>
      <protection hidden="1"/>
    </xf>
    <xf numFmtId="0" fontId="179" fillId="47" borderId="60" xfId="0" applyFont="1" applyFill="1" applyBorder="1" applyAlignment="1" applyProtection="1">
      <alignment horizontal="center" vertical="center"/>
      <protection hidden="1"/>
    </xf>
    <xf numFmtId="184" fontId="179" fillId="47" borderId="0" xfId="0" applyNumberFormat="1" applyFont="1" applyFill="1" applyBorder="1" applyAlignment="1" applyProtection="1">
      <alignment horizontal="right" vertical="center"/>
      <protection hidden="1"/>
    </xf>
    <xf numFmtId="184" fontId="179" fillId="0" borderId="86" xfId="0" applyNumberFormat="1" applyFont="1" applyFill="1" applyBorder="1" applyAlignment="1" applyProtection="1">
      <alignment horizontal="right" vertical="center"/>
      <protection hidden="1"/>
    </xf>
    <xf numFmtId="184" fontId="179" fillId="0" borderId="0" xfId="0" applyNumberFormat="1" applyFont="1" applyFill="1" applyBorder="1" applyAlignment="1" applyProtection="1">
      <alignment horizontal="right" vertical="center"/>
      <protection hidden="1"/>
    </xf>
    <xf numFmtId="41" fontId="183" fillId="42" borderId="76" xfId="7096" applyNumberFormat="1" applyFont="1" applyFill="1" applyBorder="1" applyAlignment="1" applyProtection="1">
      <alignment horizontal="right" vertical="center"/>
      <protection locked="0" hidden="1"/>
    </xf>
    <xf numFmtId="181" fontId="179" fillId="47" borderId="0" xfId="0" applyNumberFormat="1" applyFont="1" applyFill="1" applyAlignment="1" applyProtection="1">
      <alignment horizontal="center" vertical="top"/>
      <protection hidden="1"/>
    </xf>
    <xf numFmtId="1" fontId="179" fillId="47" borderId="0" xfId="0" applyNumberFormat="1" applyFont="1" applyFill="1" applyBorder="1" applyAlignment="1" applyProtection="1">
      <alignment horizontal="center" vertical="center"/>
      <protection hidden="1"/>
    </xf>
    <xf numFmtId="178" fontId="184" fillId="47" borderId="0" xfId="0" applyNumberFormat="1" applyFont="1" applyFill="1" applyBorder="1" applyAlignment="1" applyProtection="1">
      <alignment horizontal="left" vertical="center"/>
      <protection hidden="1"/>
    </xf>
    <xf numFmtId="41" fontId="179" fillId="47" borderId="0" xfId="0" applyNumberFormat="1" applyFont="1" applyFill="1" applyBorder="1" applyAlignment="1" applyProtection="1">
      <alignment horizontal="center" vertical="center"/>
      <protection hidden="1"/>
    </xf>
    <xf numFmtId="1" fontId="183" fillId="47" borderId="24" xfId="0" quotePrefix="1" applyNumberFormat="1" applyFont="1" applyFill="1" applyBorder="1" applyAlignment="1" applyProtection="1">
      <alignment horizontal="center" vertical="center"/>
      <protection locked="0" hidden="1"/>
    </xf>
    <xf numFmtId="1" fontId="183" fillId="47" borderId="0" xfId="0" quotePrefix="1" applyNumberFormat="1" applyFont="1" applyFill="1" applyBorder="1" applyAlignment="1" applyProtection="1">
      <alignment horizontal="center" vertical="center"/>
      <protection locked="0" hidden="1"/>
    </xf>
    <xf numFmtId="1" fontId="179" fillId="47" borderId="88" xfId="0" quotePrefix="1" applyNumberFormat="1" applyFont="1" applyFill="1" applyBorder="1" applyAlignment="1" applyProtection="1">
      <alignment horizontal="center" vertical="center"/>
      <protection locked="0"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locked="0" hidden="1"/>
    </xf>
    <xf numFmtId="0" fontId="189" fillId="47" borderId="0" xfId="2722" applyNumberFormat="1" applyFont="1" applyFill="1" applyBorder="1" applyAlignment="1" applyProtection="1">
      <alignment vertical="center"/>
      <protection hidden="1"/>
    </xf>
    <xf numFmtId="0" fontId="189" fillId="47" borderId="18" xfId="2722" applyNumberFormat="1" applyFont="1" applyFill="1" applyBorder="1" applyAlignment="1" applyProtection="1">
      <alignment vertical="center"/>
      <protection hidden="1"/>
    </xf>
    <xf numFmtId="41" fontId="179" fillId="47" borderId="0" xfId="2722" applyNumberFormat="1" applyFont="1" applyFill="1" applyAlignment="1" applyProtection="1">
      <alignment horizontal="right" vertical="center"/>
      <protection hidden="1"/>
    </xf>
    <xf numFmtId="41" fontId="179" fillId="47" borderId="0" xfId="2722" applyNumberFormat="1" applyFont="1" applyFill="1" applyBorder="1" applyAlignment="1" applyProtection="1">
      <alignment horizontal="right" vertical="center"/>
      <protection locked="0" hidden="1"/>
    </xf>
    <xf numFmtId="41" fontId="189" fillId="47" borderId="22" xfId="2722" applyNumberFormat="1" applyFont="1" applyFill="1" applyBorder="1" applyAlignment="1" applyProtection="1">
      <alignment horizontal="left" vertical="center"/>
      <protection hidden="1"/>
    </xf>
    <xf numFmtId="0" fontId="179" fillId="47" borderId="18" xfId="2722" applyNumberFormat="1" applyFont="1" applyFill="1" applyBorder="1" applyAlignment="1" applyProtection="1">
      <alignment vertical="center"/>
      <protection hidden="1"/>
    </xf>
    <xf numFmtId="0" fontId="58" fillId="47" borderId="0" xfId="2722" applyFont="1" applyFill="1" applyBorder="1" applyAlignment="1" applyProtection="1">
      <alignment horizontal="center" vertical="center"/>
      <protection hidden="1"/>
    </xf>
    <xf numFmtId="0" fontId="189" fillId="47" borderId="0" xfId="0" applyNumberFormat="1" applyFont="1" applyFill="1" applyBorder="1" applyAlignment="1" applyProtection="1">
      <alignment vertical="center"/>
      <protection hidden="1"/>
    </xf>
    <xf numFmtId="0" fontId="189" fillId="47" borderId="18" xfId="0" applyNumberFormat="1" applyFont="1" applyFill="1" applyBorder="1" applyAlignment="1" applyProtection="1">
      <alignment vertical="center"/>
      <protection hidden="1"/>
    </xf>
    <xf numFmtId="41" fontId="179" fillId="47" borderId="0" xfId="4117" applyNumberFormat="1" applyFont="1" applyFill="1" applyAlignment="1" applyProtection="1">
      <alignment horizontal="right" vertical="center"/>
      <protection locked="0" hidden="1"/>
    </xf>
    <xf numFmtId="41" fontId="179" fillId="47" borderId="0" xfId="2720" applyNumberFormat="1" applyFont="1" applyFill="1" applyAlignment="1" applyProtection="1">
      <alignment horizontal="right" vertical="center"/>
      <protection locked="0" hidden="1"/>
    </xf>
    <xf numFmtId="41" fontId="179" fillId="47" borderId="0" xfId="2720" quotePrefix="1" applyNumberFormat="1" applyFont="1" applyFill="1" applyAlignment="1" applyProtection="1">
      <alignment horizontal="right" vertical="center"/>
      <protection locked="0" hidden="1"/>
    </xf>
    <xf numFmtId="41" fontId="179" fillId="47" borderId="0" xfId="2722" applyNumberFormat="1" applyFont="1" applyFill="1" applyAlignment="1" applyProtection="1">
      <alignment horizontal="right" vertical="center"/>
      <protection locked="0" hidden="1"/>
    </xf>
    <xf numFmtId="41" fontId="179" fillId="47" borderId="18" xfId="2720" applyNumberFormat="1" applyFont="1" applyFill="1" applyBorder="1" applyAlignment="1" applyProtection="1">
      <alignment horizontal="center" vertical="center"/>
      <protection hidden="1"/>
    </xf>
    <xf numFmtId="41" fontId="179" fillId="47" borderId="22" xfId="2720" applyNumberFormat="1" applyFont="1" applyFill="1" applyBorder="1" applyAlignment="1" applyProtection="1">
      <alignment horizontal="left" vertical="center"/>
      <protection hidden="1"/>
    </xf>
    <xf numFmtId="41" fontId="179" fillId="47" borderId="0" xfId="2720" applyNumberFormat="1" applyFont="1" applyFill="1" applyBorder="1" applyAlignment="1" applyProtection="1">
      <alignment horizontal="center" vertical="center"/>
      <protection hidden="1"/>
    </xf>
    <xf numFmtId="0" fontId="179" fillId="47" borderId="18" xfId="2720" applyNumberFormat="1" applyFont="1" applyFill="1" applyBorder="1" applyAlignment="1" applyProtection="1">
      <alignment vertical="center" shrinkToFit="1"/>
      <protection hidden="1"/>
    </xf>
    <xf numFmtId="41" fontId="179" fillId="47" borderId="22" xfId="2722" applyNumberFormat="1" applyFont="1" applyFill="1" applyBorder="1" applyAlignment="1" applyProtection="1">
      <alignment horizontal="left" vertical="center"/>
      <protection hidden="1"/>
    </xf>
    <xf numFmtId="41" fontId="179" fillId="47" borderId="0" xfId="4117" applyNumberFormat="1" applyFont="1" applyFill="1" applyBorder="1" applyAlignment="1" applyProtection="1">
      <alignment horizontal="right" vertical="center"/>
      <protection locked="0" hidden="1"/>
    </xf>
    <xf numFmtId="185" fontId="179" fillId="47" borderId="0" xfId="2572" applyFont="1" applyFill="1" applyAlignment="1" applyProtection="1">
      <alignment horizontal="center" vertical="center"/>
      <protection locked="0" hidden="1"/>
    </xf>
    <xf numFmtId="41" fontId="179" fillId="47" borderId="0" xfId="2671" applyNumberFormat="1" applyFont="1" applyFill="1" applyBorder="1" applyAlignment="1" applyProtection="1">
      <alignment vertical="center"/>
      <protection locked="0" hidden="1"/>
    </xf>
    <xf numFmtId="184" fontId="183" fillId="47" borderId="0" xfId="0" applyNumberFormat="1" applyFont="1" applyFill="1" applyBorder="1" applyAlignment="1" applyProtection="1">
      <alignment horizontal="right" vertical="center"/>
      <protection hidden="1"/>
    </xf>
    <xf numFmtId="0" fontId="214" fillId="0" borderId="0" xfId="7097" applyFont="1">
      <alignment vertical="center"/>
    </xf>
    <xf numFmtId="184" fontId="183" fillId="0" borderId="0" xfId="0" applyNumberFormat="1" applyFont="1" applyFill="1" applyBorder="1" applyAlignment="1" applyProtection="1">
      <alignment horizontal="right" vertical="center"/>
      <protection hidden="1"/>
    </xf>
    <xf numFmtId="184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18" xfId="2722" applyNumberFormat="1" applyFont="1" applyFill="1" applyBorder="1" applyAlignment="1" applyProtection="1">
      <alignment vertical="center" shrinkToFit="1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right" vertical="center"/>
      <protection hidden="1"/>
    </xf>
    <xf numFmtId="0" fontId="184" fillId="47" borderId="0" xfId="0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220" fontId="179" fillId="47" borderId="0" xfId="0" applyNumberFormat="1" applyFont="1" applyFill="1" applyBorder="1" applyAlignment="1" applyProtection="1">
      <alignment horizontal="right" vertical="center"/>
      <protection hidden="1"/>
    </xf>
    <xf numFmtId="0" fontId="184" fillId="47" borderId="0" xfId="0" applyNumberFormat="1" applyFont="1" applyFill="1" applyBorder="1" applyAlignment="1" applyProtection="1">
      <alignment horizontal="left"/>
      <protection hidden="1"/>
    </xf>
    <xf numFmtId="0" fontId="184" fillId="47" borderId="0" xfId="0" applyNumberFormat="1" applyFont="1" applyFill="1" applyAlignment="1" applyProtection="1">
      <alignment horizontal="right"/>
      <protection hidden="1"/>
    </xf>
    <xf numFmtId="0" fontId="179" fillId="47" borderId="0" xfId="2722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vertical="center"/>
      <protection hidden="1"/>
    </xf>
    <xf numFmtId="178" fontId="183" fillId="47" borderId="0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2651" applyNumberFormat="1" applyFont="1" applyFill="1" applyBorder="1" applyAlignment="1" applyProtection="1">
      <alignment horizontal="left"/>
      <protection hidden="1"/>
    </xf>
    <xf numFmtId="0" fontId="182" fillId="47" borderId="0" xfId="2718" applyFont="1" applyFill="1" applyBorder="1" applyAlignment="1" applyProtection="1">
      <alignment horizontal="center" vertical="center"/>
      <protection hidden="1"/>
    </xf>
    <xf numFmtId="220" fontId="183" fillId="47" borderId="0" xfId="2551" applyNumberFormat="1" applyFont="1" applyFill="1" applyBorder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left" vertical="center"/>
      <protection hidden="1"/>
    </xf>
    <xf numFmtId="0" fontId="179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178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0" borderId="0" xfId="2722" applyFont="1" applyFill="1" applyBorder="1" applyAlignment="1" applyProtection="1">
      <alignment horizontal="center" vertical="center"/>
      <protection hidden="1"/>
    </xf>
    <xf numFmtId="0" fontId="179" fillId="0" borderId="0" xfId="2722" applyFont="1" applyFill="1" applyBorder="1" applyAlignment="1" applyProtection="1">
      <alignment horizontal="left" vertical="center"/>
      <protection hidden="1"/>
    </xf>
    <xf numFmtId="0" fontId="179" fillId="0" borderId="0" xfId="2722" applyFont="1" applyFill="1" applyAlignment="1" applyProtection="1">
      <alignment horizontal="center" vertical="center"/>
      <protection hidden="1"/>
    </xf>
    <xf numFmtId="0" fontId="179" fillId="0" borderId="0" xfId="2722" applyFont="1" applyFill="1" applyAlignment="1" applyProtection="1">
      <alignment horizontal="right" vertical="center"/>
      <protection hidden="1"/>
    </xf>
    <xf numFmtId="0" fontId="180" fillId="0" borderId="0" xfId="2722" applyFont="1" applyFill="1" applyBorder="1" applyAlignment="1" applyProtection="1">
      <alignment horizontal="center" vertical="center"/>
      <protection hidden="1"/>
    </xf>
    <xf numFmtId="0" fontId="182" fillId="0" borderId="0" xfId="2722" applyFont="1" applyFill="1" applyBorder="1" applyAlignment="1" applyProtection="1">
      <alignment vertical="center"/>
      <protection hidden="1"/>
    </xf>
    <xf numFmtId="0" fontId="182" fillId="0" borderId="0" xfId="2722" applyFont="1" applyFill="1" applyBorder="1" applyAlignment="1" applyProtection="1">
      <alignment horizontal="center" vertical="center"/>
      <protection hidden="1"/>
    </xf>
    <xf numFmtId="0" fontId="197" fillId="0" borderId="8" xfId="2722" applyFont="1" applyFill="1" applyBorder="1" applyAlignment="1" applyProtection="1">
      <alignment vertical="center" wrapText="1"/>
      <protection hidden="1"/>
    </xf>
    <xf numFmtId="179" fontId="179" fillId="0" borderId="0" xfId="2729" applyNumberFormat="1" applyFont="1" applyFill="1" applyAlignment="1" applyProtection="1">
      <alignment horizontal="right" vertical="center"/>
      <protection hidden="1"/>
    </xf>
    <xf numFmtId="0" fontId="179" fillId="0" borderId="8" xfId="2722" applyFont="1" applyFill="1" applyBorder="1" applyAlignment="1" applyProtection="1">
      <alignment horizontal="right" vertical="center"/>
      <protection hidden="1"/>
    </xf>
    <xf numFmtId="0" fontId="182" fillId="0" borderId="0" xfId="2722" applyFont="1" applyFill="1" applyBorder="1" applyAlignment="1" applyProtection="1">
      <alignment horizontal="center" vertical="center" wrapText="1"/>
      <protection hidden="1"/>
    </xf>
    <xf numFmtId="41" fontId="204" fillId="47" borderId="0" xfId="7095" applyNumberFormat="1" applyFont="1" applyFill="1" applyBorder="1" applyAlignment="1" applyProtection="1">
      <alignment horizontal="right" vertical="center"/>
      <protection locked="0" hidden="1"/>
    </xf>
    <xf numFmtId="41" fontId="204" fillId="47" borderId="25" xfId="7095" applyNumberFormat="1" applyFont="1" applyFill="1" applyBorder="1" applyAlignment="1" applyProtection="1">
      <alignment horizontal="right" vertical="center"/>
      <protection locked="0" hidden="1"/>
    </xf>
    <xf numFmtId="41" fontId="179" fillId="47" borderId="8" xfId="0" applyNumberFormat="1" applyFont="1" applyFill="1" applyBorder="1" applyAlignment="1" applyProtection="1">
      <alignment horizontal="right" vertical="center"/>
      <protection hidden="1"/>
    </xf>
    <xf numFmtId="41" fontId="204" fillId="47" borderId="76" xfId="7095" applyNumberFormat="1" applyFont="1" applyFill="1" applyBorder="1" applyAlignment="1" applyProtection="1">
      <alignment horizontal="right" vertical="center"/>
      <protection locked="0" hidden="1"/>
    </xf>
    <xf numFmtId="41" fontId="204" fillId="47" borderId="0" xfId="7095" applyNumberFormat="1" applyFont="1" applyFill="1" applyAlignment="1" applyProtection="1">
      <alignment horizontal="right" vertical="center"/>
      <protection locked="0" hidden="1"/>
    </xf>
    <xf numFmtId="41" fontId="204" fillId="47" borderId="0" xfId="7095" quotePrefix="1" applyNumberFormat="1" applyFont="1" applyFill="1" applyAlignment="1" applyProtection="1">
      <alignment horizontal="right" vertical="center"/>
      <protection locked="0" hidden="1"/>
    </xf>
    <xf numFmtId="0" fontId="182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236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236" fontId="183" fillId="0" borderId="18" xfId="2722" quotePrefix="1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0" fontId="179" fillId="47" borderId="0" xfId="0" applyFont="1" applyFill="1" applyBorder="1" applyAlignment="1" applyProtection="1">
      <alignment horizontal="left" vertical="top"/>
      <protection hidden="1"/>
    </xf>
    <xf numFmtId="41" fontId="179" fillId="47" borderId="0" xfId="0" applyNumberFormat="1" applyFont="1" applyFill="1" applyBorder="1" applyAlignment="1" applyProtection="1">
      <alignment vertical="center"/>
      <protection hidden="1"/>
    </xf>
    <xf numFmtId="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0" xfId="0" applyNumberFormat="1" applyFont="1" applyFill="1" applyAlignment="1" applyProtection="1">
      <alignment horizontal="left" wrapText="1"/>
      <protection hidden="1"/>
    </xf>
    <xf numFmtId="178" fontId="179" fillId="47" borderId="18" xfId="0" applyNumberFormat="1" applyFont="1" applyFill="1" applyBorder="1" applyAlignment="1" applyProtection="1">
      <alignment horizontal="center" vertical="center"/>
      <protection hidden="1"/>
    </xf>
    <xf numFmtId="236" fontId="183" fillId="47" borderId="18" xfId="2676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2723" quotePrefix="1" applyNumberFormat="1" applyFont="1" applyFill="1" applyBorder="1" applyAlignment="1" applyProtection="1">
      <alignment horizontal="center" vertical="center"/>
      <protection hidden="1"/>
    </xf>
    <xf numFmtId="41" fontId="179" fillId="47" borderId="0" xfId="0" applyNumberFormat="1" applyFont="1" applyFill="1" applyBorder="1" applyAlignment="1" applyProtection="1">
      <alignment horizontal="center" vertical="center"/>
      <protection hidden="1"/>
    </xf>
    <xf numFmtId="41" fontId="179" fillId="47" borderId="22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41" fontId="179" fillId="47" borderId="0" xfId="0" applyNumberFormat="1" applyFont="1" applyFill="1" applyBorder="1" applyAlignment="1" applyProtection="1">
      <alignment vertical="center"/>
      <protection hidden="1"/>
    </xf>
    <xf numFmtId="41" fontId="183" fillId="47" borderId="76" xfId="0" applyNumberFormat="1" applyFont="1" applyFill="1" applyBorder="1" applyAlignment="1" applyProtection="1">
      <alignment horizontal="center" vertical="center"/>
      <protection hidden="1"/>
    </xf>
    <xf numFmtId="1" fontId="183" fillId="47" borderId="18" xfId="2707" quotePrefix="1" applyNumberFormat="1" applyFont="1" applyFill="1" applyBorder="1" applyAlignment="1" applyProtection="1">
      <alignment horizontal="center" vertical="center"/>
      <protection hidden="1"/>
    </xf>
    <xf numFmtId="206" fontId="179" fillId="47" borderId="0" xfId="2581" applyNumberFormat="1" applyFont="1" applyFill="1" applyBorder="1" applyAlignment="1" applyProtection="1">
      <alignment horizontal="right" vertical="center"/>
      <protection hidden="1"/>
    </xf>
    <xf numFmtId="0" fontId="179" fillId="47" borderId="0" xfId="2707" applyFont="1" applyFill="1" applyBorder="1" applyAlignment="1" applyProtection="1">
      <alignment horizontal="right" vertical="center"/>
      <protection hidden="1"/>
    </xf>
    <xf numFmtId="177" fontId="179" fillId="47" borderId="0" xfId="2551" applyFont="1" applyFill="1" applyAlignment="1" applyProtection="1">
      <alignment horizontal="right" vertical="center"/>
      <protection locked="0" hidden="1"/>
    </xf>
    <xf numFmtId="206" fontId="179" fillId="47" borderId="0" xfId="0" applyNumberFormat="1" applyFont="1" applyFill="1" applyBorder="1" applyAlignment="1" applyProtection="1">
      <alignment horizontal="right" vertical="center"/>
      <protection hidden="1"/>
    </xf>
    <xf numFmtId="206" fontId="183" fillId="47" borderId="0" xfId="2671" applyNumberFormat="1" applyFont="1" applyFill="1" applyBorder="1" applyAlignment="1" applyProtection="1">
      <alignment horizontal="right" vertical="center"/>
      <protection hidden="1"/>
    </xf>
    <xf numFmtId="206" fontId="179" fillId="47" borderId="0" xfId="2671" applyNumberFormat="1" applyFont="1" applyFill="1" applyBorder="1" applyAlignment="1" applyProtection="1">
      <alignment horizontal="right" vertical="center"/>
      <protection hidden="1"/>
    </xf>
    <xf numFmtId="206" fontId="179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06" fontId="179" fillId="47" borderId="0" xfId="2671" applyNumberFormat="1" applyFont="1" applyFill="1" applyBorder="1" applyAlignment="1" applyProtection="1">
      <alignment horizontal="right" vertical="center"/>
      <protection locked="0" hidden="1"/>
    </xf>
    <xf numFmtId="206" fontId="179" fillId="47" borderId="0" xfId="2707" applyNumberFormat="1" applyFont="1" applyFill="1" applyBorder="1" applyAlignment="1" applyProtection="1">
      <alignment horizontal="left" vertical="center"/>
      <protection hidden="1"/>
    </xf>
    <xf numFmtId="0" fontId="179" fillId="47" borderId="0" xfId="0" applyFont="1" applyFill="1" applyBorder="1" applyAlignment="1" applyProtection="1">
      <alignment horizontal="left" vertical="center"/>
      <protection locked="0" hidden="1"/>
    </xf>
    <xf numFmtId="41" fontId="179" fillId="42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0" xfId="0" quotePrefix="1" applyNumberFormat="1" applyFont="1" applyFill="1" applyBorder="1" applyAlignment="1" applyProtection="1">
      <alignment horizontal="right" vertical="center"/>
      <protection hidden="1"/>
    </xf>
    <xf numFmtId="41" fontId="179" fillId="42" borderId="0" xfId="2671" quotePrefix="1" applyNumberFormat="1" applyFont="1" applyFill="1" applyAlignment="1" applyProtection="1">
      <alignment horizontal="right" vertical="center"/>
      <protection locked="0" hidden="1"/>
    </xf>
    <xf numFmtId="215" fontId="179" fillId="47" borderId="0" xfId="0" quotePrefix="1" applyNumberFormat="1" applyFont="1" applyFill="1" applyBorder="1" applyAlignment="1" applyProtection="1">
      <alignment horizontal="right" vertical="center"/>
      <protection hidden="1"/>
    </xf>
    <xf numFmtId="215" fontId="179" fillId="0" borderId="0" xfId="2671" applyNumberFormat="1" applyFont="1" applyFill="1" applyBorder="1" applyAlignment="1" applyProtection="1">
      <alignment horizontal="right" vertical="center"/>
      <protection hidden="1"/>
    </xf>
    <xf numFmtId="215" fontId="179" fillId="0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25" xfId="0" quotePrefix="1" applyNumberFormat="1" applyFont="1" applyFill="1" applyBorder="1" applyAlignment="1" applyProtection="1">
      <alignment horizontal="right" vertical="center"/>
      <protection locked="0" hidden="1"/>
    </xf>
    <xf numFmtId="41" fontId="179" fillId="47" borderId="76" xfId="0" applyNumberFormat="1" applyFont="1" applyFill="1" applyBorder="1" applyAlignment="1" applyProtection="1">
      <alignment horizontal="right" vertical="center"/>
      <protection hidden="1"/>
    </xf>
    <xf numFmtId="41" fontId="179" fillId="47" borderId="76" xfId="0" quotePrefix="1" applyNumberFormat="1" applyFont="1" applyFill="1" applyBorder="1" applyAlignment="1" applyProtection="1">
      <alignment horizontal="right" vertical="center"/>
      <protection locked="0" hidden="1"/>
    </xf>
    <xf numFmtId="215" fontId="179" fillId="47" borderId="0" xfId="2552" applyNumberFormat="1" applyFont="1" applyFill="1" applyBorder="1" applyAlignment="1" applyProtection="1">
      <alignment horizontal="right" vertical="center"/>
      <protection locked="0" hidden="1"/>
    </xf>
    <xf numFmtId="215" fontId="179" fillId="47" borderId="0" xfId="2552" applyNumberFormat="1" applyFont="1" applyFill="1" applyBorder="1" applyAlignment="1" applyProtection="1">
      <alignment horizontal="right" vertical="center"/>
      <protection hidden="1"/>
    </xf>
    <xf numFmtId="215" fontId="179" fillId="47" borderId="76" xfId="2552" applyNumberFormat="1" applyFont="1" applyFill="1" applyBorder="1" applyAlignment="1" applyProtection="1">
      <alignment horizontal="right" vertical="center"/>
      <protection hidden="1"/>
    </xf>
    <xf numFmtId="215" fontId="179" fillId="47" borderId="76" xfId="2552" applyNumberFormat="1" applyFont="1" applyFill="1" applyBorder="1" applyAlignment="1" applyProtection="1">
      <alignment horizontal="right" vertical="center"/>
      <protection locked="0" hidden="1"/>
    </xf>
    <xf numFmtId="41" fontId="179" fillId="0" borderId="18" xfId="0" applyNumberFormat="1" applyFont="1" applyFill="1" applyBorder="1" applyAlignment="1" applyProtection="1">
      <alignment horizontal="right" vertical="center"/>
      <protection locked="0" hidden="1"/>
    </xf>
    <xf numFmtId="185" fontId="179" fillId="47" borderId="0" xfId="2572" applyFont="1" applyFill="1" applyAlignment="1" applyProtection="1">
      <alignment horizontal="right" vertical="center"/>
      <protection locked="0" hidden="1"/>
    </xf>
    <xf numFmtId="41" fontId="179" fillId="47" borderId="0" xfId="2572" applyNumberFormat="1" applyFont="1" applyFill="1" applyAlignment="1" applyProtection="1">
      <alignment horizontal="right" vertical="center"/>
      <protection locked="0" hidden="1"/>
    </xf>
    <xf numFmtId="0" fontId="182" fillId="47" borderId="0" xfId="0" applyNumberFormat="1" applyFont="1" applyFill="1" applyBorder="1" applyAlignment="1" applyProtection="1">
      <alignment vertical="center"/>
      <protection hidden="1"/>
    </xf>
    <xf numFmtId="1" fontId="183" fillId="47" borderId="25" xfId="0" quotePrefix="1" applyNumberFormat="1" applyFont="1" applyFill="1" applyBorder="1" applyAlignment="1" applyProtection="1">
      <alignment horizontal="center" vertical="center"/>
      <protection hidden="1"/>
    </xf>
    <xf numFmtId="183" fontId="183" fillId="47" borderId="24" xfId="0" quotePrefix="1" applyNumberFormat="1" applyFont="1" applyFill="1" applyBorder="1" applyAlignment="1" applyProtection="1">
      <alignment horizontal="center" vertical="center"/>
      <protection hidden="1"/>
    </xf>
    <xf numFmtId="181" fontId="179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76" xfId="0" applyFont="1" applyFill="1" applyBorder="1" applyAlignment="1" applyProtection="1">
      <alignment horizontal="left" vertical="center"/>
      <protection hidden="1"/>
    </xf>
    <xf numFmtId="0" fontId="179" fillId="47" borderId="22" xfId="0" applyNumberFormat="1" applyFont="1" applyFill="1" applyBorder="1" applyAlignment="1" applyProtection="1">
      <alignment horizontal="center" vertical="center"/>
      <protection hidden="1"/>
    </xf>
    <xf numFmtId="183" fontId="183" fillId="47" borderId="25" xfId="0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24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0" xfId="0" applyNumberFormat="1" applyFont="1" applyFill="1" applyBorder="1" applyAlignment="1" applyProtection="1">
      <alignment horizontal="right"/>
      <protection hidden="1"/>
    </xf>
    <xf numFmtId="220" fontId="184" fillId="47" borderId="0" xfId="0" applyNumberFormat="1" applyFont="1" applyFill="1" applyAlignment="1" applyProtection="1">
      <alignment horizontal="right" vertical="center"/>
      <protection hidden="1"/>
    </xf>
    <xf numFmtId="220" fontId="192" fillId="47" borderId="0" xfId="0" applyNumberFormat="1" applyFont="1" applyFill="1" applyAlignment="1" applyProtection="1">
      <alignment horizontal="right" vertical="center"/>
      <protection hidden="1"/>
    </xf>
    <xf numFmtId="220" fontId="184" fillId="47" borderId="0" xfId="0" applyNumberFormat="1" applyFont="1" applyFill="1" applyBorder="1" applyAlignment="1" applyProtection="1">
      <alignment horizontal="right" vertical="center"/>
      <protection hidden="1"/>
    </xf>
    <xf numFmtId="220" fontId="184" fillId="47" borderId="0" xfId="2726" applyNumberFormat="1" applyFont="1" applyFill="1" applyBorder="1" applyAlignment="1" applyProtection="1">
      <alignment horizontal="right" vertical="center"/>
      <protection hidden="1"/>
    </xf>
    <xf numFmtId="220" fontId="184" fillId="47" borderId="0" xfId="2726" applyNumberFormat="1" applyFont="1" applyFill="1" applyBorder="1" applyAlignment="1" applyProtection="1">
      <alignment horizontal="right" vertical="center"/>
      <protection locked="0" hidden="1"/>
    </xf>
    <xf numFmtId="220" fontId="184" fillId="47" borderId="0" xfId="2580" applyNumberFormat="1" applyFont="1" applyFill="1" applyBorder="1" applyAlignment="1" applyProtection="1">
      <alignment horizontal="right" vertical="center"/>
      <protection locked="0" hidden="1"/>
    </xf>
    <xf numFmtId="0" fontId="184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84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92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92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18" xfId="0" applyFont="1" applyFill="1" applyBorder="1" applyAlignment="1" applyProtection="1">
      <alignment horizontal="center" vertical="center"/>
      <protection hidden="1"/>
    </xf>
    <xf numFmtId="0" fontId="184" fillId="47" borderId="22" xfId="0" applyFont="1" applyFill="1" applyBorder="1" applyAlignment="1" applyProtection="1">
      <alignment horizontal="center" vertical="center"/>
      <protection hidden="1"/>
    </xf>
    <xf numFmtId="180" fontId="184" fillId="47" borderId="18" xfId="0" applyNumberFormat="1" applyFont="1" applyFill="1" applyBorder="1" applyAlignment="1" applyProtection="1">
      <alignment horizontal="center" vertical="center"/>
      <protection hidden="1"/>
    </xf>
    <xf numFmtId="222" fontId="184" fillId="47" borderId="22" xfId="0" applyNumberFormat="1" applyFont="1" applyFill="1" applyBorder="1" applyAlignment="1" applyProtection="1">
      <alignment horizontal="left" vertical="center"/>
      <protection hidden="1"/>
    </xf>
    <xf numFmtId="180" fontId="184" fillId="47" borderId="24" xfId="0" applyNumberFormat="1" applyFont="1" applyFill="1" applyBorder="1" applyAlignment="1" applyProtection="1">
      <alignment horizontal="center" vertical="center"/>
      <protection hidden="1"/>
    </xf>
    <xf numFmtId="220" fontId="184" fillId="47" borderId="76" xfId="2726" applyNumberFormat="1" applyFont="1" applyFill="1" applyBorder="1" applyAlignment="1" applyProtection="1">
      <alignment horizontal="right" vertical="center"/>
      <protection hidden="1"/>
    </xf>
    <xf numFmtId="220" fontId="184" fillId="47" borderId="8" xfId="2726" applyNumberFormat="1" applyFont="1" applyFill="1" applyBorder="1" applyAlignment="1" applyProtection="1">
      <alignment horizontal="right" vertical="center"/>
      <protection locked="0" hidden="1"/>
    </xf>
    <xf numFmtId="220" fontId="184" fillId="47" borderId="8" xfId="2726" applyNumberFormat="1" applyFont="1" applyFill="1" applyBorder="1" applyAlignment="1" applyProtection="1">
      <alignment horizontal="right" vertical="center"/>
      <protection hidden="1"/>
    </xf>
    <xf numFmtId="220" fontId="184" fillId="47" borderId="76" xfId="2580" applyNumberFormat="1" applyFont="1" applyFill="1" applyBorder="1" applyAlignment="1" applyProtection="1">
      <alignment horizontal="right" vertical="center"/>
      <protection locked="0" hidden="1"/>
    </xf>
    <xf numFmtId="222" fontId="184" fillId="47" borderId="25" xfId="0" applyNumberFormat="1" applyFont="1" applyFill="1" applyBorder="1" applyAlignment="1" applyProtection="1">
      <alignment horizontal="left" vertical="center"/>
      <protection hidden="1"/>
    </xf>
    <xf numFmtId="41" fontId="179" fillId="47" borderId="0" xfId="0" applyNumberFormat="1" applyFont="1" applyFill="1" applyBorder="1" applyAlignment="1" applyProtection="1">
      <alignment vertical="center"/>
      <protection hidden="1"/>
    </xf>
    <xf numFmtId="0" fontId="184" fillId="47" borderId="0" xfId="2723" applyFont="1" applyFill="1" applyAlignment="1" applyProtection="1">
      <alignment horizontal="left" vertical="center"/>
      <protection hidden="1"/>
    </xf>
    <xf numFmtId="0" fontId="184" fillId="47" borderId="0" xfId="2723" applyFont="1" applyFill="1" applyBorder="1" applyAlignment="1" applyProtection="1">
      <alignment horizontal="center" vertical="center"/>
      <protection hidden="1"/>
    </xf>
    <xf numFmtId="0" fontId="184" fillId="47" borderId="0" xfId="2723" applyFont="1" applyFill="1" applyAlignment="1" applyProtection="1">
      <alignment horizontal="center" vertical="center"/>
      <protection hidden="1"/>
    </xf>
    <xf numFmtId="181" fontId="184" fillId="47" borderId="0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Border="1" applyAlignment="1" applyProtection="1">
      <alignment horizontal="right" vertical="center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41" fontId="179" fillId="47" borderId="0" xfId="0" applyNumberFormat="1" applyFont="1" applyFill="1" applyBorder="1" applyAlignment="1" applyProtection="1">
      <alignment horizontal="center" vertical="center"/>
      <protection hidden="1"/>
    </xf>
    <xf numFmtId="41" fontId="179" fillId="47" borderId="0" xfId="0" applyNumberFormat="1" applyFont="1" applyFill="1" applyAlignment="1" applyProtection="1">
      <alignment horizontal="center" vertical="center"/>
      <protection hidden="1"/>
    </xf>
    <xf numFmtId="221" fontId="183" fillId="81" borderId="0" xfId="2671" applyNumberFormat="1" applyFont="1" applyFill="1" applyBorder="1" applyAlignment="1" applyProtection="1">
      <alignment horizontal="right" vertical="center"/>
      <protection hidden="1"/>
    </xf>
    <xf numFmtId="41" fontId="183" fillId="81" borderId="18" xfId="2671" applyNumberFormat="1" applyFont="1" applyFill="1" applyBorder="1" applyAlignment="1" applyProtection="1">
      <alignment horizontal="center" vertical="center"/>
      <protection hidden="1"/>
    </xf>
    <xf numFmtId="221" fontId="183" fillId="81" borderId="22" xfId="2671" quotePrefix="1" applyNumberFormat="1" applyFont="1" applyFill="1" applyBorder="1" applyAlignment="1" applyProtection="1">
      <alignment horizontal="right" vertical="center"/>
      <protection hidden="1"/>
    </xf>
    <xf numFmtId="206" fontId="183" fillId="81" borderId="0" xfId="2671" quotePrefix="1" applyNumberFormat="1" applyFont="1" applyFill="1" applyBorder="1" applyAlignment="1" applyProtection="1">
      <alignment horizontal="left" vertical="center"/>
      <protection hidden="1"/>
    </xf>
    <xf numFmtId="41" fontId="183" fillId="81" borderId="0" xfId="2671" quotePrefix="1" applyNumberFormat="1" applyFont="1" applyFill="1" applyBorder="1" applyAlignment="1" applyProtection="1">
      <alignment horizontal="right" vertical="center"/>
      <protection hidden="1"/>
    </xf>
    <xf numFmtId="41" fontId="183" fillId="81" borderId="22" xfId="2671" applyNumberFormat="1" applyFont="1" applyFill="1" applyBorder="1" applyAlignment="1" applyProtection="1">
      <alignment horizontal="center" vertical="center" shrinkToFit="1"/>
      <protection hidden="1"/>
    </xf>
    <xf numFmtId="41" fontId="183" fillId="81" borderId="0" xfId="2671" applyNumberFormat="1" applyFont="1" applyFill="1" applyBorder="1" applyAlignment="1" applyProtection="1">
      <alignment horizontal="right" vertical="center"/>
      <protection hidden="1"/>
    </xf>
    <xf numFmtId="41" fontId="183" fillId="81" borderId="0" xfId="0" applyNumberFormat="1" applyFont="1" applyFill="1" applyBorder="1" applyAlignment="1" applyProtection="1">
      <alignment horizontal="center" vertical="center"/>
      <protection hidden="1"/>
    </xf>
    <xf numFmtId="206" fontId="179" fillId="81" borderId="0" xfId="2671" applyNumberFormat="1" applyFont="1" applyFill="1" applyBorder="1" applyAlignment="1" applyProtection="1">
      <alignment horizontal="right" vertical="center"/>
      <protection hidden="1"/>
    </xf>
    <xf numFmtId="206" fontId="183" fillId="81" borderId="0" xfId="2671" applyNumberFormat="1" applyFont="1" applyFill="1" applyBorder="1" applyAlignment="1" applyProtection="1">
      <alignment horizontal="right" vertical="center"/>
      <protection hidden="1"/>
    </xf>
    <xf numFmtId="0" fontId="180" fillId="47" borderId="0" xfId="0" applyNumberFormat="1" applyFont="1" applyFill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center" vertical="center"/>
      <protection hidden="1"/>
    </xf>
    <xf numFmtId="178" fontId="179" fillId="47" borderId="3" xfId="2707" applyNumberFormat="1" applyFont="1" applyFill="1" applyBorder="1" applyAlignment="1" applyProtection="1">
      <alignment horizontal="center" vertical="center"/>
      <protection hidden="1"/>
    </xf>
    <xf numFmtId="0" fontId="179" fillId="47" borderId="61" xfId="2707" applyFont="1" applyFill="1" applyBorder="1" applyAlignment="1" applyProtection="1">
      <alignment horizontal="center" vertical="center" wrapText="1"/>
      <protection hidden="1"/>
    </xf>
    <xf numFmtId="0" fontId="179" fillId="47" borderId="63" xfId="2707" applyFont="1" applyFill="1" applyBorder="1" applyAlignment="1" applyProtection="1">
      <alignment horizontal="center" vertical="center" wrapText="1"/>
      <protection hidden="1"/>
    </xf>
    <xf numFmtId="0" fontId="179" fillId="47" borderId="21" xfId="2707" applyFont="1" applyFill="1" applyBorder="1" applyAlignment="1" applyProtection="1">
      <alignment horizontal="center" vertical="center" wrapText="1"/>
      <protection hidden="1"/>
    </xf>
    <xf numFmtId="0" fontId="179" fillId="47" borderId="17" xfId="2707" applyFont="1" applyFill="1" applyBorder="1" applyAlignment="1" applyProtection="1">
      <alignment horizontal="center" vertical="center" wrapText="1"/>
      <protection hidden="1"/>
    </xf>
    <xf numFmtId="0" fontId="179" fillId="47" borderId="34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35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16" xfId="0" applyFont="1" applyFill="1" applyBorder="1" applyAlignment="1" applyProtection="1">
      <alignment horizontal="center" vertical="center" wrapText="1"/>
      <protection hidden="1"/>
    </xf>
    <xf numFmtId="0" fontId="179" fillId="47" borderId="37" xfId="0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Border="1" applyAlignment="1" applyProtection="1">
      <alignment horizontal="center" vertical="center" wrapText="1"/>
      <protection hidden="1"/>
    </xf>
    <xf numFmtId="0" fontId="179" fillId="47" borderId="29" xfId="0" applyFont="1" applyFill="1" applyBorder="1" applyAlignment="1" applyProtection="1">
      <alignment horizontal="center" vertical="center" wrapText="1"/>
      <protection hidden="1"/>
    </xf>
    <xf numFmtId="0" fontId="179" fillId="47" borderId="17" xfId="0" applyFont="1" applyFill="1" applyBorder="1" applyAlignment="1" applyProtection="1">
      <alignment horizontal="center" vertical="center" wrapText="1"/>
      <protection hidden="1"/>
    </xf>
    <xf numFmtId="0" fontId="179" fillId="47" borderId="38" xfId="0" applyFont="1" applyFill="1" applyBorder="1" applyAlignment="1" applyProtection="1">
      <alignment horizontal="center" vertical="center" wrapText="1"/>
      <protection hidden="1"/>
    </xf>
    <xf numFmtId="0" fontId="179" fillId="47" borderId="39" xfId="0" applyFont="1" applyFill="1" applyBorder="1" applyAlignment="1" applyProtection="1">
      <alignment horizontal="center" vertical="center" wrapText="1"/>
      <protection hidden="1"/>
    </xf>
    <xf numFmtId="0" fontId="179" fillId="47" borderId="20" xfId="0" applyFont="1" applyFill="1" applyBorder="1" applyAlignment="1" applyProtection="1">
      <alignment horizontal="center" vertical="center" wrapText="1"/>
      <protection hidden="1"/>
    </xf>
    <xf numFmtId="0" fontId="179" fillId="47" borderId="21" xfId="0" applyFont="1" applyFill="1" applyBorder="1" applyAlignment="1" applyProtection="1">
      <alignment horizontal="center" vertical="center" wrapText="1"/>
      <protection hidden="1"/>
    </xf>
    <xf numFmtId="0" fontId="179" fillId="47" borderId="16" xfId="2707" applyFont="1" applyFill="1" applyBorder="1" applyAlignment="1" applyProtection="1">
      <alignment horizontal="center" vertical="center" wrapText="1"/>
      <protection hidden="1"/>
    </xf>
    <xf numFmtId="0" fontId="179" fillId="47" borderId="37" xfId="2707" applyFont="1" applyFill="1" applyBorder="1" applyAlignment="1" applyProtection="1">
      <alignment horizontal="center" vertical="center" wrapText="1"/>
      <protection hidden="1"/>
    </xf>
    <xf numFmtId="0" fontId="179" fillId="47" borderId="40" xfId="2707" applyFont="1" applyFill="1" applyBorder="1" applyAlignment="1" applyProtection="1">
      <alignment horizontal="center" vertical="center" wrapText="1"/>
      <protection hidden="1"/>
    </xf>
    <xf numFmtId="0" fontId="179" fillId="47" borderId="41" xfId="2707" applyFont="1" applyFill="1" applyBorder="1" applyAlignment="1" applyProtection="1">
      <alignment horizontal="center" vertical="center" wrapText="1"/>
      <protection hidden="1"/>
    </xf>
    <xf numFmtId="0" fontId="179" fillId="47" borderId="0" xfId="2707" applyFont="1" applyFill="1" applyBorder="1" applyAlignment="1" applyProtection="1">
      <alignment horizontal="center" vertical="center" wrapText="1"/>
      <protection hidden="1"/>
    </xf>
    <xf numFmtId="0" fontId="179" fillId="47" borderId="38" xfId="2707" applyFont="1" applyFill="1" applyBorder="1" applyAlignment="1" applyProtection="1">
      <alignment horizontal="center" vertical="center" wrapText="1"/>
      <protection hidden="1"/>
    </xf>
    <xf numFmtId="41" fontId="183" fillId="47" borderId="0" xfId="2707" applyNumberFormat="1" applyFont="1" applyFill="1" applyAlignment="1" applyProtection="1">
      <alignment horizontal="right" vertical="center"/>
      <protection hidden="1"/>
    </xf>
    <xf numFmtId="41" fontId="179" fillId="47" borderId="0" xfId="2707" applyNumberFormat="1" applyFont="1" applyFill="1" applyAlignment="1" applyProtection="1">
      <alignment horizontal="right" vertical="center"/>
      <protection hidden="1"/>
    </xf>
    <xf numFmtId="41" fontId="179" fillId="47" borderId="76" xfId="2551" applyNumberFormat="1" applyFont="1" applyFill="1" applyBorder="1" applyAlignment="1" applyProtection="1">
      <alignment horizontal="right" vertical="center"/>
      <protection locked="0" hidden="1"/>
    </xf>
    <xf numFmtId="177" fontId="179" fillId="47" borderId="0" xfId="2551" quotePrefix="1" applyFont="1" applyFill="1" applyBorder="1" applyAlignment="1" applyProtection="1">
      <alignment horizontal="right" vertical="center"/>
      <protection locked="0" hidden="1"/>
    </xf>
    <xf numFmtId="177" fontId="179" fillId="47" borderId="0" xfId="2551" applyFont="1" applyFill="1" applyAlignment="1" applyProtection="1">
      <alignment horizontal="right" vertical="center"/>
      <protection locked="0" hidden="1"/>
    </xf>
    <xf numFmtId="0" fontId="179" fillId="47" borderId="46" xfId="0" applyFont="1" applyFill="1" applyBorder="1" applyAlignment="1" applyProtection="1">
      <alignment horizontal="center" vertical="center" wrapText="1"/>
      <protection hidden="1"/>
    </xf>
    <xf numFmtId="0" fontId="179" fillId="47" borderId="46" xfId="0" applyFont="1" applyFill="1" applyBorder="1" applyAlignment="1" applyProtection="1">
      <alignment horizontal="center" vertical="center"/>
      <protection hidden="1"/>
    </xf>
    <xf numFmtId="0" fontId="179" fillId="47" borderId="23" xfId="0" applyFont="1" applyFill="1" applyBorder="1" applyAlignment="1" applyProtection="1">
      <alignment horizontal="center" vertical="center"/>
      <protection hidden="1"/>
    </xf>
    <xf numFmtId="0" fontId="179" fillId="47" borderId="61" xfId="0" applyFont="1" applyFill="1" applyBorder="1" applyAlignment="1" applyProtection="1">
      <alignment horizontal="center" vertical="center" wrapText="1" shrinkToFit="1"/>
      <protection hidden="1"/>
    </xf>
    <xf numFmtId="0" fontId="179" fillId="47" borderId="20" xfId="0" applyFont="1" applyFill="1" applyBorder="1" applyAlignment="1" applyProtection="1">
      <alignment horizontal="center" vertical="center" shrinkToFit="1"/>
      <protection hidden="1"/>
    </xf>
    <xf numFmtId="0" fontId="179" fillId="47" borderId="21" xfId="0" applyFont="1" applyFill="1" applyBorder="1" applyAlignment="1" applyProtection="1">
      <alignment horizontal="center" vertical="center" shrinkToFit="1"/>
      <protection hidden="1"/>
    </xf>
    <xf numFmtId="0" fontId="180" fillId="47" borderId="0" xfId="0" applyNumberFormat="1" applyFont="1" applyFill="1" applyBorder="1" applyAlignment="1" applyProtection="1">
      <alignment horizontal="center" vertical="center"/>
      <protection hidden="1"/>
    </xf>
    <xf numFmtId="0" fontId="179" fillId="47" borderId="56" xfId="0" applyFont="1" applyFill="1" applyBorder="1" applyAlignment="1" applyProtection="1">
      <alignment horizontal="center" vertical="center" wrapText="1"/>
      <protection hidden="1"/>
    </xf>
    <xf numFmtId="0" fontId="179" fillId="47" borderId="43" xfId="0" applyFont="1" applyFill="1" applyBorder="1" applyAlignment="1" applyProtection="1">
      <alignment horizontal="center" vertical="center" wrapText="1"/>
      <protection hidden="1"/>
    </xf>
    <xf numFmtId="0" fontId="179" fillId="47" borderId="43" xfId="0" applyFont="1" applyFill="1" applyBorder="1" applyAlignment="1" applyProtection="1">
      <alignment horizontal="center" vertical="center"/>
      <protection hidden="1"/>
    </xf>
    <xf numFmtId="0" fontId="179" fillId="47" borderId="32" xfId="0" applyFont="1" applyFill="1" applyBorder="1" applyAlignment="1" applyProtection="1">
      <alignment horizontal="center" vertical="center"/>
      <protection hidden="1"/>
    </xf>
    <xf numFmtId="0" fontId="179" fillId="47" borderId="34" xfId="0" applyFont="1" applyFill="1" applyBorder="1" applyAlignment="1" applyProtection="1">
      <alignment horizontal="center" vertical="center" wrapText="1"/>
      <protection hidden="1"/>
    </xf>
    <xf numFmtId="0" fontId="179" fillId="47" borderId="35" xfId="0" applyFont="1" applyFill="1" applyBorder="1" applyAlignment="1" applyProtection="1">
      <alignment horizontal="center" vertical="center"/>
      <protection hidden="1"/>
    </xf>
    <xf numFmtId="0" fontId="179" fillId="47" borderId="36" xfId="0" applyFont="1" applyFill="1" applyBorder="1" applyAlignment="1" applyProtection="1">
      <alignment horizontal="center" vertical="center"/>
      <protection hidden="1"/>
    </xf>
    <xf numFmtId="0" fontId="179" fillId="47" borderId="27" xfId="0" applyFont="1" applyFill="1" applyBorder="1" applyAlignment="1" applyProtection="1">
      <alignment horizontal="center" vertical="center" wrapText="1"/>
      <protection hidden="1"/>
    </xf>
    <xf numFmtId="0" fontId="179" fillId="47" borderId="22" xfId="0" applyFont="1" applyFill="1" applyBorder="1" applyAlignment="1" applyProtection="1">
      <alignment horizontal="center" vertical="center" wrapText="1"/>
      <protection hidden="1"/>
    </xf>
    <xf numFmtId="0" fontId="179" fillId="47" borderId="47" xfId="0" applyFont="1" applyFill="1" applyBorder="1" applyAlignment="1" applyProtection="1">
      <alignment horizontal="center" vertical="center" wrapText="1"/>
      <protection hidden="1"/>
    </xf>
    <xf numFmtId="0" fontId="179" fillId="47" borderId="48" xfId="0" applyFont="1" applyFill="1" applyBorder="1" applyAlignment="1" applyProtection="1">
      <alignment horizontal="center" vertical="center" wrapText="1"/>
      <protection hidden="1"/>
    </xf>
    <xf numFmtId="0" fontId="179" fillId="47" borderId="51" xfId="0" applyFont="1" applyFill="1" applyBorder="1" applyAlignment="1" applyProtection="1">
      <alignment horizontal="center" vertical="center" wrapText="1"/>
      <protection hidden="1"/>
    </xf>
    <xf numFmtId="0" fontId="179" fillId="47" borderId="40" xfId="0" applyFont="1" applyFill="1" applyBorder="1" applyAlignment="1" applyProtection="1">
      <alignment horizontal="center" vertical="center" wrapText="1"/>
      <protection hidden="1"/>
    </xf>
    <xf numFmtId="0" fontId="179" fillId="47" borderId="52" xfId="0" applyFont="1" applyFill="1" applyBorder="1" applyAlignment="1" applyProtection="1">
      <alignment horizontal="center" vertical="center" wrapText="1"/>
      <protection hidden="1"/>
    </xf>
    <xf numFmtId="0" fontId="179" fillId="47" borderId="53" xfId="0" applyFont="1" applyFill="1" applyBorder="1" applyAlignment="1" applyProtection="1">
      <alignment horizontal="center" vertical="center" wrapText="1"/>
      <protection hidden="1"/>
    </xf>
    <xf numFmtId="0" fontId="179" fillId="47" borderId="54" xfId="0" applyFont="1" applyFill="1" applyBorder="1" applyAlignment="1" applyProtection="1">
      <alignment horizontal="center" vertical="center"/>
      <protection hidden="1"/>
    </xf>
    <xf numFmtId="0" fontId="179" fillId="47" borderId="55" xfId="0" applyFont="1" applyFill="1" applyBorder="1" applyAlignment="1" applyProtection="1">
      <alignment horizontal="center" vertical="center"/>
      <protection hidden="1"/>
    </xf>
    <xf numFmtId="0" fontId="179" fillId="47" borderId="44" xfId="0" applyFont="1" applyFill="1" applyBorder="1" applyAlignment="1" applyProtection="1">
      <alignment horizontal="center" vertical="center" wrapText="1"/>
      <protection hidden="1"/>
    </xf>
    <xf numFmtId="0" fontId="179" fillId="47" borderId="44" xfId="0" applyFont="1" applyFill="1" applyBorder="1" applyAlignment="1" applyProtection="1">
      <alignment horizontal="center" vertical="center"/>
      <protection hidden="1"/>
    </xf>
    <xf numFmtId="0" fontId="179" fillId="47" borderId="26" xfId="0" applyFont="1" applyFill="1" applyBorder="1" applyAlignment="1" applyProtection="1">
      <alignment horizontal="center" vertical="center"/>
      <protection hidden="1"/>
    </xf>
    <xf numFmtId="0" fontId="179" fillId="47" borderId="45" xfId="0" applyFont="1" applyFill="1" applyBorder="1" applyAlignment="1" applyProtection="1">
      <alignment horizontal="center" vertical="center" wrapText="1"/>
      <protection hidden="1"/>
    </xf>
    <xf numFmtId="0" fontId="179" fillId="47" borderId="33" xfId="0" applyFont="1" applyFill="1" applyBorder="1" applyAlignment="1" applyProtection="1">
      <alignment horizontal="center" vertical="center" wrapText="1"/>
      <protection hidden="1"/>
    </xf>
    <xf numFmtId="0" fontId="179" fillId="47" borderId="19" xfId="0" applyFont="1" applyFill="1" applyBorder="1" applyAlignment="1" applyProtection="1">
      <alignment horizontal="center" vertical="center" wrapText="1"/>
      <protection hidden="1"/>
    </xf>
    <xf numFmtId="0" fontId="179" fillId="47" borderId="12" xfId="0" applyFont="1" applyFill="1" applyBorder="1" applyAlignment="1" applyProtection="1">
      <alignment horizontal="center" vertical="center" wrapText="1"/>
      <protection hidden="1"/>
    </xf>
    <xf numFmtId="0" fontId="179" fillId="47" borderId="12" xfId="0" applyFont="1" applyFill="1" applyBorder="1" applyAlignment="1" applyProtection="1">
      <alignment horizontal="center" vertical="center"/>
      <protection hidden="1"/>
    </xf>
    <xf numFmtId="0" fontId="179" fillId="47" borderId="50" xfId="0" applyFont="1" applyFill="1" applyBorder="1" applyAlignment="1" applyProtection="1">
      <alignment horizontal="center" vertical="center"/>
      <protection hidden="1"/>
    </xf>
    <xf numFmtId="176" fontId="179" fillId="47" borderId="44" xfId="2651" applyFont="1" applyFill="1" applyBorder="1" applyAlignment="1" applyProtection="1">
      <alignment horizontal="center" vertical="center" wrapText="1"/>
      <protection hidden="1"/>
    </xf>
    <xf numFmtId="176" fontId="179" fillId="47" borderId="26" xfId="2651" applyFont="1" applyFill="1" applyBorder="1" applyAlignment="1" applyProtection="1">
      <alignment horizontal="center" vertical="center" wrapText="1"/>
      <protection hidden="1"/>
    </xf>
    <xf numFmtId="0" fontId="179" fillId="47" borderId="26" xfId="0" applyFont="1" applyFill="1" applyBorder="1" applyAlignment="1" applyProtection="1">
      <alignment horizontal="center" vertical="center" wrapText="1"/>
      <protection hidden="1"/>
    </xf>
    <xf numFmtId="176" fontId="179" fillId="47" borderId="16" xfId="2651" applyFont="1" applyFill="1" applyBorder="1" applyAlignment="1" applyProtection="1">
      <alignment horizontal="center" vertical="center" wrapText="1"/>
      <protection hidden="1"/>
    </xf>
    <xf numFmtId="176" fontId="179" fillId="47" borderId="51" xfId="2651" applyFont="1" applyFill="1" applyBorder="1" applyAlignment="1" applyProtection="1">
      <alignment horizontal="center" vertical="center" wrapText="1"/>
      <protection hidden="1"/>
    </xf>
    <xf numFmtId="176" fontId="179" fillId="47" borderId="40" xfId="2651" applyFont="1" applyFill="1" applyBorder="1" applyAlignment="1" applyProtection="1">
      <alignment horizontal="center" vertical="center" wrapText="1"/>
      <protection hidden="1"/>
    </xf>
    <xf numFmtId="176" fontId="179" fillId="47" borderId="52" xfId="2651" applyFont="1" applyFill="1" applyBorder="1" applyAlignment="1" applyProtection="1">
      <alignment horizontal="center" vertical="center" wrapText="1"/>
      <protection hidden="1"/>
    </xf>
    <xf numFmtId="0" fontId="179" fillId="47" borderId="75" xfId="0" applyFont="1" applyFill="1" applyBorder="1" applyAlignment="1" applyProtection="1">
      <alignment horizontal="center" vertical="center" wrapText="1"/>
      <protection hidden="1"/>
    </xf>
    <xf numFmtId="0" fontId="179" fillId="47" borderId="31" xfId="0" applyFont="1" applyFill="1" applyBorder="1" applyAlignment="1" applyProtection="1">
      <alignment horizontal="center" vertical="center" wrapText="1"/>
      <protection hidden="1"/>
    </xf>
    <xf numFmtId="0" fontId="179" fillId="47" borderId="72" xfId="0" applyFont="1" applyFill="1" applyBorder="1" applyAlignment="1" applyProtection="1">
      <alignment horizontal="center" vertical="center" wrapText="1"/>
      <protection hidden="1"/>
    </xf>
    <xf numFmtId="176" fontId="179" fillId="47" borderId="27" xfId="2651" applyFont="1" applyFill="1" applyBorder="1" applyAlignment="1" applyProtection="1">
      <alignment horizontal="center" vertical="center" wrapText="1"/>
      <protection hidden="1"/>
    </xf>
    <xf numFmtId="176" fontId="179" fillId="47" borderId="49" xfId="2651" applyFont="1" applyFill="1" applyBorder="1" applyAlignment="1" applyProtection="1">
      <alignment horizontal="center" vertical="center" wrapText="1"/>
      <protection hidden="1"/>
    </xf>
    <xf numFmtId="0" fontId="182" fillId="47" borderId="0" xfId="0" applyFont="1" applyFill="1" applyAlignment="1" applyProtection="1">
      <alignment horizontal="center" vertical="top" wrapText="1"/>
      <protection hidden="1"/>
    </xf>
    <xf numFmtId="0" fontId="179" fillId="47" borderId="23" xfId="0" applyFont="1" applyFill="1" applyBorder="1" applyAlignment="1" applyProtection="1">
      <alignment horizontal="center" vertical="center" wrapText="1"/>
      <protection hidden="1"/>
    </xf>
    <xf numFmtId="176" fontId="179" fillId="47" borderId="63" xfId="2651" applyFont="1" applyFill="1" applyBorder="1" applyAlignment="1" applyProtection="1">
      <alignment horizontal="center" vertical="center" wrapText="1"/>
      <protection hidden="1"/>
    </xf>
    <xf numFmtId="176" fontId="179" fillId="47" borderId="62" xfId="2651" applyFont="1" applyFill="1" applyBorder="1" applyAlignment="1" applyProtection="1">
      <alignment horizontal="center" vertical="center" wrapText="1"/>
      <protection hidden="1"/>
    </xf>
    <xf numFmtId="176" fontId="179" fillId="47" borderId="0" xfId="2651" applyFont="1" applyFill="1" applyBorder="1" applyAlignment="1" applyProtection="1">
      <alignment horizontal="center" vertical="center" wrapText="1"/>
      <protection hidden="1"/>
    </xf>
    <xf numFmtId="176" fontId="179" fillId="47" borderId="29" xfId="2651" applyFont="1" applyFill="1" applyBorder="1" applyAlignment="1" applyProtection="1">
      <alignment horizontal="center" vertical="center" wrapText="1"/>
      <protection hidden="1"/>
    </xf>
    <xf numFmtId="176" fontId="179" fillId="47" borderId="17" xfId="2651" applyFont="1" applyFill="1" applyBorder="1" applyAlignment="1" applyProtection="1">
      <alignment horizontal="center" vertical="center" wrapText="1"/>
      <protection hidden="1"/>
    </xf>
    <xf numFmtId="176" fontId="179" fillId="47" borderId="38" xfId="2651" applyFont="1" applyFill="1" applyBorder="1" applyAlignment="1" applyProtection="1">
      <alignment horizontal="center" vertical="center" wrapText="1"/>
      <protection hidden="1"/>
    </xf>
    <xf numFmtId="0" fontId="179" fillId="47" borderId="61" xfId="0" applyFont="1" applyFill="1" applyBorder="1" applyAlignment="1" applyProtection="1">
      <alignment horizontal="center" vertical="center" wrapText="1"/>
      <protection hidden="1"/>
    </xf>
    <xf numFmtId="0" fontId="179" fillId="47" borderId="63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top" wrapText="1"/>
      <protection hidden="1"/>
    </xf>
    <xf numFmtId="0" fontId="182" fillId="47" borderId="0" xfId="0" applyFont="1" applyFill="1" applyBorder="1" applyAlignment="1" applyProtection="1">
      <alignment horizontal="center" vertical="top"/>
      <protection hidden="1"/>
    </xf>
    <xf numFmtId="0" fontId="179" fillId="47" borderId="64" xfId="0" applyFont="1" applyFill="1" applyBorder="1" applyAlignment="1" applyProtection="1">
      <alignment horizontal="center" vertical="center" wrapText="1"/>
      <protection hidden="1"/>
    </xf>
    <xf numFmtId="0" fontId="179" fillId="47" borderId="65" xfId="0" applyFont="1" applyFill="1" applyBorder="1" applyAlignment="1" applyProtection="1">
      <alignment horizontal="center" vertical="center" wrapText="1"/>
      <protection hidden="1"/>
    </xf>
    <xf numFmtId="0" fontId="179" fillId="47" borderId="50" xfId="0" applyFont="1" applyFill="1" applyBorder="1" applyAlignment="1" applyProtection="1">
      <alignment horizontal="center" vertical="center" wrapText="1"/>
      <protection hidden="1"/>
    </xf>
    <xf numFmtId="0" fontId="179" fillId="47" borderId="62" xfId="0" applyFont="1" applyFill="1" applyBorder="1" applyAlignment="1" applyProtection="1">
      <alignment horizontal="center" vertical="center" wrapText="1"/>
      <protection hidden="1"/>
    </xf>
    <xf numFmtId="236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32" xfId="0" applyFont="1" applyFill="1" applyBorder="1" applyAlignment="1" applyProtection="1">
      <alignment horizontal="center" vertical="center" wrapText="1"/>
      <protection hidden="1"/>
    </xf>
    <xf numFmtId="0" fontId="179" fillId="0" borderId="44" xfId="0" applyFont="1" applyFill="1" applyBorder="1" applyAlignment="1" applyProtection="1">
      <alignment horizontal="center" vertical="center" wrapText="1"/>
      <protection hidden="1"/>
    </xf>
    <xf numFmtId="0" fontId="179" fillId="0" borderId="26" xfId="0" applyFont="1" applyFill="1" applyBorder="1" applyAlignment="1" applyProtection="1">
      <alignment horizontal="center" vertical="center" wrapText="1"/>
      <protection hidden="1"/>
    </xf>
    <xf numFmtId="0" fontId="179" fillId="0" borderId="46" xfId="0" applyFont="1" applyFill="1" applyBorder="1" applyAlignment="1" applyProtection="1">
      <alignment horizontal="center" vertical="center" wrapText="1"/>
      <protection hidden="1"/>
    </xf>
    <xf numFmtId="0" fontId="179" fillId="0" borderId="46" xfId="0" applyFont="1" applyFill="1" applyBorder="1" applyAlignment="1" applyProtection="1">
      <alignment horizontal="center" vertical="center"/>
      <protection hidden="1"/>
    </xf>
    <xf numFmtId="0" fontId="179" fillId="0" borderId="23" xfId="0" applyFont="1" applyFill="1" applyBorder="1" applyAlignment="1" applyProtection="1">
      <alignment horizontal="center" vertical="center"/>
      <protection hidden="1"/>
    </xf>
    <xf numFmtId="176" fontId="179" fillId="47" borderId="16" xfId="2647" applyFont="1" applyFill="1" applyBorder="1" applyAlignment="1" applyProtection="1">
      <alignment horizontal="center" vertical="center" wrapText="1"/>
      <protection hidden="1"/>
    </xf>
    <xf numFmtId="176" fontId="179" fillId="47" borderId="51" xfId="2647" applyFont="1" applyFill="1" applyBorder="1" applyAlignment="1" applyProtection="1">
      <alignment horizontal="center" vertical="center" wrapText="1"/>
      <protection hidden="1"/>
    </xf>
    <xf numFmtId="176" fontId="179" fillId="47" borderId="0" xfId="2647" applyFont="1" applyFill="1" applyBorder="1" applyAlignment="1" applyProtection="1">
      <alignment horizontal="center" vertical="center" wrapText="1"/>
      <protection hidden="1"/>
    </xf>
    <xf numFmtId="176" fontId="179" fillId="47" borderId="18" xfId="2647" applyFont="1" applyFill="1" applyBorder="1" applyAlignment="1" applyProtection="1">
      <alignment horizontal="center" vertical="center" wrapText="1"/>
      <protection hidden="1"/>
    </xf>
    <xf numFmtId="176" fontId="179" fillId="47" borderId="17" xfId="2647" applyFont="1" applyFill="1" applyBorder="1" applyAlignment="1" applyProtection="1">
      <alignment horizontal="center" vertical="center" wrapText="1"/>
      <protection hidden="1"/>
    </xf>
    <xf numFmtId="176" fontId="179" fillId="47" borderId="67" xfId="2647" applyFont="1" applyFill="1" applyBorder="1" applyAlignment="1" applyProtection="1">
      <alignment horizontal="center" vertical="center" wrapText="1"/>
      <protection hidden="1"/>
    </xf>
    <xf numFmtId="41" fontId="179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76" fontId="179" fillId="47" borderId="46" xfId="2651" applyFont="1" applyFill="1" applyBorder="1" applyAlignment="1" applyProtection="1">
      <alignment horizontal="center" vertical="center" wrapText="1"/>
      <protection hidden="1"/>
    </xf>
    <xf numFmtId="176" fontId="179" fillId="47" borderId="23" xfId="2651" applyFont="1" applyFill="1" applyBorder="1" applyAlignment="1" applyProtection="1">
      <alignment horizontal="center" vertical="center" wrapText="1"/>
      <protection hidden="1"/>
    </xf>
    <xf numFmtId="49" fontId="179" fillId="47" borderId="46" xfId="0" applyNumberFormat="1" applyFont="1" applyFill="1" applyBorder="1" applyAlignment="1" applyProtection="1">
      <alignment horizontal="center" vertical="center" wrapText="1"/>
      <protection hidden="1"/>
    </xf>
    <xf numFmtId="49" fontId="179" fillId="47" borderId="46" xfId="0" applyNumberFormat="1" applyFont="1" applyFill="1" applyBorder="1" applyAlignment="1" applyProtection="1">
      <alignment horizontal="center" vertical="center"/>
      <protection hidden="1"/>
    </xf>
    <xf numFmtId="49" fontId="179" fillId="47" borderId="23" xfId="0" applyNumberFormat="1" applyFont="1" applyFill="1" applyBorder="1" applyAlignment="1" applyProtection="1">
      <alignment horizontal="center" vertical="center"/>
      <protection hidden="1"/>
    </xf>
    <xf numFmtId="176" fontId="179" fillId="47" borderId="34" xfId="2651" applyFont="1" applyFill="1" applyBorder="1" applyAlignment="1" applyProtection="1">
      <alignment horizontal="center" vertical="center" wrapText="1"/>
      <protection hidden="1"/>
    </xf>
    <xf numFmtId="176" fontId="179" fillId="47" borderId="35" xfId="2651" applyFont="1" applyFill="1" applyBorder="1" applyAlignment="1" applyProtection="1">
      <alignment horizontal="center" vertical="center" wrapText="1"/>
      <protection hidden="1"/>
    </xf>
    <xf numFmtId="176" fontId="179" fillId="47" borderId="36" xfId="2651" applyFont="1" applyFill="1" applyBorder="1" applyAlignment="1" applyProtection="1">
      <alignment horizontal="center" vertical="center" wrapText="1"/>
      <protection hidden="1"/>
    </xf>
    <xf numFmtId="0" fontId="179" fillId="47" borderId="60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79" fillId="47" borderId="58" xfId="0" applyFont="1" applyFill="1" applyBorder="1" applyAlignment="1" applyProtection="1">
      <alignment horizontal="center" vertical="center" wrapText="1"/>
      <protection hidden="1"/>
    </xf>
    <xf numFmtId="0" fontId="179" fillId="47" borderId="66" xfId="0" applyFont="1" applyFill="1" applyBorder="1" applyAlignment="1" applyProtection="1">
      <alignment horizontal="center" vertical="center" wrapText="1"/>
      <protection hidden="1"/>
    </xf>
    <xf numFmtId="0" fontId="179" fillId="0" borderId="23" xfId="0" applyFont="1" applyFill="1" applyBorder="1" applyAlignment="1" applyProtection="1">
      <alignment horizontal="center" vertical="center" wrapText="1"/>
      <protection hidden="1"/>
    </xf>
    <xf numFmtId="41" fontId="179" fillId="47" borderId="87" xfId="0" quotePrefix="1" applyNumberFormat="1" applyFont="1" applyFill="1" applyBorder="1" applyAlignment="1" applyProtection="1">
      <alignment horizontal="center" vertical="center"/>
      <protection hidden="1"/>
    </xf>
    <xf numFmtId="41" fontId="179" fillId="47" borderId="88" xfId="0" quotePrefix="1" applyNumberFormat="1" applyFont="1" applyFill="1" applyBorder="1" applyAlignment="1" applyProtection="1">
      <alignment horizontal="center" vertical="center"/>
      <protection hidden="1"/>
    </xf>
    <xf numFmtId="176" fontId="179" fillId="47" borderId="60" xfId="2647" applyFont="1" applyFill="1" applyBorder="1" applyAlignment="1" applyProtection="1">
      <alignment horizontal="center" vertical="center" wrapText="1"/>
      <protection hidden="1"/>
    </xf>
    <xf numFmtId="176" fontId="179" fillId="47" borderId="66" xfId="2647" applyFont="1" applyFill="1" applyBorder="1" applyAlignment="1" applyProtection="1">
      <alignment horizontal="center" vertical="center" wrapText="1"/>
      <protection hidden="1"/>
    </xf>
    <xf numFmtId="176" fontId="179" fillId="47" borderId="44" xfId="2647" applyFont="1" applyFill="1" applyBorder="1" applyAlignment="1" applyProtection="1">
      <alignment horizontal="center" vertical="center" wrapText="1"/>
      <protection hidden="1"/>
    </xf>
    <xf numFmtId="176" fontId="179" fillId="47" borderId="64" xfId="2647" applyFont="1" applyFill="1" applyBorder="1" applyAlignment="1" applyProtection="1">
      <alignment horizontal="center" vertical="center" wrapText="1"/>
      <protection hidden="1"/>
    </xf>
    <xf numFmtId="176" fontId="179" fillId="47" borderId="26" xfId="2647" applyFont="1" applyFill="1" applyBorder="1" applyAlignment="1" applyProtection="1">
      <alignment horizontal="center" vertical="center" wrapText="1"/>
      <protection hidden="1"/>
    </xf>
    <xf numFmtId="176" fontId="179" fillId="47" borderId="65" xfId="2647" applyFont="1" applyFill="1" applyBorder="1" applyAlignment="1" applyProtection="1">
      <alignment horizontal="center" vertical="center" wrapText="1"/>
      <protection hidden="1"/>
    </xf>
    <xf numFmtId="0" fontId="179" fillId="47" borderId="68" xfId="0" applyFont="1" applyFill="1" applyBorder="1" applyAlignment="1" applyProtection="1">
      <alignment horizontal="center" vertical="center" wrapText="1"/>
      <protection hidden="1"/>
    </xf>
    <xf numFmtId="0" fontId="179" fillId="47" borderId="69" xfId="0" applyFont="1" applyFill="1" applyBorder="1" applyAlignment="1" applyProtection="1">
      <alignment horizontal="center" vertical="center" wrapText="1"/>
      <protection hidden="1"/>
    </xf>
    <xf numFmtId="0" fontId="179" fillId="47" borderId="41" xfId="0" applyFont="1" applyFill="1" applyBorder="1" applyAlignment="1" applyProtection="1">
      <alignment horizontal="center" vertical="center" wrapText="1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176" fontId="179" fillId="47" borderId="27" xfId="2652" applyFont="1" applyFill="1" applyBorder="1" applyAlignment="1" applyProtection="1">
      <alignment horizontal="center" vertical="center" wrapText="1"/>
      <protection hidden="1"/>
    </xf>
    <xf numFmtId="176" fontId="179" fillId="47" borderId="22" xfId="2652" applyFont="1" applyFill="1" applyBorder="1" applyAlignment="1" applyProtection="1">
      <alignment horizontal="center" vertical="center" wrapText="1"/>
      <protection hidden="1"/>
    </xf>
    <xf numFmtId="176" fontId="179" fillId="47" borderId="47" xfId="2652" applyFont="1" applyFill="1" applyBorder="1" applyAlignment="1" applyProtection="1">
      <alignment horizontal="center" vertical="center" wrapText="1"/>
      <protection hidden="1"/>
    </xf>
    <xf numFmtId="176" fontId="179" fillId="47" borderId="34" xfId="2652" applyFont="1" applyFill="1" applyBorder="1" applyAlignment="1" applyProtection="1">
      <alignment horizontal="center" vertical="center" wrapText="1"/>
      <protection hidden="1"/>
    </xf>
    <xf numFmtId="176" fontId="179" fillId="47" borderId="35" xfId="2652" applyFont="1" applyFill="1" applyBorder="1" applyAlignment="1" applyProtection="1">
      <alignment horizontal="center" vertical="center" wrapText="1"/>
      <protection hidden="1"/>
    </xf>
    <xf numFmtId="176" fontId="179" fillId="47" borderId="36" xfId="2652" applyFont="1" applyFill="1" applyBorder="1" applyAlignment="1" applyProtection="1">
      <alignment horizontal="center" vertical="center" wrapText="1"/>
      <protection hidden="1"/>
    </xf>
    <xf numFmtId="1" fontId="183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70" xfId="0" applyFont="1" applyFill="1" applyBorder="1" applyAlignment="1" applyProtection="1">
      <alignment horizontal="center" vertical="center" wrapText="1"/>
      <protection hidden="1"/>
    </xf>
    <xf numFmtId="0" fontId="179" fillId="47" borderId="30" xfId="0" applyFont="1" applyFill="1" applyBorder="1" applyAlignment="1" applyProtection="1">
      <alignment horizontal="center" vertical="center" wrapText="1"/>
      <protection hidden="1"/>
    </xf>
    <xf numFmtId="0" fontId="179" fillId="47" borderId="28" xfId="0" applyFont="1" applyFill="1" applyBorder="1" applyAlignment="1" applyProtection="1">
      <alignment horizontal="center" vertical="center" wrapText="1"/>
      <protection hidden="1"/>
    </xf>
    <xf numFmtId="0" fontId="184" fillId="47" borderId="0" xfId="0" applyFont="1" applyFill="1" applyAlignment="1" applyProtection="1">
      <alignment horizontal="left" vertical="center" wrapText="1"/>
      <protection hidden="1"/>
    </xf>
    <xf numFmtId="0" fontId="184" fillId="47" borderId="0" xfId="0" applyFont="1" applyFill="1" applyAlignment="1" applyProtection="1">
      <alignment horizontal="left" vertical="center"/>
      <protection hidden="1"/>
    </xf>
    <xf numFmtId="176" fontId="179" fillId="47" borderId="18" xfId="2651" applyFont="1" applyFill="1" applyBorder="1" applyAlignment="1" applyProtection="1">
      <alignment horizontal="center" vertical="center" wrapText="1"/>
      <protection hidden="1"/>
    </xf>
    <xf numFmtId="176" fontId="179" fillId="47" borderId="67" xfId="2651" applyFont="1" applyFill="1" applyBorder="1" applyAlignment="1" applyProtection="1">
      <alignment horizontal="center" vertical="center" wrapText="1"/>
      <protection hidden="1"/>
    </xf>
    <xf numFmtId="1" fontId="179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9" fillId="47" borderId="0" xfId="0" quotePrefix="1" applyNumberFormat="1" applyFont="1" applyFill="1" applyBorder="1" applyAlignment="1" applyProtection="1">
      <alignment horizontal="center" vertical="center"/>
      <protection hidden="1"/>
    </xf>
    <xf numFmtId="0" fontId="179" fillId="47" borderId="71" xfId="0" applyFont="1" applyFill="1" applyBorder="1" applyAlignment="1" applyProtection="1">
      <alignment horizontal="center" vertical="center" wrapText="1"/>
      <protection hidden="1"/>
    </xf>
    <xf numFmtId="0" fontId="179" fillId="47" borderId="59" xfId="0" applyFont="1" applyFill="1" applyBorder="1" applyAlignment="1" applyProtection="1">
      <alignment horizontal="center" vertical="center" wrapText="1"/>
      <protection hidden="1"/>
    </xf>
    <xf numFmtId="176" fontId="179" fillId="47" borderId="53" xfId="2651" applyFont="1" applyFill="1" applyBorder="1" applyAlignment="1" applyProtection="1">
      <alignment horizontal="center" vertical="center" wrapText="1"/>
      <protection hidden="1"/>
    </xf>
    <xf numFmtId="176" fontId="179" fillId="47" borderId="54" xfId="2651" applyFont="1" applyFill="1" applyBorder="1" applyAlignment="1" applyProtection="1">
      <alignment horizontal="center" vertical="center" wrapText="1"/>
      <protection hidden="1"/>
    </xf>
    <xf numFmtId="176" fontId="179" fillId="47" borderId="55" xfId="2651" applyFont="1" applyFill="1" applyBorder="1" applyAlignment="1" applyProtection="1">
      <alignment horizontal="center" vertical="center" wrapText="1"/>
      <protection hidden="1"/>
    </xf>
    <xf numFmtId="0" fontId="179" fillId="47" borderId="73" xfId="0" applyFont="1" applyFill="1" applyBorder="1" applyAlignment="1" applyProtection="1">
      <alignment horizontal="center" vertical="center" wrapText="1"/>
      <protection hidden="1"/>
    </xf>
    <xf numFmtId="41" fontId="179" fillId="0" borderId="0" xfId="2722" quotePrefix="1" applyNumberFormat="1" applyFont="1" applyFill="1" applyBorder="1" applyAlignment="1" applyProtection="1">
      <alignment horizontal="center" vertical="center"/>
      <protection hidden="1"/>
    </xf>
    <xf numFmtId="41" fontId="179" fillId="0" borderId="18" xfId="2722" quotePrefix="1" applyNumberFormat="1" applyFont="1" applyFill="1" applyBorder="1" applyAlignment="1" applyProtection="1">
      <alignment horizontal="center" vertical="center"/>
      <protection hidden="1"/>
    </xf>
    <xf numFmtId="236" fontId="183" fillId="0" borderId="0" xfId="2722" quotePrefix="1" applyNumberFormat="1" applyFont="1" applyFill="1" applyBorder="1" applyAlignment="1" applyProtection="1">
      <alignment horizontal="center" vertical="center"/>
      <protection hidden="1"/>
    </xf>
    <xf numFmtId="236" fontId="183" fillId="0" borderId="18" xfId="2722" quotePrefix="1" applyNumberFormat="1" applyFont="1" applyFill="1" applyBorder="1" applyAlignment="1" applyProtection="1">
      <alignment horizontal="center" vertical="center"/>
      <protection hidden="1"/>
    </xf>
    <xf numFmtId="0" fontId="184" fillId="0" borderId="0" xfId="2722" applyFont="1" applyFill="1" applyAlignment="1" applyProtection="1">
      <alignment horizontal="left"/>
      <protection hidden="1"/>
    </xf>
    <xf numFmtId="0" fontId="184" fillId="0" borderId="0" xfId="2722" applyFont="1" applyFill="1" applyBorder="1" applyAlignment="1" applyProtection="1">
      <alignment horizontal="right"/>
      <protection hidden="1"/>
    </xf>
    <xf numFmtId="0" fontId="184" fillId="0" borderId="0" xfId="2722" applyFont="1" applyFill="1" applyAlignment="1" applyProtection="1">
      <alignment horizontal="right"/>
      <protection hidden="1"/>
    </xf>
    <xf numFmtId="0" fontId="179" fillId="0" borderId="46" xfId="2722" applyFont="1" applyFill="1" applyBorder="1" applyAlignment="1" applyProtection="1">
      <alignment horizontal="center" vertical="center" wrapText="1"/>
      <protection hidden="1"/>
    </xf>
    <xf numFmtId="0" fontId="179" fillId="0" borderId="23" xfId="2722" applyFont="1" applyFill="1" applyBorder="1" applyAlignment="1" applyProtection="1">
      <alignment horizontal="center" vertical="center" wrapText="1"/>
      <protection hidden="1"/>
    </xf>
    <xf numFmtId="0" fontId="179" fillId="0" borderId="61" xfId="2722" applyFont="1" applyFill="1" applyBorder="1" applyAlignment="1" applyProtection="1">
      <alignment horizontal="center" vertical="center" wrapText="1"/>
      <protection hidden="1"/>
    </xf>
    <xf numFmtId="0" fontId="179" fillId="0" borderId="63" xfId="2722" applyFont="1" applyFill="1" applyBorder="1" applyAlignment="1" applyProtection="1">
      <alignment horizontal="center" vertical="center"/>
      <protection hidden="1"/>
    </xf>
    <xf numFmtId="0" fontId="179" fillId="0" borderId="59" xfId="2722" applyFont="1" applyFill="1" applyBorder="1" applyAlignment="1" applyProtection="1">
      <alignment horizontal="center" vertical="center"/>
      <protection hidden="1"/>
    </xf>
    <xf numFmtId="0" fontId="179" fillId="0" borderId="40" xfId="2722" applyFont="1" applyFill="1" applyBorder="1" applyAlignment="1" applyProtection="1">
      <alignment horizontal="center" vertical="center"/>
      <protection hidden="1"/>
    </xf>
    <xf numFmtId="0" fontId="184" fillId="0" borderId="48" xfId="2722" applyFont="1" applyFill="1" applyBorder="1" applyAlignment="1" applyProtection="1">
      <alignment horizontal="center" vertical="center" wrapText="1"/>
      <protection hidden="1"/>
    </xf>
    <xf numFmtId="0" fontId="184" fillId="0" borderId="46" xfId="2722" applyFont="1" applyFill="1" applyBorder="1" applyAlignment="1" applyProtection="1">
      <alignment horizontal="center" vertical="center"/>
      <protection hidden="1"/>
    </xf>
    <xf numFmtId="0" fontId="184" fillId="0" borderId="23" xfId="2722" applyFont="1" applyFill="1" applyBorder="1" applyAlignment="1" applyProtection="1">
      <alignment horizontal="center" vertical="center"/>
      <protection hidden="1"/>
    </xf>
    <xf numFmtId="0" fontId="179" fillId="0" borderId="27" xfId="2722" applyFont="1" applyFill="1" applyBorder="1" applyAlignment="1" applyProtection="1">
      <alignment horizontal="center" vertical="center" wrapText="1"/>
      <protection hidden="1"/>
    </xf>
    <xf numFmtId="0" fontId="179" fillId="0" borderId="16" xfId="2722" applyFont="1" applyFill="1" applyBorder="1" applyAlignment="1" applyProtection="1">
      <alignment horizontal="center" vertical="center" wrapText="1"/>
      <protection hidden="1"/>
    </xf>
    <xf numFmtId="0" fontId="179" fillId="0" borderId="49" xfId="2722" applyFont="1" applyFill="1" applyBorder="1" applyAlignment="1" applyProtection="1">
      <alignment horizontal="center" vertical="center" wrapText="1"/>
      <protection hidden="1"/>
    </xf>
    <xf numFmtId="0" fontId="179" fillId="0" borderId="40" xfId="2722" applyFont="1" applyFill="1" applyBorder="1" applyAlignment="1" applyProtection="1">
      <alignment horizontal="center" vertical="center" wrapText="1"/>
      <protection hidden="1"/>
    </xf>
    <xf numFmtId="0" fontId="179" fillId="0" borderId="43" xfId="2722" applyFont="1" applyFill="1" applyBorder="1" applyAlignment="1" applyProtection="1">
      <alignment horizontal="center" vertical="center" wrapText="1"/>
      <protection hidden="1"/>
    </xf>
    <xf numFmtId="0" fontId="179" fillId="0" borderId="32" xfId="2722" applyFont="1" applyFill="1" applyBorder="1" applyAlignment="1" applyProtection="1">
      <alignment horizontal="center" vertical="center" wrapText="1"/>
      <protection hidden="1"/>
    </xf>
    <xf numFmtId="0" fontId="184" fillId="0" borderId="73" xfId="2722" applyFont="1" applyFill="1" applyBorder="1" applyAlignment="1" applyProtection="1">
      <alignment horizontal="center" vertical="center" wrapText="1"/>
      <protection hidden="1"/>
    </xf>
    <xf numFmtId="0" fontId="184" fillId="0" borderId="33" xfId="2722" applyFont="1" applyFill="1" applyBorder="1" applyAlignment="1" applyProtection="1">
      <alignment horizontal="center" vertical="center" wrapText="1"/>
      <protection hidden="1"/>
    </xf>
    <xf numFmtId="0" fontId="184" fillId="0" borderId="19" xfId="2722" applyFont="1" applyFill="1" applyBorder="1" applyAlignment="1" applyProtection="1">
      <alignment horizontal="center" vertical="center" wrapText="1"/>
      <protection hidden="1"/>
    </xf>
    <xf numFmtId="0" fontId="179" fillId="0" borderId="20" xfId="2722" applyFont="1" applyFill="1" applyBorder="1" applyAlignment="1" applyProtection="1">
      <alignment horizontal="center" vertical="center" wrapText="1"/>
      <protection hidden="1"/>
    </xf>
    <xf numFmtId="0" fontId="179" fillId="0" borderId="21" xfId="2722" applyFont="1" applyFill="1" applyBorder="1" applyAlignment="1" applyProtection="1">
      <alignment horizontal="center" vertical="center" wrapText="1"/>
      <protection hidden="1"/>
    </xf>
    <xf numFmtId="0" fontId="179" fillId="0" borderId="74" xfId="2722" applyFont="1" applyFill="1" applyBorder="1" applyAlignment="1" applyProtection="1">
      <alignment horizontal="center" vertical="center" wrapText="1"/>
      <protection hidden="1"/>
    </xf>
    <xf numFmtId="0" fontId="179" fillId="0" borderId="22" xfId="2722" applyFont="1" applyFill="1" applyBorder="1" applyAlignment="1" applyProtection="1">
      <alignment horizontal="center" vertical="center" wrapText="1"/>
      <protection hidden="1"/>
    </xf>
    <xf numFmtId="0" fontId="179" fillId="0" borderId="47" xfId="2722" applyFont="1" applyFill="1" applyBorder="1" applyAlignment="1" applyProtection="1">
      <alignment horizontal="center" vertical="center" wrapText="1"/>
      <protection hidden="1"/>
    </xf>
    <xf numFmtId="0" fontId="184" fillId="0" borderId="46" xfId="2722" applyFont="1" applyFill="1" applyBorder="1" applyAlignment="1" applyProtection="1">
      <alignment horizontal="center" vertical="center" wrapText="1"/>
      <protection hidden="1"/>
    </xf>
    <xf numFmtId="0" fontId="184" fillId="0" borderId="23" xfId="2722" applyFont="1" applyFill="1" applyBorder="1" applyAlignment="1" applyProtection="1">
      <alignment horizontal="center" vertical="center" wrapText="1"/>
      <protection hidden="1"/>
    </xf>
    <xf numFmtId="0" fontId="179" fillId="0" borderId="23" xfId="2722" applyFont="1" applyFill="1" applyBorder="1" applyAlignment="1" applyProtection="1">
      <alignment horizontal="center" vertical="center"/>
      <protection hidden="1"/>
    </xf>
    <xf numFmtId="0" fontId="179" fillId="0" borderId="62" xfId="2722" applyFont="1" applyFill="1" applyBorder="1" applyAlignment="1" applyProtection="1">
      <alignment horizontal="center" vertical="center" wrapText="1"/>
      <protection hidden="1"/>
    </xf>
    <xf numFmtId="0" fontId="179" fillId="0" borderId="59" xfId="2722" applyFont="1" applyFill="1" applyBorder="1" applyAlignment="1" applyProtection="1">
      <alignment horizontal="center" vertical="center" wrapText="1"/>
      <protection hidden="1"/>
    </xf>
    <xf numFmtId="0" fontId="179" fillId="0" borderId="41" xfId="2722" applyFont="1" applyFill="1" applyBorder="1" applyAlignment="1" applyProtection="1">
      <alignment horizontal="center" vertical="center" wrapText="1"/>
      <protection hidden="1"/>
    </xf>
    <xf numFmtId="176" fontId="179" fillId="0" borderId="16" xfId="2648" applyFont="1" applyFill="1" applyBorder="1" applyAlignment="1" applyProtection="1">
      <alignment horizontal="center" vertical="center" wrapText="1"/>
      <protection hidden="1"/>
    </xf>
    <xf numFmtId="176" fontId="179" fillId="0" borderId="51" xfId="2648" applyFont="1" applyFill="1" applyBorder="1" applyAlignment="1" applyProtection="1">
      <alignment horizontal="center" vertical="center" wrapText="1"/>
      <protection hidden="1"/>
    </xf>
    <xf numFmtId="176" fontId="179" fillId="0" borderId="0" xfId="2648" applyFont="1" applyFill="1" applyBorder="1" applyAlignment="1" applyProtection="1">
      <alignment horizontal="center" vertical="center" wrapText="1"/>
      <protection hidden="1"/>
    </xf>
    <xf numFmtId="176" fontId="179" fillId="0" borderId="18" xfId="2648" applyFont="1" applyFill="1" applyBorder="1" applyAlignment="1" applyProtection="1">
      <alignment horizontal="center" vertical="center" wrapText="1"/>
      <protection hidden="1"/>
    </xf>
    <xf numFmtId="176" fontId="179" fillId="0" borderId="17" xfId="2648" applyFont="1" applyFill="1" applyBorder="1" applyAlignment="1" applyProtection="1">
      <alignment horizontal="center" vertical="center" wrapText="1"/>
      <protection hidden="1"/>
    </xf>
    <xf numFmtId="176" fontId="179" fillId="0" borderId="67" xfId="2648" applyFont="1" applyFill="1" applyBorder="1" applyAlignment="1" applyProtection="1">
      <alignment horizontal="center" vertical="center" wrapText="1"/>
      <protection hidden="1"/>
    </xf>
    <xf numFmtId="0" fontId="184" fillId="0" borderId="39" xfId="2722" applyFont="1" applyFill="1" applyBorder="1" applyAlignment="1" applyProtection="1">
      <alignment horizontal="center" vertical="center" wrapText="1"/>
      <protection hidden="1"/>
    </xf>
    <xf numFmtId="0" fontId="184" fillId="0" borderId="20" xfId="2722" applyFont="1" applyFill="1" applyBorder="1" applyAlignment="1" applyProtection="1">
      <alignment horizontal="center" vertical="center" wrapText="1"/>
      <protection hidden="1"/>
    </xf>
    <xf numFmtId="0" fontId="184" fillId="0" borderId="21" xfId="2722" applyFont="1" applyFill="1" applyBorder="1" applyAlignment="1" applyProtection="1">
      <alignment horizontal="center" vertical="center" wrapText="1"/>
      <protection hidden="1"/>
    </xf>
    <xf numFmtId="0" fontId="182" fillId="0" borderId="0" xfId="2722" applyFont="1" applyFill="1" applyBorder="1" applyAlignment="1" applyProtection="1">
      <alignment horizontal="center" vertical="center" wrapText="1"/>
      <protection hidden="1"/>
    </xf>
    <xf numFmtId="0" fontId="180" fillId="0" borderId="0" xfId="2722" applyFont="1" applyFill="1" applyBorder="1" applyAlignment="1" applyProtection="1">
      <alignment horizontal="center" vertical="center" wrapText="1"/>
      <protection hidden="1"/>
    </xf>
    <xf numFmtId="0" fontId="179" fillId="0" borderId="8" xfId="2722" applyFont="1" applyFill="1" applyBorder="1" applyAlignment="1" applyProtection="1">
      <alignment horizontal="right" vertical="center" wrapText="1"/>
      <protection hidden="1"/>
    </xf>
    <xf numFmtId="0" fontId="179" fillId="0" borderId="48" xfId="2722" applyFont="1" applyFill="1" applyBorder="1" applyAlignment="1" applyProtection="1">
      <alignment horizontal="center" vertical="center" wrapText="1"/>
      <protection hidden="1"/>
    </xf>
    <xf numFmtId="0" fontId="179" fillId="0" borderId="58" xfId="2722" applyFont="1" applyFill="1" applyBorder="1" applyAlignment="1" applyProtection="1">
      <alignment horizontal="center" vertical="center" wrapText="1"/>
      <protection hidden="1"/>
    </xf>
    <xf numFmtId="0" fontId="184" fillId="0" borderId="53" xfId="2722" applyFont="1" applyFill="1" applyBorder="1" applyAlignment="1" applyProtection="1">
      <alignment horizontal="center" vertical="center" wrapText="1"/>
      <protection hidden="1"/>
    </xf>
    <xf numFmtId="0" fontId="184" fillId="0" borderId="54" xfId="2722" applyFont="1" applyFill="1" applyBorder="1" applyAlignment="1" applyProtection="1">
      <alignment horizontal="center" vertical="center" wrapText="1"/>
      <protection hidden="1"/>
    </xf>
    <xf numFmtId="0" fontId="184" fillId="0" borderId="55" xfId="2722" applyFont="1" applyFill="1" applyBorder="1" applyAlignment="1" applyProtection="1">
      <alignment horizontal="center" vertical="center" wrapText="1"/>
      <protection hidden="1"/>
    </xf>
    <xf numFmtId="0" fontId="184" fillId="0" borderId="60" xfId="2722" applyFont="1" applyFill="1" applyBorder="1" applyAlignment="1" applyProtection="1">
      <alignment horizontal="center" vertical="center" wrapText="1"/>
      <protection hidden="1"/>
    </xf>
    <xf numFmtId="0" fontId="184" fillId="0" borderId="44" xfId="2722" applyFont="1" applyFill="1" applyBorder="1" applyAlignment="1" applyProtection="1">
      <alignment horizontal="center" vertical="center"/>
      <protection hidden="1"/>
    </xf>
    <xf numFmtId="0" fontId="184" fillId="0" borderId="26" xfId="2722" applyFont="1" applyFill="1" applyBorder="1" applyAlignment="1" applyProtection="1">
      <alignment horizontal="center" vertical="center"/>
      <protection hidden="1"/>
    </xf>
    <xf numFmtId="0" fontId="179" fillId="0" borderId="46" xfId="2722" applyFont="1" applyFill="1" applyBorder="1" applyAlignment="1" applyProtection="1">
      <alignment horizontal="center" vertical="center"/>
      <protection hidden="1"/>
    </xf>
    <xf numFmtId="176" fontId="184" fillId="0" borderId="48" xfId="2653" applyFont="1" applyFill="1" applyBorder="1" applyAlignment="1" applyProtection="1">
      <alignment horizontal="center" vertical="center" wrapText="1"/>
      <protection hidden="1"/>
    </xf>
    <xf numFmtId="176" fontId="184" fillId="0" borderId="46" xfId="2653" applyFont="1" applyFill="1" applyBorder="1" applyAlignment="1" applyProtection="1">
      <alignment horizontal="center" vertical="center"/>
      <protection hidden="1"/>
    </xf>
    <xf numFmtId="176" fontId="184" fillId="0" borderId="23" xfId="2653" applyFont="1" applyFill="1" applyBorder="1" applyAlignment="1" applyProtection="1">
      <alignment horizontal="center" vertical="center"/>
      <protection hidden="1"/>
    </xf>
    <xf numFmtId="0" fontId="179" fillId="0" borderId="32" xfId="2722" applyFont="1" applyFill="1" applyBorder="1" applyAlignment="1" applyProtection="1">
      <alignment horizontal="center" vertical="center"/>
      <protection hidden="1"/>
    </xf>
    <xf numFmtId="0" fontId="179" fillId="0" borderId="44" xfId="2722" applyFont="1" applyFill="1" applyBorder="1" applyAlignment="1" applyProtection="1">
      <alignment horizontal="center" vertical="center" wrapText="1"/>
      <protection hidden="1"/>
    </xf>
    <xf numFmtId="0" fontId="179" fillId="0" borderId="26" xfId="2722" applyFont="1" applyFill="1" applyBorder="1" applyAlignment="1" applyProtection="1">
      <alignment horizontal="center" vertical="center" wrapText="1"/>
      <protection hidden="1"/>
    </xf>
    <xf numFmtId="0" fontId="213" fillId="0" borderId="0" xfId="2722" applyFont="1" applyFill="1" applyBorder="1" applyAlignment="1" applyProtection="1">
      <alignment horizontal="center" vertical="center" shrinkToFit="1"/>
      <protection hidden="1"/>
    </xf>
    <xf numFmtId="176" fontId="179" fillId="0" borderId="34" xfId="2653" applyFont="1" applyFill="1" applyBorder="1" applyAlignment="1" applyProtection="1">
      <alignment horizontal="center" vertical="center" wrapText="1"/>
      <protection hidden="1"/>
    </xf>
    <xf numFmtId="176" fontId="179" fillId="0" borderId="35" xfId="2653" applyFont="1" applyFill="1" applyBorder="1" applyAlignment="1" applyProtection="1">
      <alignment horizontal="center" vertical="center"/>
      <protection hidden="1"/>
    </xf>
    <xf numFmtId="176" fontId="179" fillId="0" borderId="36" xfId="2653" applyFont="1" applyFill="1" applyBorder="1" applyAlignment="1" applyProtection="1">
      <alignment horizontal="center" vertical="center"/>
      <protection hidden="1"/>
    </xf>
    <xf numFmtId="0" fontId="212" fillId="0" borderId="0" xfId="2722" applyFont="1" applyFill="1" applyBorder="1" applyAlignment="1" applyProtection="1">
      <alignment horizontal="center" vertical="center" shrinkToFit="1"/>
      <protection hidden="1"/>
    </xf>
    <xf numFmtId="176" fontId="179" fillId="0" borderId="60" xfId="2653" applyFont="1" applyFill="1" applyBorder="1" applyAlignment="1" applyProtection="1">
      <alignment horizontal="center" vertical="center" wrapText="1"/>
      <protection hidden="1"/>
    </xf>
    <xf numFmtId="176" fontId="179" fillId="0" borderId="44" xfId="2653" applyFont="1" applyFill="1" applyBorder="1" applyAlignment="1" applyProtection="1">
      <alignment horizontal="center" vertical="center"/>
      <protection hidden="1"/>
    </xf>
    <xf numFmtId="176" fontId="179" fillId="0" borderId="26" xfId="2653" applyFont="1" applyFill="1" applyBorder="1" applyAlignment="1" applyProtection="1">
      <alignment horizontal="center" vertical="center"/>
      <protection hidden="1"/>
    </xf>
    <xf numFmtId="0" fontId="212" fillId="0" borderId="0" xfId="2722" applyFont="1" applyFill="1" applyBorder="1" applyAlignment="1" applyProtection="1">
      <alignment horizontal="center" vertical="center"/>
      <protection hidden="1"/>
    </xf>
    <xf numFmtId="0" fontId="179" fillId="0" borderId="37" xfId="2722" applyFont="1" applyFill="1" applyBorder="1" applyAlignment="1" applyProtection="1">
      <alignment horizontal="center" vertical="center" wrapText="1"/>
      <protection hidden="1"/>
    </xf>
    <xf numFmtId="41" fontId="179" fillId="47" borderId="18" xfId="2722" applyNumberFormat="1" applyFont="1" applyFill="1" applyBorder="1" applyAlignment="1" applyProtection="1">
      <alignment horizontal="center" vertical="center"/>
      <protection hidden="1"/>
    </xf>
    <xf numFmtId="0" fontId="184" fillId="47" borderId="58" xfId="2722" applyFont="1" applyFill="1" applyBorder="1" applyAlignment="1" applyProtection="1">
      <alignment horizontal="center" vertical="center" wrapText="1"/>
      <protection hidden="1"/>
    </xf>
    <xf numFmtId="0" fontId="184" fillId="47" borderId="21" xfId="2722" applyFont="1" applyFill="1" applyBorder="1" applyAlignment="1" applyProtection="1">
      <alignment horizontal="center" vertical="center" wrapText="1"/>
      <protection hidden="1"/>
    </xf>
    <xf numFmtId="236" fontId="183" fillId="47" borderId="0" xfId="2722" quotePrefix="1" applyNumberFormat="1" applyFont="1" applyFill="1" applyBorder="1" applyAlignment="1" applyProtection="1">
      <alignment horizontal="center" vertical="center"/>
      <protection hidden="1"/>
    </xf>
    <xf numFmtId="236" fontId="179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9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Alignment="1" applyProtection="1">
      <alignment horizontal="center" vertical="center"/>
      <protection hidden="1"/>
    </xf>
    <xf numFmtId="0" fontId="182" fillId="47" borderId="0" xfId="2722" applyFont="1" applyFill="1" applyAlignment="1" applyProtection="1">
      <alignment horizontal="center" vertical="center"/>
      <protection hidden="1"/>
    </xf>
    <xf numFmtId="176" fontId="179" fillId="47" borderId="16" xfId="2653" applyFont="1" applyFill="1" applyBorder="1" applyAlignment="1" applyProtection="1">
      <alignment horizontal="center" vertical="center" wrapText="1"/>
      <protection hidden="1"/>
    </xf>
    <xf numFmtId="176" fontId="179" fillId="47" borderId="51" xfId="2653" applyFont="1" applyFill="1" applyBorder="1" applyAlignment="1" applyProtection="1">
      <alignment horizontal="center" vertical="center" wrapText="1"/>
      <protection hidden="1"/>
    </xf>
    <xf numFmtId="176" fontId="179" fillId="47" borderId="17" xfId="2653" applyFont="1" applyFill="1" applyBorder="1" applyAlignment="1" applyProtection="1">
      <alignment horizontal="center" vertical="center" wrapText="1"/>
      <protection hidden="1"/>
    </xf>
    <xf numFmtId="176" fontId="179" fillId="47" borderId="67" xfId="2653" applyFont="1" applyFill="1" applyBorder="1" applyAlignment="1" applyProtection="1">
      <alignment horizontal="center" vertical="center" wrapText="1"/>
      <protection hidden="1"/>
    </xf>
    <xf numFmtId="0" fontId="184" fillId="47" borderId="60" xfId="2722" applyFont="1" applyFill="1" applyBorder="1" applyAlignment="1" applyProtection="1">
      <alignment horizontal="center" vertical="center" wrapText="1"/>
      <protection hidden="1"/>
    </xf>
    <xf numFmtId="0" fontId="184" fillId="47" borderId="38" xfId="2722" applyFont="1" applyFill="1" applyBorder="1" applyAlignment="1" applyProtection="1">
      <alignment horizontal="center" vertical="center" wrapText="1"/>
      <protection hidden="1"/>
    </xf>
    <xf numFmtId="0" fontId="184" fillId="47" borderId="73" xfId="2722" applyFont="1" applyFill="1" applyBorder="1" applyAlignment="1" applyProtection="1">
      <alignment horizontal="center" vertical="center" wrapText="1"/>
      <protection hidden="1"/>
    </xf>
    <xf numFmtId="0" fontId="184" fillId="47" borderId="19" xfId="2722" applyFont="1" applyFill="1" applyBorder="1" applyAlignment="1" applyProtection="1">
      <alignment horizontal="center" vertical="center" wrapText="1"/>
      <protection hidden="1"/>
    </xf>
    <xf numFmtId="176" fontId="179" fillId="47" borderId="35" xfId="2651" applyFont="1" applyFill="1" applyBorder="1" applyAlignment="1" applyProtection="1">
      <alignment horizontal="center" vertical="center"/>
      <protection hidden="1"/>
    </xf>
    <xf numFmtId="176" fontId="179" fillId="47" borderId="36" xfId="2651" applyFont="1" applyFill="1" applyBorder="1" applyAlignment="1" applyProtection="1">
      <alignment horizontal="center" vertical="center"/>
      <protection hidden="1"/>
    </xf>
    <xf numFmtId="0" fontId="179" fillId="47" borderId="19" xfId="0" applyFont="1" applyFill="1" applyBorder="1" applyAlignment="1" applyProtection="1">
      <alignment horizontal="center" vertical="center"/>
      <protection hidden="1"/>
    </xf>
    <xf numFmtId="0" fontId="179" fillId="47" borderId="48" xfId="0" applyFont="1" applyFill="1" applyBorder="1" applyAlignment="1" applyProtection="1">
      <alignment horizontal="center" vertical="center"/>
      <protection hidden="1"/>
    </xf>
    <xf numFmtId="0" fontId="179" fillId="47" borderId="58" xfId="0" applyFont="1" applyFill="1" applyBorder="1" applyAlignment="1" applyProtection="1">
      <alignment horizontal="center" vertical="center"/>
      <protection hidden="1"/>
    </xf>
    <xf numFmtId="176" fontId="179" fillId="47" borderId="54" xfId="2651" applyFont="1" applyFill="1" applyBorder="1" applyAlignment="1" applyProtection="1">
      <alignment horizontal="center" vertical="center"/>
      <protection hidden="1"/>
    </xf>
    <xf numFmtId="176" fontId="179" fillId="47" borderId="55" xfId="2651" applyFont="1" applyFill="1" applyBorder="1" applyAlignment="1" applyProtection="1">
      <alignment horizontal="center" vertical="center"/>
      <protection hidden="1"/>
    </xf>
    <xf numFmtId="176" fontId="179" fillId="47" borderId="60" xfId="2651" applyFont="1" applyFill="1" applyBorder="1" applyAlignment="1" applyProtection="1">
      <alignment horizontal="center" vertical="center" wrapText="1"/>
      <protection hidden="1"/>
    </xf>
    <xf numFmtId="176" fontId="179" fillId="47" borderId="48" xfId="2651" applyFont="1" applyFill="1" applyBorder="1" applyAlignment="1" applyProtection="1">
      <alignment horizontal="center" vertical="center"/>
      <protection hidden="1"/>
    </xf>
    <xf numFmtId="176" fontId="179" fillId="47" borderId="44" xfId="2651" applyFont="1" applyFill="1" applyBorder="1" applyAlignment="1" applyProtection="1">
      <alignment horizontal="center" vertical="center"/>
      <protection hidden="1"/>
    </xf>
    <xf numFmtId="176" fontId="179" fillId="47" borderId="46" xfId="2651" applyFont="1" applyFill="1" applyBorder="1" applyAlignment="1" applyProtection="1">
      <alignment horizontal="center" vertical="center"/>
      <protection hidden="1"/>
    </xf>
    <xf numFmtId="176" fontId="179" fillId="47" borderId="39" xfId="2651" applyFont="1" applyFill="1" applyBorder="1" applyAlignment="1" applyProtection="1">
      <alignment horizontal="center" vertical="center" wrapText="1"/>
      <protection hidden="1"/>
    </xf>
    <xf numFmtId="176" fontId="179" fillId="47" borderId="16" xfId="2651" applyFont="1" applyFill="1" applyBorder="1" applyAlignment="1" applyProtection="1">
      <alignment horizontal="center" vertical="center"/>
      <protection hidden="1"/>
    </xf>
    <xf numFmtId="176" fontId="179" fillId="47" borderId="59" xfId="2651" applyFont="1" applyFill="1" applyBorder="1" applyAlignment="1" applyProtection="1">
      <alignment horizontal="center" vertical="center"/>
      <protection hidden="1"/>
    </xf>
    <xf numFmtId="176" fontId="179" fillId="47" borderId="40" xfId="2651" applyFont="1" applyFill="1" applyBorder="1" applyAlignment="1" applyProtection="1">
      <alignment horizontal="center" vertical="center"/>
      <protection hidden="1"/>
    </xf>
    <xf numFmtId="3" fontId="179" fillId="47" borderId="60" xfId="0" applyNumberFormat="1" applyFont="1" applyFill="1" applyBorder="1" applyAlignment="1" applyProtection="1">
      <alignment horizontal="center" vertical="center" wrapText="1"/>
      <protection hidden="1"/>
    </xf>
    <xf numFmtId="3" fontId="179" fillId="47" borderId="48" xfId="0" applyNumberFormat="1" applyFont="1" applyFill="1" applyBorder="1" applyAlignment="1" applyProtection="1">
      <alignment horizontal="center" vertical="center"/>
      <protection hidden="1"/>
    </xf>
    <xf numFmtId="3" fontId="179" fillId="47" borderId="44" xfId="0" applyNumberFormat="1" applyFont="1" applyFill="1" applyBorder="1" applyAlignment="1" applyProtection="1">
      <alignment horizontal="center" vertical="center"/>
      <protection hidden="1"/>
    </xf>
    <xf numFmtId="3" fontId="179" fillId="47" borderId="46" xfId="0" applyNumberFormat="1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right" vertical="center"/>
      <protection hidden="1"/>
    </xf>
    <xf numFmtId="176" fontId="179" fillId="47" borderId="37" xfId="2651" applyFont="1" applyFill="1" applyBorder="1" applyAlignment="1" applyProtection="1">
      <alignment horizontal="center" vertical="center"/>
      <protection hidden="1"/>
    </xf>
    <xf numFmtId="176" fontId="179" fillId="47" borderId="41" xfId="2651" applyFont="1" applyFill="1" applyBorder="1" applyAlignment="1" applyProtection="1">
      <alignment horizontal="center" vertical="center"/>
      <protection hidden="1"/>
    </xf>
    <xf numFmtId="0" fontId="179" fillId="47" borderId="27" xfId="0" applyFont="1" applyFill="1" applyBorder="1" applyAlignment="1" applyProtection="1">
      <alignment horizontal="center" vertical="center"/>
      <protection hidden="1"/>
    </xf>
    <xf numFmtId="0" fontId="179" fillId="47" borderId="22" xfId="0" applyFont="1" applyFill="1" applyBorder="1" applyAlignment="1" applyProtection="1">
      <alignment horizontal="center" vertical="center"/>
      <protection hidden="1"/>
    </xf>
    <xf numFmtId="0" fontId="179" fillId="47" borderId="47" xfId="0" applyFont="1" applyFill="1" applyBorder="1" applyAlignment="1" applyProtection="1">
      <alignment horizontal="center" vertical="center"/>
      <protection hidden="1"/>
    </xf>
    <xf numFmtId="3" fontId="179" fillId="47" borderId="48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Border="1" applyAlignment="1" applyProtection="1">
      <alignment horizontal="left" vertical="top"/>
      <protection hidden="1"/>
    </xf>
    <xf numFmtId="0" fontId="179" fillId="47" borderId="38" xfId="0" applyFont="1" applyFill="1" applyBorder="1" applyAlignment="1" applyProtection="1">
      <alignment horizontal="center" vertical="center"/>
      <protection hidden="1"/>
    </xf>
    <xf numFmtId="181" fontId="179" fillId="47" borderId="39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21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27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47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73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19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2" xfId="0" applyFont="1" applyFill="1" applyBorder="1" applyAlignment="1" applyProtection="1">
      <alignment horizontal="center" vertical="center" wrapText="1"/>
      <protection hidden="1"/>
    </xf>
    <xf numFmtId="41" fontId="179" fillId="47" borderId="0" xfId="0" applyNumberFormat="1" applyFont="1" applyFill="1" applyBorder="1" applyAlignment="1" applyProtection="1">
      <alignment vertical="center"/>
      <protection hidden="1"/>
    </xf>
    <xf numFmtId="181" fontId="182" fillId="47" borderId="0" xfId="0" applyNumberFormat="1" applyFont="1" applyFill="1" applyBorder="1" applyAlignment="1" applyProtection="1">
      <alignment horizontal="center" vertical="center"/>
      <protection hidden="1"/>
    </xf>
    <xf numFmtId="41" fontId="179" fillId="47" borderId="87" xfId="0" applyNumberFormat="1" applyFont="1" applyFill="1" applyBorder="1" applyAlignment="1" applyProtection="1">
      <alignment vertical="center"/>
      <protection hidden="1"/>
    </xf>
    <xf numFmtId="0" fontId="179" fillId="47" borderId="49" xfId="0" applyFont="1" applyFill="1" applyBorder="1" applyAlignment="1" applyProtection="1">
      <alignment horizontal="center" vertical="center" wrapText="1"/>
      <protection hidden="1"/>
    </xf>
    <xf numFmtId="42" fontId="58" fillId="47" borderId="8" xfId="0" applyNumberFormat="1" applyFont="1" applyFill="1" applyBorder="1" applyAlignment="1" applyProtection="1">
      <alignment horizontal="left" vertical="center"/>
      <protection hidden="1"/>
    </xf>
    <xf numFmtId="42" fontId="58" fillId="47" borderId="24" xfId="0" applyNumberFormat="1" applyFont="1" applyFill="1" applyBorder="1" applyAlignment="1" applyProtection="1">
      <alignment horizontal="left" vertical="center"/>
      <protection hidden="1"/>
    </xf>
    <xf numFmtId="216" fontId="58" fillId="47" borderId="25" xfId="0" applyNumberFormat="1" applyFont="1" applyFill="1" applyBorder="1" applyAlignment="1" applyProtection="1">
      <alignment horizontal="left" vertical="center" shrinkToFit="1"/>
      <protection hidden="1"/>
    </xf>
    <xf numFmtId="216" fontId="58" fillId="47" borderId="8" xfId="0" applyNumberFormat="1" applyFont="1" applyFill="1" applyBorder="1" applyAlignment="1" applyProtection="1">
      <alignment horizontal="left" vertical="center" shrinkToFit="1"/>
      <protection hidden="1"/>
    </xf>
    <xf numFmtId="0" fontId="184" fillId="47" borderId="0" xfId="0" applyNumberFormat="1" applyFont="1" applyFill="1" applyAlignment="1" applyProtection="1">
      <alignment horizontal="left" vertical="center" wrapText="1"/>
      <protection hidden="1"/>
    </xf>
    <xf numFmtId="0" fontId="184" fillId="47" borderId="0" xfId="0" applyNumberFormat="1" applyFont="1" applyFill="1" applyAlignment="1" applyProtection="1">
      <alignment horizontal="left" wrapText="1"/>
      <protection hidden="1"/>
    </xf>
    <xf numFmtId="0" fontId="179" fillId="47" borderId="0" xfId="0" applyFont="1" applyFill="1" applyAlignment="1" applyProtection="1">
      <alignment horizontal="left" vertical="center"/>
      <protection hidden="1"/>
    </xf>
    <xf numFmtId="0" fontId="179" fillId="47" borderId="74" xfId="0" applyFont="1" applyFill="1" applyBorder="1" applyAlignment="1" applyProtection="1">
      <alignment horizontal="center" vertical="center" wrapText="1"/>
      <protection hidden="1"/>
    </xf>
    <xf numFmtId="42" fontId="179" fillId="47" borderId="0" xfId="0" applyNumberFormat="1" applyFont="1" applyFill="1" applyBorder="1" applyAlignment="1" applyProtection="1">
      <alignment horizontal="left" vertical="center"/>
      <protection hidden="1"/>
    </xf>
    <xf numFmtId="42" fontId="179" fillId="47" borderId="18" xfId="0" applyNumberFormat="1" applyFont="1" applyFill="1" applyBorder="1" applyAlignment="1" applyProtection="1">
      <alignment horizontal="left" vertical="center"/>
      <protection hidden="1"/>
    </xf>
    <xf numFmtId="216" fontId="179" fillId="47" borderId="22" xfId="0" applyNumberFormat="1" applyFont="1" applyFill="1" applyBorder="1" applyAlignment="1" applyProtection="1">
      <alignment horizontal="left" vertical="center" shrinkToFit="1"/>
      <protection hidden="1"/>
    </xf>
    <xf numFmtId="216" fontId="179" fillId="47" borderId="0" xfId="0" applyNumberFormat="1" applyFont="1" applyFill="1" applyBorder="1" applyAlignment="1" applyProtection="1">
      <alignment horizontal="left" vertical="center" shrinkToFit="1"/>
      <protection hidden="1"/>
    </xf>
    <xf numFmtId="1" fontId="179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183" fillId="47" borderId="22" xfId="0" quotePrefix="1" applyNumberFormat="1" applyFont="1" applyFill="1" applyBorder="1" applyAlignment="1" applyProtection="1">
      <alignment horizontal="center" vertical="center"/>
      <protection hidden="1"/>
    </xf>
    <xf numFmtId="176" fontId="179" fillId="47" borderId="22" xfId="2651" applyFont="1" applyFill="1" applyBorder="1" applyAlignment="1" applyProtection="1">
      <alignment horizontal="center" vertical="center" wrapText="1"/>
      <protection hidden="1"/>
    </xf>
    <xf numFmtId="176" fontId="179" fillId="47" borderId="47" xfId="2651" applyFont="1" applyFill="1" applyBorder="1" applyAlignment="1" applyProtection="1">
      <alignment horizontal="center" vertical="center" wrapText="1"/>
      <protection hidden="1"/>
    </xf>
    <xf numFmtId="0" fontId="179" fillId="47" borderId="57" xfId="0" applyFont="1" applyFill="1" applyBorder="1" applyAlignment="1" applyProtection="1">
      <alignment horizontal="center" vertical="center" wrapText="1"/>
      <protection hidden="1"/>
    </xf>
    <xf numFmtId="178" fontId="179" fillId="47" borderId="0" xfId="0" applyNumberFormat="1" applyFont="1" applyFill="1" applyBorder="1" applyAlignment="1" applyProtection="1">
      <alignment horizontal="center" vertical="center"/>
      <protection hidden="1"/>
    </xf>
    <xf numFmtId="178" fontId="179" fillId="47" borderId="18" xfId="0" applyNumberFormat="1" applyFont="1" applyFill="1" applyBorder="1" applyAlignment="1" applyProtection="1">
      <alignment horizontal="center" vertical="center"/>
      <protection hidden="1"/>
    </xf>
    <xf numFmtId="41" fontId="179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52" xfId="2655" applyNumberFormat="1" applyFont="1" applyFill="1" applyBorder="1" applyAlignment="1" applyProtection="1">
      <alignment horizontal="center" vertical="center" wrapText="1"/>
      <protection hidden="1"/>
    </xf>
    <xf numFmtId="41" fontId="179" fillId="47" borderId="35" xfId="2655" applyNumberFormat="1" applyFont="1" applyFill="1" applyBorder="1" applyAlignment="1" applyProtection="1">
      <alignment horizontal="center" vertical="center"/>
      <protection hidden="1"/>
    </xf>
    <xf numFmtId="41" fontId="179" fillId="47" borderId="36" xfId="2655" applyNumberFormat="1" applyFont="1" applyFill="1" applyBorder="1" applyAlignment="1" applyProtection="1">
      <alignment horizontal="center" vertical="center"/>
      <protection hidden="1"/>
    </xf>
    <xf numFmtId="41" fontId="179" fillId="47" borderId="0" xfId="2718" applyNumberFormat="1" applyFont="1" applyFill="1" applyBorder="1" applyAlignment="1" applyProtection="1">
      <alignment horizontal="center" vertical="center"/>
      <protection hidden="1"/>
    </xf>
    <xf numFmtId="41" fontId="179" fillId="47" borderId="45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19" xfId="2718" applyNumberFormat="1" applyFont="1" applyFill="1" applyBorder="1" applyAlignment="1" applyProtection="1">
      <alignment horizontal="center" vertical="center"/>
      <protection hidden="1"/>
    </xf>
    <xf numFmtId="41" fontId="179" fillId="47" borderId="61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63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21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17" xfId="2718" applyNumberFormat="1" applyFont="1" applyFill="1" applyBorder="1" applyAlignment="1" applyProtection="1">
      <alignment horizontal="center" vertical="center" wrapText="1"/>
      <protection hidden="1"/>
    </xf>
    <xf numFmtId="41" fontId="183" fillId="47" borderId="76" xfId="2650" applyNumberFormat="1" applyFont="1" applyFill="1" applyBorder="1" applyAlignment="1" applyProtection="1">
      <alignment horizontal="center" vertical="center"/>
      <protection locked="0" hidden="1"/>
    </xf>
    <xf numFmtId="41" fontId="179" fillId="47" borderId="0" xfId="2718" applyNumberFormat="1" applyFont="1" applyFill="1" applyAlignment="1" applyProtection="1">
      <alignment horizontal="center" vertical="center"/>
      <protection hidden="1"/>
    </xf>
    <xf numFmtId="41" fontId="179" fillId="47" borderId="0" xfId="2650" applyNumberFormat="1" applyFont="1" applyFill="1" applyBorder="1" applyAlignment="1" applyProtection="1">
      <alignment horizontal="center" vertical="center"/>
      <protection hidden="1"/>
    </xf>
    <xf numFmtId="41" fontId="179" fillId="47" borderId="0" xfId="2655" applyNumberFormat="1" applyFont="1" applyFill="1" applyBorder="1" applyAlignment="1" applyProtection="1">
      <alignment horizontal="center" vertical="center" wrapText="1"/>
      <protection hidden="1"/>
    </xf>
    <xf numFmtId="41" fontId="179" fillId="47" borderId="62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38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27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16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37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49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40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41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39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59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87" xfId="2718" applyNumberFormat="1" applyFont="1" applyFill="1" applyBorder="1" applyAlignment="1" applyProtection="1">
      <alignment horizontal="center" vertical="center"/>
      <protection hidden="1"/>
    </xf>
    <xf numFmtId="41" fontId="179" fillId="47" borderId="3" xfId="2718" applyNumberFormat="1" applyFont="1" applyFill="1" applyBorder="1" applyAlignment="1" applyProtection="1">
      <alignment horizontal="center" vertical="center"/>
      <protection hidden="1"/>
    </xf>
    <xf numFmtId="41" fontId="186" fillId="47" borderId="0" xfId="2718" applyNumberFormat="1" applyFont="1" applyFill="1" applyBorder="1" applyAlignment="1" applyProtection="1">
      <alignment horizontal="center" vertical="center"/>
      <protection hidden="1"/>
    </xf>
    <xf numFmtId="41" fontId="179" fillId="47" borderId="48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58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46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43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23" xfId="2718" applyNumberFormat="1" applyFont="1" applyFill="1" applyBorder="1" applyAlignment="1" applyProtection="1">
      <alignment horizontal="center" vertical="center" wrapText="1"/>
      <protection hidden="1"/>
    </xf>
    <xf numFmtId="0" fontId="186" fillId="47" borderId="0" xfId="0" applyFont="1" applyFill="1" applyProtection="1">
      <protection hidden="1"/>
    </xf>
    <xf numFmtId="0" fontId="180" fillId="47" borderId="0" xfId="2718" applyFont="1" applyFill="1" applyAlignment="1" applyProtection="1">
      <alignment horizontal="center" vertical="center"/>
      <protection hidden="1"/>
    </xf>
    <xf numFmtId="41" fontId="179" fillId="47" borderId="57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12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23" xfId="2718" applyNumberFormat="1" applyFont="1" applyFill="1" applyBorder="1" applyAlignment="1" applyProtection="1">
      <alignment horizontal="center" vertical="center"/>
      <protection hidden="1"/>
    </xf>
    <xf numFmtId="41" fontId="179" fillId="47" borderId="32" xfId="2718" applyNumberFormat="1" applyFont="1" applyFill="1" applyBorder="1" applyAlignment="1" applyProtection="1">
      <alignment horizontal="center" vertical="center" wrapText="1"/>
      <protection hidden="1"/>
    </xf>
    <xf numFmtId="41" fontId="179" fillId="47" borderId="50" xfId="2718" applyNumberFormat="1" applyFont="1" applyFill="1" applyBorder="1" applyAlignment="1" applyProtection="1">
      <alignment horizontal="center" vertical="center"/>
      <protection hidden="1"/>
    </xf>
    <xf numFmtId="0" fontId="182" fillId="47" borderId="0" xfId="2718" applyFont="1" applyFill="1" applyAlignment="1" applyProtection="1">
      <alignment horizontal="center" vertical="center"/>
      <protection hidden="1"/>
    </xf>
    <xf numFmtId="41" fontId="179" fillId="47" borderId="34" xfId="2655" applyNumberFormat="1" applyFont="1" applyFill="1" applyBorder="1" applyAlignment="1" applyProtection="1">
      <alignment horizontal="center" vertical="center" wrapText="1"/>
      <protection hidden="1"/>
    </xf>
    <xf numFmtId="0" fontId="179" fillId="47" borderId="33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19" xfId="2651" applyNumberFormat="1" applyFont="1" applyFill="1" applyBorder="1" applyAlignment="1" applyProtection="1">
      <alignment horizontal="center" vertical="center" wrapText="1"/>
      <protection hidden="1"/>
    </xf>
    <xf numFmtId="3" fontId="179" fillId="47" borderId="33" xfId="2651" applyNumberFormat="1" applyFont="1" applyFill="1" applyBorder="1" applyAlignment="1" applyProtection="1">
      <alignment horizontal="center" vertical="center" wrapText="1"/>
      <protection hidden="1"/>
    </xf>
    <xf numFmtId="3" fontId="179" fillId="47" borderId="19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18" xfId="0" applyFont="1" applyFill="1" applyBorder="1" applyAlignment="1" applyProtection="1">
      <alignment horizontal="center" vertical="center" wrapText="1"/>
      <protection hidden="1"/>
    </xf>
    <xf numFmtId="0" fontId="179" fillId="47" borderId="67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Alignment="1" applyProtection="1">
      <alignment horizontal="center" vertical="center" wrapText="1"/>
      <protection hidden="1"/>
    </xf>
    <xf numFmtId="0" fontId="179" fillId="47" borderId="65" xfId="0" applyFont="1" applyFill="1" applyBorder="1" applyAlignment="1" applyProtection="1">
      <alignment horizontal="center" vertical="center"/>
      <protection hidden="1"/>
    </xf>
    <xf numFmtId="0" fontId="195" fillId="47" borderId="23" xfId="0" applyFont="1" applyFill="1" applyBorder="1" applyAlignment="1" applyProtection="1">
      <alignment horizontal="center" vertical="center"/>
      <protection hidden="1"/>
    </xf>
    <xf numFmtId="176" fontId="179" fillId="47" borderId="57" xfId="2651" applyFont="1" applyFill="1" applyBorder="1" applyAlignment="1" applyProtection="1">
      <alignment horizontal="center" vertical="center" wrapText="1"/>
      <protection hidden="1"/>
    </xf>
    <xf numFmtId="176" fontId="179" fillId="47" borderId="12" xfId="2651" applyFont="1" applyFill="1" applyBorder="1" applyAlignment="1" applyProtection="1">
      <alignment horizontal="center" vertical="center"/>
      <protection hidden="1"/>
    </xf>
    <xf numFmtId="176" fontId="179" fillId="47" borderId="50" xfId="2651" applyFont="1" applyFill="1" applyBorder="1" applyAlignment="1" applyProtection="1">
      <alignment horizontal="center" vertical="center"/>
      <protection hidden="1"/>
    </xf>
    <xf numFmtId="0" fontId="179" fillId="47" borderId="45" xfId="0" applyFont="1" applyFill="1" applyBorder="1" applyAlignment="1" applyProtection="1">
      <alignment horizontal="center" vertical="center"/>
      <protection hidden="1"/>
    </xf>
    <xf numFmtId="49" fontId="179" fillId="47" borderId="48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4" xfId="2676" applyFont="1" applyFill="1" applyBorder="1" applyAlignment="1" applyProtection="1">
      <alignment horizontal="center" vertical="center" wrapText="1"/>
      <protection hidden="1"/>
    </xf>
    <xf numFmtId="0" fontId="179" fillId="47" borderId="26" xfId="2676" applyFont="1" applyFill="1" applyBorder="1" applyAlignment="1" applyProtection="1">
      <alignment horizontal="center" vertical="center" wrapText="1"/>
      <protection hidden="1"/>
    </xf>
    <xf numFmtId="0" fontId="179" fillId="47" borderId="43" xfId="2676" applyFont="1" applyFill="1" applyBorder="1" applyAlignment="1" applyProtection="1">
      <alignment horizontal="center" vertical="center" wrapText="1"/>
      <protection hidden="1"/>
    </xf>
    <xf numFmtId="0" fontId="179" fillId="47" borderId="43" xfId="2676" applyFont="1" applyFill="1" applyBorder="1" applyAlignment="1" applyProtection="1">
      <alignment horizontal="center" vertical="center"/>
      <protection hidden="1"/>
    </xf>
    <xf numFmtId="0" fontId="179" fillId="47" borderId="32" xfId="2676" applyFont="1" applyFill="1" applyBorder="1" applyAlignment="1" applyProtection="1">
      <alignment horizontal="center" vertical="center"/>
      <protection hidden="1"/>
    </xf>
    <xf numFmtId="41" fontId="179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2676" quotePrefix="1" applyNumberFormat="1" applyFont="1" applyFill="1" applyBorder="1" applyAlignment="1" applyProtection="1">
      <alignment horizontal="center" vertical="center"/>
      <protection hidden="1"/>
    </xf>
    <xf numFmtId="176" fontId="179" fillId="47" borderId="16" xfId="2652" applyFont="1" applyFill="1" applyBorder="1" applyAlignment="1" applyProtection="1">
      <alignment horizontal="center" vertical="center" wrapText="1"/>
      <protection hidden="1"/>
    </xf>
    <xf numFmtId="176" fontId="179" fillId="47" borderId="51" xfId="2652" applyFont="1" applyFill="1" applyBorder="1" applyAlignment="1" applyProtection="1">
      <alignment horizontal="center" vertical="center" wrapText="1"/>
      <protection hidden="1"/>
    </xf>
    <xf numFmtId="176" fontId="179" fillId="47" borderId="0" xfId="2652" applyFont="1" applyFill="1" applyBorder="1" applyAlignment="1" applyProtection="1">
      <alignment horizontal="center" vertical="center" wrapText="1"/>
      <protection hidden="1"/>
    </xf>
    <xf numFmtId="176" fontId="179" fillId="47" borderId="18" xfId="2652" applyFont="1" applyFill="1" applyBorder="1" applyAlignment="1" applyProtection="1">
      <alignment horizontal="center" vertical="center" wrapText="1"/>
      <protection hidden="1"/>
    </xf>
    <xf numFmtId="176" fontId="179" fillId="47" borderId="17" xfId="2652" applyFont="1" applyFill="1" applyBorder="1" applyAlignment="1" applyProtection="1">
      <alignment horizontal="center" vertical="center" wrapText="1"/>
      <protection hidden="1"/>
    </xf>
    <xf numFmtId="176" fontId="179" fillId="47" borderId="67" xfId="2652" applyFont="1" applyFill="1" applyBorder="1" applyAlignment="1" applyProtection="1">
      <alignment horizontal="center" vertical="center" wrapText="1"/>
      <protection hidden="1"/>
    </xf>
    <xf numFmtId="0" fontId="179" fillId="47" borderId="48" xfId="2676" applyFont="1" applyFill="1" applyBorder="1" applyAlignment="1" applyProtection="1">
      <alignment horizontal="center" vertical="center" wrapText="1"/>
      <protection hidden="1"/>
    </xf>
    <xf numFmtId="0" fontId="179" fillId="47" borderId="58" xfId="2676" applyFont="1" applyFill="1" applyBorder="1" applyAlignment="1" applyProtection="1">
      <alignment horizontal="center" vertical="center"/>
      <protection hidden="1"/>
    </xf>
    <xf numFmtId="0" fontId="179" fillId="47" borderId="46" xfId="2676" applyFont="1" applyFill="1" applyBorder="1" applyAlignment="1" applyProtection="1">
      <alignment horizontal="center" vertical="center"/>
      <protection hidden="1"/>
    </xf>
    <xf numFmtId="0" fontId="179" fillId="47" borderId="61" xfId="2676" applyFont="1" applyFill="1" applyBorder="1" applyAlignment="1" applyProtection="1">
      <alignment horizontal="center" vertical="center" wrapText="1"/>
      <protection hidden="1"/>
    </xf>
    <xf numFmtId="0" fontId="179" fillId="47" borderId="20" xfId="2676" applyFont="1" applyFill="1" applyBorder="1" applyAlignment="1" applyProtection="1">
      <alignment horizontal="center" vertical="center" wrapText="1"/>
      <protection hidden="1"/>
    </xf>
    <xf numFmtId="0" fontId="179" fillId="47" borderId="21" xfId="2676" applyFont="1" applyFill="1" applyBorder="1" applyAlignment="1" applyProtection="1">
      <alignment horizontal="center" vertical="center" wrapText="1"/>
      <protection hidden="1"/>
    </xf>
    <xf numFmtId="0" fontId="179" fillId="47" borderId="46" xfId="2676" applyFont="1" applyFill="1" applyBorder="1" applyAlignment="1" applyProtection="1">
      <alignment horizontal="center" vertical="center" wrapText="1"/>
      <protection hidden="1"/>
    </xf>
    <xf numFmtId="0" fontId="179" fillId="47" borderId="23" xfId="2676" applyFont="1" applyFill="1" applyBorder="1" applyAlignment="1" applyProtection="1">
      <alignment horizontal="center" vertical="center"/>
      <protection hidden="1"/>
    </xf>
    <xf numFmtId="0" fontId="179" fillId="47" borderId="60" xfId="2676" applyFont="1" applyFill="1" applyBorder="1" applyAlignment="1" applyProtection="1">
      <alignment horizontal="center" vertical="center" wrapText="1"/>
      <protection hidden="1"/>
    </xf>
    <xf numFmtId="236" fontId="183" fillId="47" borderId="0" xfId="2676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79" fillId="47" borderId="8" xfId="2676" applyNumberFormat="1" applyFont="1" applyFill="1" applyBorder="1" applyAlignment="1" applyProtection="1">
      <alignment horizontal="center" vertical="center"/>
      <protection hidden="1"/>
    </xf>
    <xf numFmtId="41" fontId="179" fillId="47" borderId="24" xfId="2676" applyNumberFormat="1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center" vertical="center"/>
      <protection hidden="1"/>
    </xf>
    <xf numFmtId="0" fontId="182" fillId="47" borderId="0" xfId="2676" applyFont="1" applyFill="1" applyBorder="1" applyAlignment="1" applyProtection="1">
      <alignment horizontal="center" vertical="center"/>
      <protection hidden="1"/>
    </xf>
    <xf numFmtId="0" fontId="210" fillId="47" borderId="0" xfId="2676" applyFont="1" applyFill="1" applyAlignment="1" applyProtection="1">
      <alignment horizontal="center" vertical="center"/>
      <protection hidden="1"/>
    </xf>
    <xf numFmtId="0" fontId="182" fillId="47" borderId="0" xfId="2676" applyFont="1" applyFill="1" applyAlignment="1" applyProtection="1">
      <alignment horizontal="center" vertical="center"/>
      <protection hidden="1"/>
    </xf>
    <xf numFmtId="0" fontId="179" fillId="47" borderId="48" xfId="2676" applyFont="1" applyFill="1" applyBorder="1" applyAlignment="1" applyProtection="1">
      <alignment horizontal="center" vertical="center"/>
      <protection hidden="1"/>
    </xf>
    <xf numFmtId="0" fontId="179" fillId="47" borderId="23" xfId="2676" applyFont="1" applyFill="1" applyBorder="1" applyAlignment="1" applyProtection="1">
      <alignment horizontal="center" vertical="center" wrapText="1"/>
      <protection hidden="1"/>
    </xf>
    <xf numFmtId="0" fontId="179" fillId="47" borderId="27" xfId="2676" applyFont="1" applyFill="1" applyBorder="1" applyAlignment="1" applyProtection="1">
      <alignment horizontal="center" vertical="center" wrapText="1"/>
      <protection hidden="1"/>
    </xf>
    <xf numFmtId="0" fontId="179" fillId="47" borderId="16" xfId="2676" applyFont="1" applyFill="1" applyBorder="1" applyAlignment="1" applyProtection="1">
      <alignment horizontal="center" vertical="center" wrapText="1"/>
      <protection hidden="1"/>
    </xf>
    <xf numFmtId="0" fontId="179" fillId="47" borderId="22" xfId="2676" applyFont="1" applyFill="1" applyBorder="1" applyAlignment="1" applyProtection="1">
      <alignment horizontal="center" vertical="center" wrapText="1"/>
      <protection hidden="1"/>
    </xf>
    <xf numFmtId="0" fontId="179" fillId="47" borderId="0" xfId="2676" applyFont="1" applyFill="1" applyBorder="1" applyAlignment="1" applyProtection="1">
      <alignment horizontal="center" vertical="center" wrapText="1"/>
      <protection hidden="1"/>
    </xf>
    <xf numFmtId="176" fontId="179" fillId="47" borderId="53" xfId="2652" applyFont="1" applyFill="1" applyBorder="1" applyAlignment="1" applyProtection="1">
      <alignment horizontal="center" vertical="center" wrapText="1"/>
      <protection hidden="1"/>
    </xf>
    <xf numFmtId="176" fontId="179" fillId="47" borderId="54" xfId="2652" applyFont="1" applyFill="1" applyBorder="1" applyAlignment="1" applyProtection="1">
      <alignment horizontal="center" vertical="center"/>
      <protection hidden="1"/>
    </xf>
    <xf numFmtId="176" fontId="179" fillId="47" borderId="55" xfId="2652" applyFont="1" applyFill="1" applyBorder="1" applyAlignment="1" applyProtection="1">
      <alignment horizontal="center" vertical="center"/>
      <protection hidden="1"/>
    </xf>
    <xf numFmtId="0" fontId="179" fillId="47" borderId="53" xfId="2676" applyFont="1" applyFill="1" applyBorder="1" applyAlignment="1" applyProtection="1">
      <alignment horizontal="right" vertical="center"/>
      <protection hidden="1"/>
    </xf>
    <xf numFmtId="0" fontId="179" fillId="47" borderId="42" xfId="2676" applyFont="1" applyFill="1" applyBorder="1" applyAlignment="1" applyProtection="1">
      <alignment horizontal="right" vertical="center"/>
      <protection hidden="1"/>
    </xf>
    <xf numFmtId="0" fontId="179" fillId="47" borderId="39" xfId="2676" applyFont="1" applyFill="1" applyBorder="1" applyAlignment="1" applyProtection="1">
      <alignment horizontal="center" vertical="center" wrapText="1"/>
      <protection hidden="1"/>
    </xf>
    <xf numFmtId="0" fontId="179" fillId="47" borderId="54" xfId="2676" applyFont="1" applyFill="1" applyBorder="1" applyAlignment="1" applyProtection="1">
      <alignment horizontal="center" vertical="center" wrapText="1"/>
      <protection hidden="1"/>
    </xf>
    <xf numFmtId="0" fontId="179" fillId="47" borderId="68" xfId="2676" applyFont="1" applyFill="1" applyBorder="1" applyAlignment="1" applyProtection="1">
      <alignment horizontal="center" vertical="center" wrapText="1"/>
      <protection hidden="1"/>
    </xf>
    <xf numFmtId="0" fontId="179" fillId="47" borderId="70" xfId="2676" applyFont="1" applyFill="1" applyBorder="1" applyAlignment="1" applyProtection="1">
      <alignment horizontal="center" vertical="center" wrapText="1"/>
      <protection hidden="1"/>
    </xf>
    <xf numFmtId="0" fontId="179" fillId="47" borderId="30" xfId="2676" applyFont="1" applyFill="1" applyBorder="1" applyAlignment="1" applyProtection="1">
      <alignment horizontal="center" vertical="center" wrapText="1"/>
      <protection hidden="1"/>
    </xf>
    <xf numFmtId="0" fontId="179" fillId="47" borderId="28" xfId="2676" applyFont="1" applyFill="1" applyBorder="1" applyAlignment="1" applyProtection="1">
      <alignment horizontal="center" vertical="center" wrapText="1"/>
      <protection hidden="1"/>
    </xf>
    <xf numFmtId="0" fontId="179" fillId="47" borderId="45" xfId="2676" applyFont="1" applyFill="1" applyBorder="1" applyAlignment="1" applyProtection="1">
      <alignment horizontal="center" vertical="center" wrapText="1"/>
      <protection hidden="1"/>
    </xf>
    <xf numFmtId="0" fontId="179" fillId="47" borderId="33" xfId="2676" applyFont="1" applyFill="1" applyBorder="1" applyAlignment="1" applyProtection="1">
      <alignment horizontal="center" vertical="center" wrapText="1"/>
      <protection hidden="1"/>
    </xf>
    <xf numFmtId="0" fontId="179" fillId="47" borderId="19" xfId="2676" applyFont="1" applyFill="1" applyBorder="1" applyAlignment="1" applyProtection="1">
      <alignment horizontal="center" vertical="center" wrapText="1"/>
      <protection hidden="1"/>
    </xf>
    <xf numFmtId="0" fontId="184" fillId="47" borderId="51" xfId="2651" applyNumberFormat="1" applyFont="1" applyFill="1" applyBorder="1" applyAlignment="1" applyProtection="1">
      <alignment horizontal="center" vertical="center" wrapText="1" shrinkToFit="1"/>
      <protection hidden="1"/>
    </xf>
    <xf numFmtId="0" fontId="184" fillId="47" borderId="18" xfId="2651" applyNumberFormat="1" applyFont="1" applyFill="1" applyBorder="1" applyAlignment="1" applyProtection="1">
      <alignment horizontal="center" vertical="center" shrinkToFit="1"/>
      <protection hidden="1"/>
    </xf>
    <xf numFmtId="0" fontId="184" fillId="47" borderId="67" xfId="2651" applyNumberFormat="1" applyFont="1" applyFill="1" applyBorder="1" applyAlignment="1" applyProtection="1">
      <alignment horizontal="center" vertical="center" shrinkToFit="1"/>
      <protection hidden="1"/>
    </xf>
    <xf numFmtId="0" fontId="184" fillId="47" borderId="16" xfId="0" applyFont="1" applyFill="1" applyBorder="1" applyAlignment="1" applyProtection="1">
      <alignment horizontal="center" vertical="center" wrapText="1"/>
      <protection hidden="1"/>
    </xf>
    <xf numFmtId="0" fontId="184" fillId="47" borderId="51" xfId="0" applyFont="1" applyFill="1" applyBorder="1" applyAlignment="1" applyProtection="1">
      <alignment horizontal="center" vertical="center" wrapText="1"/>
      <protection hidden="1"/>
    </xf>
    <xf numFmtId="0" fontId="184" fillId="47" borderId="0" xfId="0" applyFont="1" applyFill="1" applyBorder="1" applyAlignment="1" applyProtection="1">
      <alignment horizontal="center" vertical="center" wrapText="1"/>
      <protection hidden="1"/>
    </xf>
    <xf numFmtId="0" fontId="184" fillId="47" borderId="18" xfId="0" applyFont="1" applyFill="1" applyBorder="1" applyAlignment="1" applyProtection="1">
      <alignment horizontal="center" vertical="center" wrapText="1"/>
      <protection hidden="1"/>
    </xf>
    <xf numFmtId="0" fontId="184" fillId="47" borderId="70" xfId="0" applyFont="1" applyFill="1" applyBorder="1" applyAlignment="1" applyProtection="1">
      <alignment horizontal="center" vertical="center" wrapText="1"/>
      <protection hidden="1"/>
    </xf>
    <xf numFmtId="0" fontId="184" fillId="47" borderId="28" xfId="0" applyFont="1" applyFill="1" applyBorder="1" applyAlignment="1" applyProtection="1">
      <alignment horizontal="center" vertical="center" wrapText="1"/>
      <protection hidden="1"/>
    </xf>
    <xf numFmtId="49" fontId="184" fillId="47" borderId="73" xfId="0" applyNumberFormat="1" applyFont="1" applyFill="1" applyBorder="1" applyAlignment="1" applyProtection="1">
      <alignment horizontal="center" vertical="center" wrapText="1" shrinkToFit="1"/>
      <protection hidden="1"/>
    </xf>
    <xf numFmtId="49" fontId="184" fillId="47" borderId="33" xfId="0" applyNumberFormat="1" applyFont="1" applyFill="1" applyBorder="1" applyAlignment="1" applyProtection="1">
      <alignment horizontal="center" vertical="center" shrinkToFit="1"/>
      <protection hidden="1"/>
    </xf>
    <xf numFmtId="49" fontId="184" fillId="47" borderId="19" xfId="0" applyNumberFormat="1" applyFont="1" applyFill="1" applyBorder="1" applyAlignment="1" applyProtection="1">
      <alignment horizontal="center" vertical="center" shrinkToFit="1"/>
      <protection hidden="1"/>
    </xf>
    <xf numFmtId="0" fontId="184" fillId="47" borderId="41" xfId="0" applyFont="1" applyFill="1" applyBorder="1" applyAlignment="1" applyProtection="1">
      <alignment horizontal="center" vertical="center" wrapText="1"/>
      <protection hidden="1"/>
    </xf>
    <xf numFmtId="0" fontId="184" fillId="47" borderId="26" xfId="0" applyFont="1" applyFill="1" applyBorder="1" applyAlignment="1" applyProtection="1">
      <alignment horizontal="center" vertical="center" wrapText="1"/>
      <protection hidden="1"/>
    </xf>
    <xf numFmtId="0" fontId="184" fillId="47" borderId="46" xfId="0" applyFont="1" applyFill="1" applyBorder="1" applyAlignment="1" applyProtection="1">
      <alignment horizontal="center" vertical="center" wrapText="1"/>
      <protection hidden="1"/>
    </xf>
    <xf numFmtId="0" fontId="184" fillId="47" borderId="23" xfId="0" applyFont="1" applyFill="1" applyBorder="1" applyAlignment="1" applyProtection="1">
      <alignment horizontal="center" vertical="center"/>
      <protection hidden="1"/>
    </xf>
    <xf numFmtId="0" fontId="184" fillId="47" borderId="44" xfId="0" applyFont="1" applyFill="1" applyBorder="1" applyAlignment="1" applyProtection="1">
      <alignment horizontal="center" vertical="center" wrapText="1"/>
      <protection hidden="1"/>
    </xf>
    <xf numFmtId="0" fontId="184" fillId="47" borderId="26" xfId="0" applyFont="1" applyFill="1" applyBorder="1" applyAlignment="1" applyProtection="1">
      <alignment horizontal="center" vertical="center"/>
      <protection hidden="1"/>
    </xf>
    <xf numFmtId="0" fontId="184" fillId="47" borderId="43" xfId="0" applyFont="1" applyFill="1" applyBorder="1" applyAlignment="1" applyProtection="1">
      <alignment horizontal="center" vertical="center" wrapText="1"/>
      <protection hidden="1"/>
    </xf>
    <xf numFmtId="0" fontId="184" fillId="47" borderId="32" xfId="0" applyFont="1" applyFill="1" applyBorder="1" applyAlignment="1" applyProtection="1">
      <alignment horizontal="center" vertical="center" wrapText="1"/>
      <protection hidden="1"/>
    </xf>
    <xf numFmtId="0" fontId="184" fillId="47" borderId="45" xfId="0" applyFont="1" applyFill="1" applyBorder="1" applyAlignment="1" applyProtection="1">
      <alignment horizontal="center" vertical="center" wrapText="1"/>
      <protection hidden="1"/>
    </xf>
    <xf numFmtId="0" fontId="184" fillId="47" borderId="19" xfId="0" applyFont="1" applyFill="1" applyBorder="1" applyAlignment="1" applyProtection="1">
      <alignment horizontal="center" vertical="center" wrapText="1"/>
      <protection hidden="1"/>
    </xf>
    <xf numFmtId="0" fontId="184" fillId="47" borderId="23" xfId="0" applyFont="1" applyFill="1" applyBorder="1" applyAlignment="1" applyProtection="1">
      <alignment horizontal="center" vertical="center" wrapText="1"/>
      <protection hidden="1"/>
    </xf>
    <xf numFmtId="0" fontId="184" fillId="47" borderId="27" xfId="0" applyFont="1" applyFill="1" applyBorder="1" applyAlignment="1" applyProtection="1">
      <alignment horizontal="center" vertical="center" wrapText="1"/>
      <protection hidden="1"/>
    </xf>
    <xf numFmtId="0" fontId="184" fillId="47" borderId="22" xfId="0" applyFont="1" applyFill="1" applyBorder="1" applyAlignment="1" applyProtection="1">
      <alignment horizontal="center" vertical="center"/>
      <protection hidden="1"/>
    </xf>
    <xf numFmtId="0" fontId="184" fillId="47" borderId="47" xfId="0" applyFont="1" applyFill="1" applyBorder="1" applyAlignment="1" applyProtection="1">
      <alignment horizontal="center" vertical="center"/>
      <protection hidden="1"/>
    </xf>
    <xf numFmtId="0" fontId="189" fillId="47" borderId="60" xfId="2723" applyFont="1" applyFill="1" applyBorder="1" applyAlignment="1" applyProtection="1">
      <alignment horizontal="center" vertical="center" wrapText="1"/>
      <protection hidden="1"/>
    </xf>
    <xf numFmtId="0" fontId="189" fillId="47" borderId="44" xfId="2723" applyFont="1" applyFill="1" applyBorder="1" applyAlignment="1" applyProtection="1">
      <alignment horizontal="center" vertical="center" wrapText="1"/>
      <protection hidden="1"/>
    </xf>
    <xf numFmtId="0" fontId="189" fillId="47" borderId="26" xfId="2723" applyFont="1" applyFill="1" applyBorder="1" applyAlignment="1" applyProtection="1">
      <alignment horizontal="center" vertical="center" wrapText="1"/>
      <protection hidden="1"/>
    </xf>
    <xf numFmtId="0" fontId="179" fillId="47" borderId="73" xfId="2723" applyFont="1" applyFill="1" applyBorder="1" applyAlignment="1" applyProtection="1">
      <alignment horizontal="center" vertical="center" wrapText="1"/>
      <protection hidden="1"/>
    </xf>
    <xf numFmtId="0" fontId="179" fillId="47" borderId="33" xfId="2723" applyFont="1" applyFill="1" applyBorder="1" applyAlignment="1" applyProtection="1">
      <alignment horizontal="center" vertical="center" wrapText="1"/>
      <protection hidden="1"/>
    </xf>
    <xf numFmtId="0" fontId="179" fillId="47" borderId="19" xfId="2723" applyFont="1" applyFill="1" applyBorder="1" applyAlignment="1" applyProtection="1">
      <alignment horizontal="center" vertical="center" wrapText="1"/>
      <protection hidden="1"/>
    </xf>
    <xf numFmtId="0" fontId="189" fillId="47" borderId="48" xfId="2723" applyFont="1" applyFill="1" applyBorder="1" applyAlignment="1" applyProtection="1">
      <alignment horizontal="center" vertical="center" wrapText="1"/>
      <protection hidden="1"/>
    </xf>
    <xf numFmtId="0" fontId="189" fillId="47" borderId="46" xfId="2723" applyFont="1" applyFill="1" applyBorder="1" applyAlignment="1" applyProtection="1">
      <alignment horizontal="center" vertical="center" wrapText="1"/>
      <protection hidden="1"/>
    </xf>
    <xf numFmtId="0" fontId="189" fillId="47" borderId="23" xfId="2723" applyFont="1" applyFill="1" applyBorder="1" applyAlignment="1" applyProtection="1">
      <alignment horizontal="center" vertical="center" wrapText="1"/>
      <protection hidden="1"/>
    </xf>
    <xf numFmtId="0" fontId="189" fillId="47" borderId="73" xfId="2723" applyFont="1" applyFill="1" applyBorder="1" applyAlignment="1" applyProtection="1">
      <alignment horizontal="center" vertical="center" wrapText="1"/>
      <protection hidden="1"/>
    </xf>
    <xf numFmtId="0" fontId="189" fillId="47" borderId="33" xfId="2723" applyFont="1" applyFill="1" applyBorder="1" applyAlignment="1" applyProtection="1">
      <alignment horizontal="center" vertical="center" wrapText="1"/>
      <protection hidden="1"/>
    </xf>
    <xf numFmtId="0" fontId="189" fillId="47" borderId="19" xfId="2723" applyFont="1" applyFill="1" applyBorder="1" applyAlignment="1" applyProtection="1">
      <alignment horizontal="center" vertical="center" wrapText="1"/>
      <protection hidden="1"/>
    </xf>
    <xf numFmtId="0" fontId="189" fillId="47" borderId="58" xfId="2723" applyFont="1" applyFill="1" applyBorder="1" applyAlignment="1" applyProtection="1">
      <alignment horizontal="center" vertical="center" wrapText="1"/>
      <protection hidden="1"/>
    </xf>
    <xf numFmtId="0" fontId="189" fillId="47" borderId="43" xfId="2723" applyFont="1" applyFill="1" applyBorder="1" applyAlignment="1" applyProtection="1">
      <alignment horizontal="center" vertical="center" wrapText="1"/>
      <protection hidden="1"/>
    </xf>
    <xf numFmtId="0" fontId="189" fillId="47" borderId="32" xfId="2723" applyFont="1" applyFill="1" applyBorder="1" applyAlignment="1" applyProtection="1">
      <alignment horizontal="center" vertical="center" wrapText="1"/>
      <protection hidden="1"/>
    </xf>
    <xf numFmtId="0" fontId="179" fillId="47" borderId="60" xfId="2723" applyFont="1" applyFill="1" applyBorder="1" applyAlignment="1" applyProtection="1">
      <alignment horizontal="center" vertical="center" wrapText="1"/>
      <protection hidden="1"/>
    </xf>
    <xf numFmtId="0" fontId="179" fillId="47" borderId="44" xfId="2723" applyFont="1" applyFill="1" applyBorder="1" applyAlignment="1" applyProtection="1">
      <alignment horizontal="center" vertical="center" wrapText="1"/>
      <protection hidden="1"/>
    </xf>
    <xf numFmtId="0" fontId="179" fillId="47" borderId="26" xfId="2723" applyFont="1" applyFill="1" applyBorder="1" applyAlignment="1" applyProtection="1">
      <alignment horizontal="center" vertical="center" wrapText="1"/>
      <protection hidden="1"/>
    </xf>
    <xf numFmtId="0" fontId="179" fillId="47" borderId="58" xfId="2723" applyFont="1" applyFill="1" applyBorder="1" applyAlignment="1" applyProtection="1">
      <alignment horizontal="center" vertical="center" wrapText="1"/>
      <protection hidden="1"/>
    </xf>
    <xf numFmtId="0" fontId="179" fillId="47" borderId="43" xfId="2723" applyFont="1" applyFill="1" applyBorder="1" applyAlignment="1" applyProtection="1">
      <alignment horizontal="center" vertical="center" wrapText="1"/>
      <protection hidden="1"/>
    </xf>
    <xf numFmtId="0" fontId="179" fillId="47" borderId="32" xfId="2723" applyFont="1" applyFill="1" applyBorder="1" applyAlignment="1" applyProtection="1">
      <alignment horizontal="center" vertical="center" wrapText="1"/>
      <protection hidden="1"/>
    </xf>
    <xf numFmtId="0" fontId="179" fillId="47" borderId="48" xfId="2723" applyFont="1" applyFill="1" applyBorder="1" applyAlignment="1" applyProtection="1">
      <alignment horizontal="center" vertical="center" wrapText="1"/>
      <protection hidden="1"/>
    </xf>
    <xf numFmtId="0" fontId="179" fillId="47" borderId="46" xfId="2723" applyFont="1" applyFill="1" applyBorder="1" applyAlignment="1" applyProtection="1">
      <alignment horizontal="center" vertical="center" wrapText="1"/>
      <protection hidden="1"/>
    </xf>
    <xf numFmtId="0" fontId="179" fillId="47" borderId="23" xfId="2723" applyFont="1" applyFill="1" applyBorder="1" applyAlignment="1" applyProtection="1">
      <alignment horizontal="center" vertical="center" wrapText="1"/>
      <protection hidden="1"/>
    </xf>
    <xf numFmtId="0" fontId="179" fillId="47" borderId="39" xfId="2723" applyFont="1" applyFill="1" applyBorder="1" applyAlignment="1" applyProtection="1">
      <alignment horizontal="center" vertical="center" wrapText="1"/>
      <protection hidden="1"/>
    </xf>
    <xf numFmtId="0" fontId="179" fillId="47" borderId="20" xfId="2723" applyFont="1" applyFill="1" applyBorder="1" applyAlignment="1" applyProtection="1">
      <alignment horizontal="center" vertical="center" wrapText="1"/>
      <protection hidden="1"/>
    </xf>
    <xf numFmtId="0" fontId="179" fillId="47" borderId="21" xfId="2723" applyFont="1" applyFill="1" applyBorder="1" applyAlignment="1" applyProtection="1">
      <alignment horizontal="center" vertical="center" wrapText="1"/>
      <protection hidden="1"/>
    </xf>
    <xf numFmtId="0" fontId="179" fillId="47" borderId="37" xfId="2723" applyFont="1" applyFill="1" applyBorder="1" applyAlignment="1" applyProtection="1">
      <alignment horizontal="center" vertical="center" wrapText="1"/>
      <protection hidden="1"/>
    </xf>
    <xf numFmtId="0" fontId="179" fillId="47" borderId="29" xfId="2723" applyFont="1" applyFill="1" applyBorder="1" applyAlignment="1" applyProtection="1">
      <alignment horizontal="center" vertical="center" wrapText="1"/>
      <protection hidden="1"/>
    </xf>
    <xf numFmtId="0" fontId="179" fillId="47" borderId="38" xfId="2723" applyFont="1" applyFill="1" applyBorder="1" applyAlignment="1" applyProtection="1">
      <alignment horizontal="center" vertical="center" wrapText="1"/>
      <protection hidden="1"/>
    </xf>
    <xf numFmtId="236" fontId="183" fillId="47" borderId="0" xfId="2723" quotePrefix="1" applyNumberFormat="1" applyFont="1" applyFill="1" applyBorder="1" applyAlignment="1" applyProtection="1">
      <alignment horizontal="center" vertical="center"/>
      <protection hidden="1"/>
    </xf>
    <xf numFmtId="236" fontId="183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23" applyFont="1" applyFill="1" applyAlignment="1" applyProtection="1">
      <alignment horizontal="center" vertical="center"/>
      <protection hidden="1"/>
    </xf>
    <xf numFmtId="0" fontId="182" fillId="47" borderId="0" xfId="2723" applyFont="1" applyFill="1" applyAlignment="1" applyProtection="1">
      <alignment horizontal="center" vertical="center"/>
      <protection hidden="1"/>
    </xf>
    <xf numFmtId="176" fontId="179" fillId="47" borderId="51" xfId="2654" applyFont="1" applyFill="1" applyBorder="1" applyAlignment="1" applyProtection="1">
      <alignment horizontal="center" vertical="center" wrapText="1"/>
      <protection hidden="1"/>
    </xf>
    <xf numFmtId="176" fontId="179" fillId="47" borderId="18" xfId="2654" applyFont="1" applyFill="1" applyBorder="1" applyAlignment="1" applyProtection="1">
      <alignment horizontal="center" vertical="center" wrapText="1"/>
      <protection hidden="1"/>
    </xf>
    <xf numFmtId="176" fontId="179" fillId="47" borderId="67" xfId="2654" applyFont="1" applyFill="1" applyBorder="1" applyAlignment="1" applyProtection="1">
      <alignment horizontal="center" vertical="center" wrapText="1"/>
      <protection hidden="1"/>
    </xf>
    <xf numFmtId="176" fontId="179" fillId="47" borderId="53" xfId="2654" applyFont="1" applyFill="1" applyBorder="1" applyAlignment="1" applyProtection="1">
      <alignment horizontal="center" vertical="center" wrapText="1"/>
      <protection hidden="1"/>
    </xf>
    <xf numFmtId="176" fontId="179" fillId="47" borderId="54" xfId="2654" applyFont="1" applyFill="1" applyBorder="1" applyAlignment="1" applyProtection="1">
      <alignment horizontal="center" vertical="center" wrapText="1"/>
      <protection hidden="1"/>
    </xf>
    <xf numFmtId="176" fontId="179" fillId="47" borderId="55" xfId="2654" applyFont="1" applyFill="1" applyBorder="1" applyAlignment="1" applyProtection="1">
      <alignment horizontal="center" vertical="center" wrapText="1"/>
      <protection hidden="1"/>
    </xf>
    <xf numFmtId="176" fontId="179" fillId="47" borderId="16" xfId="2654" applyFont="1" applyFill="1" applyBorder="1" applyAlignment="1" applyProtection="1">
      <alignment horizontal="center" vertical="center" wrapText="1"/>
      <protection hidden="1"/>
    </xf>
    <xf numFmtId="176" fontId="179" fillId="47" borderId="0" xfId="2654" applyFont="1" applyFill="1" applyBorder="1" applyAlignment="1" applyProtection="1">
      <alignment horizontal="center" vertical="center" wrapText="1"/>
      <protection hidden="1"/>
    </xf>
    <xf numFmtId="176" fontId="179" fillId="47" borderId="17" xfId="2654" applyFont="1" applyFill="1" applyBorder="1" applyAlignment="1" applyProtection="1">
      <alignment horizontal="center" vertical="center" wrapText="1"/>
      <protection hidden="1"/>
    </xf>
    <xf numFmtId="0" fontId="179" fillId="47" borderId="16" xfId="2723" applyFont="1" applyFill="1" applyBorder="1" applyAlignment="1" applyProtection="1">
      <alignment horizontal="center" vertical="center" wrapText="1"/>
      <protection hidden="1"/>
    </xf>
    <xf numFmtId="0" fontId="179" fillId="47" borderId="0" xfId="2723" applyFont="1" applyFill="1" applyBorder="1" applyAlignment="1" applyProtection="1">
      <alignment horizontal="center" vertical="center" wrapText="1"/>
      <protection hidden="1"/>
    </xf>
    <xf numFmtId="0" fontId="179" fillId="47" borderId="17" xfId="2723" applyFont="1" applyFill="1" applyBorder="1" applyAlignment="1" applyProtection="1">
      <alignment horizontal="center" vertical="center" wrapText="1"/>
      <protection hidden="1"/>
    </xf>
    <xf numFmtId="41" fontId="179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79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19" applyFont="1" applyFill="1" applyAlignment="1" applyProtection="1">
      <alignment horizontal="center" vertical="center"/>
      <protection hidden="1"/>
    </xf>
    <xf numFmtId="0" fontId="180" fillId="47" borderId="0" xfId="2719" applyFont="1" applyFill="1" applyAlignment="1" applyProtection="1">
      <alignment horizontal="center" vertical="center" wrapText="1"/>
      <protection hidden="1"/>
    </xf>
    <xf numFmtId="0" fontId="182" fillId="47" borderId="0" xfId="2719" applyFont="1" applyFill="1" applyAlignment="1" applyProtection="1">
      <alignment horizontal="center" vertical="center" wrapText="1"/>
      <protection hidden="1"/>
    </xf>
    <xf numFmtId="0" fontId="211" fillId="47" borderId="0" xfId="2719" applyFont="1" applyFill="1" applyAlignment="1" applyProtection="1">
      <alignment horizontal="center" vertical="center"/>
      <protection hidden="1"/>
    </xf>
    <xf numFmtId="176" fontId="184" fillId="47" borderId="16" xfId="2654" applyFont="1" applyFill="1" applyBorder="1" applyAlignment="1" applyProtection="1">
      <alignment horizontal="center" vertical="center" wrapText="1"/>
      <protection hidden="1"/>
    </xf>
    <xf numFmtId="176" fontId="184" fillId="47" borderId="51" xfId="2654" applyFont="1" applyFill="1" applyBorder="1" applyAlignment="1" applyProtection="1">
      <alignment horizontal="center" vertical="center" wrapText="1"/>
      <protection hidden="1"/>
    </xf>
    <xf numFmtId="176" fontId="184" fillId="47" borderId="0" xfId="2654" applyFont="1" applyFill="1" applyBorder="1" applyAlignment="1" applyProtection="1">
      <alignment horizontal="center" vertical="center" wrapText="1"/>
      <protection hidden="1"/>
    </xf>
    <xf numFmtId="176" fontId="184" fillId="47" borderId="18" xfId="2654" applyFont="1" applyFill="1" applyBorder="1" applyAlignment="1" applyProtection="1">
      <alignment horizontal="center" vertical="center" wrapText="1"/>
      <protection hidden="1"/>
    </xf>
    <xf numFmtId="176" fontId="184" fillId="47" borderId="17" xfId="2654" applyFont="1" applyFill="1" applyBorder="1" applyAlignment="1" applyProtection="1">
      <alignment horizontal="center" vertical="center" wrapText="1"/>
      <protection hidden="1"/>
    </xf>
    <xf numFmtId="176" fontId="184" fillId="47" borderId="67" xfId="2654" applyFont="1" applyFill="1" applyBorder="1" applyAlignment="1" applyProtection="1">
      <alignment horizontal="center" vertical="center" wrapText="1"/>
      <protection hidden="1"/>
    </xf>
    <xf numFmtId="0" fontId="184" fillId="47" borderId="37" xfId="2719" applyFont="1" applyFill="1" applyBorder="1" applyAlignment="1" applyProtection="1">
      <alignment horizontal="center" vertical="center" wrapText="1"/>
      <protection hidden="1"/>
    </xf>
    <xf numFmtId="0" fontId="184" fillId="47" borderId="29" xfId="2719" applyFont="1" applyFill="1" applyBorder="1" applyAlignment="1" applyProtection="1">
      <alignment horizontal="center" vertical="center" wrapText="1"/>
      <protection hidden="1"/>
    </xf>
    <xf numFmtId="0" fontId="184" fillId="47" borderId="38" xfId="2719" applyFont="1" applyFill="1" applyBorder="1" applyAlignment="1" applyProtection="1">
      <alignment horizontal="center" vertical="center" wrapText="1"/>
      <protection hidden="1"/>
    </xf>
    <xf numFmtId="0" fontId="184" fillId="47" borderId="73" xfId="2719" applyFont="1" applyFill="1" applyBorder="1" applyAlignment="1" applyProtection="1">
      <alignment horizontal="center" vertical="center" wrapText="1"/>
      <protection hidden="1"/>
    </xf>
    <xf numFmtId="0" fontId="184" fillId="47" borderId="33" xfId="2719" applyFont="1" applyFill="1" applyBorder="1" applyAlignment="1" applyProtection="1">
      <alignment horizontal="center" vertical="center" wrapText="1"/>
      <protection hidden="1"/>
    </xf>
    <xf numFmtId="0" fontId="184" fillId="47" borderId="19" xfId="2719" applyFont="1" applyFill="1" applyBorder="1" applyAlignment="1" applyProtection="1">
      <alignment horizontal="center" vertical="center" wrapText="1"/>
      <protection hidden="1"/>
    </xf>
    <xf numFmtId="0" fontId="184" fillId="47" borderId="39" xfId="2719" applyFont="1" applyFill="1" applyBorder="1" applyAlignment="1" applyProtection="1">
      <alignment horizontal="center" vertical="center" wrapText="1"/>
      <protection hidden="1"/>
    </xf>
    <xf numFmtId="0" fontId="184" fillId="47" borderId="42" xfId="2719" applyFont="1" applyFill="1" applyBorder="1" applyAlignment="1" applyProtection="1">
      <alignment horizontal="center" vertical="center" wrapText="1"/>
      <protection hidden="1"/>
    </xf>
    <xf numFmtId="0" fontId="184" fillId="47" borderId="60" xfId="2719" applyFont="1" applyFill="1" applyBorder="1" applyAlignment="1" applyProtection="1">
      <alignment horizontal="center" vertical="center" wrapText="1"/>
      <protection hidden="1"/>
    </xf>
    <xf numFmtId="0" fontId="184" fillId="47" borderId="61" xfId="2719" applyFont="1" applyFill="1" applyBorder="1" applyAlignment="1" applyProtection="1">
      <alignment horizontal="center" vertical="center" wrapText="1"/>
      <protection hidden="1"/>
    </xf>
    <xf numFmtId="0" fontId="184" fillId="47" borderId="20" xfId="2719" applyFont="1" applyFill="1" applyBorder="1" applyAlignment="1" applyProtection="1">
      <alignment horizontal="center" vertical="center" wrapText="1"/>
      <protection hidden="1"/>
    </xf>
    <xf numFmtId="0" fontId="184" fillId="47" borderId="21" xfId="2719" applyFont="1" applyFill="1" applyBorder="1" applyAlignment="1" applyProtection="1">
      <alignment horizontal="center" vertical="center" wrapText="1"/>
      <protection hidden="1"/>
    </xf>
    <xf numFmtId="0" fontId="184" fillId="47" borderId="53" xfId="2719" applyFont="1" applyFill="1" applyBorder="1" applyAlignment="1" applyProtection="1">
      <alignment horizontal="center" vertical="center" wrapText="1"/>
      <protection hidden="1"/>
    </xf>
    <xf numFmtId="0" fontId="184" fillId="47" borderId="62" xfId="2719" applyFont="1" applyFill="1" applyBorder="1" applyAlignment="1" applyProtection="1">
      <alignment horizontal="center" vertical="center" wrapText="1"/>
      <protection hidden="1"/>
    </xf>
    <xf numFmtId="0" fontId="184" fillId="47" borderId="45" xfId="2719" applyFont="1" applyFill="1" applyBorder="1" applyAlignment="1" applyProtection="1">
      <alignment horizontal="center" vertical="center" wrapText="1"/>
      <protection hidden="1"/>
    </xf>
    <xf numFmtId="183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83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8" fontId="184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84" fillId="47" borderId="18" xfId="2719" quotePrefix="1" applyNumberFormat="1" applyFont="1" applyFill="1" applyBorder="1" applyAlignment="1" applyProtection="1">
      <alignment horizontal="center" vertical="center"/>
      <protection hidden="1"/>
    </xf>
    <xf numFmtId="49" fontId="179" fillId="47" borderId="51" xfId="2651" applyNumberFormat="1" applyFont="1" applyFill="1" applyBorder="1" applyAlignment="1" applyProtection="1">
      <alignment horizontal="center" vertical="center" wrapText="1"/>
      <protection hidden="1"/>
    </xf>
    <xf numFmtId="49" fontId="179" fillId="47" borderId="18" xfId="2651" applyNumberFormat="1" applyFont="1" applyFill="1" applyBorder="1" applyAlignment="1" applyProtection="1">
      <alignment horizontal="center" vertical="center"/>
      <protection hidden="1"/>
    </xf>
    <xf numFmtId="49" fontId="179" fillId="47" borderId="67" xfId="2651" applyNumberFormat="1" applyFont="1" applyFill="1" applyBorder="1" applyAlignment="1" applyProtection="1">
      <alignment horizontal="center" vertical="center"/>
      <protection hidden="1"/>
    </xf>
    <xf numFmtId="1" fontId="179" fillId="47" borderId="3" xfId="0" applyNumberFormat="1" applyFont="1" applyFill="1" applyBorder="1" applyAlignment="1" applyProtection="1">
      <alignment horizontal="center" vertical="center"/>
      <protection hidden="1"/>
    </xf>
    <xf numFmtId="49" fontId="179" fillId="47" borderId="34" xfId="2651" applyNumberFormat="1" applyFont="1" applyFill="1" applyBorder="1" applyAlignment="1" applyProtection="1">
      <alignment horizontal="center" vertical="center" wrapText="1"/>
      <protection hidden="1"/>
    </xf>
    <xf numFmtId="49" fontId="179" fillId="47" borderId="35" xfId="2651" applyNumberFormat="1" applyFont="1" applyFill="1" applyBorder="1" applyAlignment="1" applyProtection="1">
      <alignment horizontal="center" vertical="center"/>
      <protection hidden="1"/>
    </xf>
    <xf numFmtId="49" fontId="179" fillId="47" borderId="36" xfId="2651" applyNumberFormat="1" applyFont="1" applyFill="1" applyBorder="1" applyAlignment="1" applyProtection="1">
      <alignment horizontal="center" vertical="center"/>
      <protection hidden="1"/>
    </xf>
    <xf numFmtId="41" fontId="179" fillId="47" borderId="22" xfId="0" applyNumberFormat="1" applyFont="1" applyFill="1" applyBorder="1" applyAlignment="1" applyProtection="1">
      <alignment horizontal="center" vertical="center"/>
      <protection hidden="1"/>
    </xf>
    <xf numFmtId="41" fontId="179" fillId="47" borderId="0" xfId="0" applyNumberFormat="1" applyFont="1" applyFill="1" applyBorder="1" applyAlignment="1" applyProtection="1">
      <alignment horizontal="center" vertical="center"/>
      <protection hidden="1"/>
    </xf>
    <xf numFmtId="41" fontId="183" fillId="47" borderId="76" xfId="0" applyNumberFormat="1" applyFont="1" applyFill="1" applyBorder="1" applyAlignment="1" applyProtection="1">
      <alignment horizontal="center" vertical="center"/>
      <protection hidden="1"/>
    </xf>
    <xf numFmtId="41" fontId="179" fillId="47" borderId="87" xfId="0" applyNumberFormat="1" applyFont="1" applyFill="1" applyBorder="1" applyAlignment="1" applyProtection="1">
      <alignment horizontal="center" vertical="center"/>
      <protection hidden="1"/>
    </xf>
    <xf numFmtId="41" fontId="183" fillId="47" borderId="25" xfId="0" applyNumberFormat="1" applyFont="1" applyFill="1" applyBorder="1" applyAlignment="1" applyProtection="1">
      <alignment horizontal="center" vertical="center"/>
      <protection hidden="1"/>
    </xf>
    <xf numFmtId="0" fontId="179" fillId="47" borderId="42" xfId="0" applyFont="1" applyFill="1" applyBorder="1" applyAlignment="1" applyProtection="1">
      <alignment horizontal="center" vertical="center"/>
      <protection hidden="1"/>
    </xf>
    <xf numFmtId="178" fontId="179" fillId="47" borderId="3" xfId="0" applyNumberFormat="1" applyFont="1" applyFill="1" applyBorder="1" applyAlignment="1" applyProtection="1">
      <alignment horizontal="center" vertical="center"/>
      <protection hidden="1"/>
    </xf>
    <xf numFmtId="176" fontId="179" fillId="47" borderId="34" xfId="2651" applyNumberFormat="1" applyFont="1" applyFill="1" applyBorder="1" applyAlignment="1" applyProtection="1">
      <alignment horizontal="center" vertical="center" wrapText="1"/>
      <protection hidden="1"/>
    </xf>
    <xf numFmtId="176" fontId="179" fillId="47" borderId="35" xfId="2651" applyNumberFormat="1" applyFont="1" applyFill="1" applyBorder="1" applyAlignment="1" applyProtection="1">
      <alignment horizontal="center" vertical="center" wrapText="1"/>
      <protection hidden="1"/>
    </xf>
    <xf numFmtId="176" fontId="179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58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6" xfId="0" applyNumberFormat="1" applyFont="1" applyFill="1" applyBorder="1" applyAlignment="1" applyProtection="1">
      <alignment horizontal="center" vertical="center"/>
      <protection hidden="1"/>
    </xf>
    <xf numFmtId="0" fontId="179" fillId="47" borderId="23" xfId="0" applyNumberFormat="1" applyFont="1" applyFill="1" applyBorder="1" applyAlignment="1" applyProtection="1">
      <alignment horizontal="center" vertical="center"/>
      <protection hidden="1"/>
    </xf>
    <xf numFmtId="0" fontId="179" fillId="47" borderId="42" xfId="0" applyNumberFormat="1" applyFont="1" applyFill="1" applyBorder="1" applyAlignment="1" applyProtection="1">
      <alignment horizontal="center" vertical="center"/>
      <protection hidden="1"/>
    </xf>
    <xf numFmtId="0" fontId="179" fillId="47" borderId="44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4" xfId="0" applyNumberFormat="1" applyFont="1" applyFill="1" applyBorder="1" applyAlignment="1" applyProtection="1">
      <alignment horizontal="center" vertical="center"/>
      <protection hidden="1"/>
    </xf>
    <xf numFmtId="0" fontId="179" fillId="47" borderId="26" xfId="0" applyNumberFormat="1" applyFont="1" applyFill="1" applyBorder="1" applyAlignment="1" applyProtection="1">
      <alignment horizontal="center" vertical="center"/>
      <protection hidden="1"/>
    </xf>
    <xf numFmtId="0" fontId="179" fillId="47" borderId="46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3" xfId="0" applyNumberFormat="1" applyFont="1" applyFill="1" applyBorder="1" applyAlignment="1" applyProtection="1">
      <alignment horizontal="center" vertical="center" wrapText="1"/>
      <protection hidden="1"/>
    </xf>
    <xf numFmtId="0" fontId="179" fillId="47" borderId="43" xfId="0" applyNumberFormat="1" applyFont="1" applyFill="1" applyBorder="1" applyAlignment="1" applyProtection="1">
      <alignment horizontal="center" vertical="center"/>
      <protection hidden="1"/>
    </xf>
    <xf numFmtId="0" fontId="179" fillId="47" borderId="32" xfId="0" applyNumberFormat="1" applyFont="1" applyFill="1" applyBorder="1" applyAlignment="1" applyProtection="1">
      <alignment horizontal="center" vertical="center"/>
      <protection hidden="1"/>
    </xf>
    <xf numFmtId="177" fontId="183" fillId="47" borderId="76" xfId="2551" applyFont="1" applyFill="1" applyBorder="1" applyAlignment="1" applyProtection="1">
      <alignment vertical="center"/>
      <protection hidden="1"/>
    </xf>
  </cellXfs>
  <cellStyles count="9883">
    <cellStyle name=" 1" xfId="1"/>
    <cellStyle name=" 1 2" xfId="2"/>
    <cellStyle name="??&amp;O?&amp;H?_x0008__x000f__x0007_?_x0007__x0001__x0001_" xfId="2739"/>
    <cellStyle name="??&amp;O?&amp;H?_x0008_??_x0007__x0001__x0001_" xfId="3"/>
    <cellStyle name="_Book1" xfId="2740"/>
    <cellStyle name="_Capex Tracking Control Sheet -ADMIN " xfId="2741"/>
    <cellStyle name="_Project tracking Puri (Diana) per March'06 " xfId="2742"/>
    <cellStyle name="_Recon with FAR " xfId="2743"/>
    <cellStyle name="_금융점포(광주)" xfId="2744"/>
    <cellStyle name="_은행별 점포현황(202011년12월말기준)" xfId="2745"/>
    <cellStyle name="¤@?e_TEST-1 " xfId="4"/>
    <cellStyle name="20% - Accent1" xfId="5"/>
    <cellStyle name="20% - Accent1 2" xfId="6"/>
    <cellStyle name="20% - Accent1 2 2" xfId="2746"/>
    <cellStyle name="20% - Accent1 3" xfId="3381"/>
    <cellStyle name="20% - Accent1 4" xfId="6568"/>
    <cellStyle name="20% - Accent1_010_주택건설" xfId="3382"/>
    <cellStyle name="20% - Accent2" xfId="7"/>
    <cellStyle name="20% - Accent2 2" xfId="8"/>
    <cellStyle name="20% - Accent2 2 2" xfId="2747"/>
    <cellStyle name="20% - Accent2 3" xfId="3383"/>
    <cellStyle name="20% - Accent2 4" xfId="6569"/>
    <cellStyle name="20% - Accent2_010_주택건설" xfId="3384"/>
    <cellStyle name="20% - Accent3" xfId="9"/>
    <cellStyle name="20% - Accent3 2" xfId="10"/>
    <cellStyle name="20% - Accent3 2 2" xfId="2748"/>
    <cellStyle name="20% - Accent3 3" xfId="3385"/>
    <cellStyle name="20% - Accent3 4" xfId="6570"/>
    <cellStyle name="20% - Accent3_010_주택건설" xfId="3386"/>
    <cellStyle name="20% - Accent4" xfId="11"/>
    <cellStyle name="20% - Accent4 2" xfId="12"/>
    <cellStyle name="20% - Accent4 2 2" xfId="2749"/>
    <cellStyle name="20% - Accent4 3" xfId="3387"/>
    <cellStyle name="20% - Accent4 4" xfId="6571"/>
    <cellStyle name="20% - Accent4_010_주택건설" xfId="3388"/>
    <cellStyle name="20% - Accent5" xfId="13"/>
    <cellStyle name="20% - Accent5 2" xfId="14"/>
    <cellStyle name="20% - Accent5 2 2" xfId="2750"/>
    <cellStyle name="20% - Accent5 3" xfId="3389"/>
    <cellStyle name="20% - Accent5 4" xfId="6572"/>
    <cellStyle name="20% - Accent5_010_주택건설" xfId="3390"/>
    <cellStyle name="20% - Accent6" xfId="15"/>
    <cellStyle name="20% - Accent6 2" xfId="16"/>
    <cellStyle name="20% - Accent6 2 2" xfId="2751"/>
    <cellStyle name="20% - Accent6 3" xfId="3391"/>
    <cellStyle name="20% - Accent6 4" xfId="6573"/>
    <cellStyle name="20% - Accent6_010_주택건설" xfId="3392"/>
    <cellStyle name="20% - 강조색1" xfId="17" builtinId="30" customBuiltin="1"/>
    <cellStyle name="20% - 강조색1 10" xfId="4535"/>
    <cellStyle name="20% - 강조색1 2" xfId="18"/>
    <cellStyle name="20% - 강조색1 2 2" xfId="19"/>
    <cellStyle name="20% - 강조색1 2 2 2" xfId="2753"/>
    <cellStyle name="20% - 강조색1 2 2 2 2" xfId="4616"/>
    <cellStyle name="20% - 강조색1 2 2 2 3" xfId="4617"/>
    <cellStyle name="20% - 강조색1 2 2 3" xfId="2752"/>
    <cellStyle name="20% - 강조색1 2 2 3 2" xfId="3394"/>
    <cellStyle name="20% - 강조색1 2 2 3 3" xfId="3395"/>
    <cellStyle name="20% - 강조색1 2 2 4" xfId="3396"/>
    <cellStyle name="20% - 강조색1 2 2 5" xfId="3393"/>
    <cellStyle name="20% - 강조색1 2 2_012_보건및사회보장" xfId="3397"/>
    <cellStyle name="20% - 강조색1 2 3" xfId="2754"/>
    <cellStyle name="20% - 강조색1 2 3 2" xfId="3398"/>
    <cellStyle name="20% - 강조색1 2 4" xfId="2755"/>
    <cellStyle name="20% - 강조색1 2 5" xfId="2756"/>
    <cellStyle name="20% - 강조색1 2 6" xfId="2757"/>
    <cellStyle name="20% - 강조색1 2 6 2" xfId="4618"/>
    <cellStyle name="20% - 강조색1 2_014_교육및문화" xfId="3399"/>
    <cellStyle name="20% - 강조색1 3" xfId="20"/>
    <cellStyle name="20% - 강조색1 3 2" xfId="21"/>
    <cellStyle name="20% - 강조색1 3 2 2" xfId="22"/>
    <cellStyle name="20% - 강조색1 3 2 2 2" xfId="3401"/>
    <cellStyle name="20% - 강조색1 3 2 3" xfId="3402"/>
    <cellStyle name="20% - 강조색1 3 2 4" xfId="3400"/>
    <cellStyle name="20% - 강조색1 3 2_004_노동" xfId="3403"/>
    <cellStyle name="20% - 강조색1 3 3" xfId="23"/>
    <cellStyle name="20% - 강조색1 3 3 2" xfId="3325"/>
    <cellStyle name="20% - 강조색1 3 3 2 2" xfId="4778"/>
    <cellStyle name="20% - 강조색1 3 3 3" xfId="3404"/>
    <cellStyle name="20% - 강조색1 3 4" xfId="3323"/>
    <cellStyle name="20% - 강조색1 4" xfId="24"/>
    <cellStyle name="20% - 강조색1 4 2" xfId="2758"/>
    <cellStyle name="20% - 강조색1 4 3" xfId="3405"/>
    <cellStyle name="20% - 강조색1 5" xfId="2759"/>
    <cellStyle name="20% - 강조색1 5 2" xfId="5049"/>
    <cellStyle name="20% - 강조색1 5 2 2" xfId="6990"/>
    <cellStyle name="20% - 강조색1 5 2 2 2" xfId="7945"/>
    <cellStyle name="20% - 강조색1 5 2 2 2 2" xfId="9801"/>
    <cellStyle name="20% - 강조색1 5 2 2 3" xfId="8873"/>
    <cellStyle name="20% - 강조색1 5 2 3" xfId="7542"/>
    <cellStyle name="20% - 강조색1 5 2 3 2" xfId="9398"/>
    <cellStyle name="20% - 강조색1 5 2 4" xfId="8470"/>
    <cellStyle name="20% - 강조색1 6" xfId="2760"/>
    <cellStyle name="20% - 강조색1 6 2" xfId="3406"/>
    <cellStyle name="20% - 강조색1 6 3" xfId="3407"/>
    <cellStyle name="20% - 강조색1 7" xfId="2761"/>
    <cellStyle name="20% - 강조색1 8" xfId="4427"/>
    <cellStyle name="20% - 강조색1 8 2" xfId="4780"/>
    <cellStyle name="20% - 강조색1 8 2 2" xfId="6871"/>
    <cellStyle name="20% - 강조색1 8 2 2 2" xfId="7826"/>
    <cellStyle name="20% - 강조색1 8 2 2 2 2" xfId="9682"/>
    <cellStyle name="20% - 강조색1 8 2 2 3" xfId="8754"/>
    <cellStyle name="20% - 강조색1 8 2 3" xfId="7420"/>
    <cellStyle name="20% - 강조색1 8 2 3 2" xfId="9276"/>
    <cellStyle name="20% - 강조색1 8 2 4" xfId="8348"/>
    <cellStyle name="20% - 강조색1 8 3" xfId="4779"/>
    <cellStyle name="20% - 강조색1 8 3 2" xfId="6870"/>
    <cellStyle name="20% - 강조색1 8 3 2 2" xfId="7825"/>
    <cellStyle name="20% - 강조색1 8 3 2 2 2" xfId="9681"/>
    <cellStyle name="20% - 강조색1 8 3 2 3" xfId="8753"/>
    <cellStyle name="20% - 강조색1 8 3 3" xfId="7419"/>
    <cellStyle name="20% - 강조색1 8 3 3 2" xfId="9275"/>
    <cellStyle name="20% - 강조색1 8 3 4" xfId="8347"/>
    <cellStyle name="20% - 강조색1 9" xfId="4493"/>
    <cellStyle name="20% - 강조색2" xfId="25" builtinId="34" customBuiltin="1"/>
    <cellStyle name="20% - 강조색2 10" xfId="4534"/>
    <cellStyle name="20% - 강조색2 2" xfId="26"/>
    <cellStyle name="20% - 강조색2 2 2" xfId="27"/>
    <cellStyle name="20% - 강조색2 2 2 2" xfId="2763"/>
    <cellStyle name="20% - 강조색2 2 2 2 2" xfId="4614"/>
    <cellStyle name="20% - 강조색2 2 2 2 3" xfId="4615"/>
    <cellStyle name="20% - 강조색2 2 2 3" xfId="2762"/>
    <cellStyle name="20% - 강조색2 2 2 3 2" xfId="3409"/>
    <cellStyle name="20% - 강조색2 2 2 3 3" xfId="3410"/>
    <cellStyle name="20% - 강조색2 2 2 4" xfId="3411"/>
    <cellStyle name="20% - 강조색2 2 2 5" xfId="3408"/>
    <cellStyle name="20% - 강조색2 2 2_012_보건및사회보장" xfId="3412"/>
    <cellStyle name="20% - 강조색2 2 3" xfId="2764"/>
    <cellStyle name="20% - 강조색2 2 3 2" xfId="3413"/>
    <cellStyle name="20% - 강조색2 2 4" xfId="2765"/>
    <cellStyle name="20% - 강조색2 2 5" xfId="2766"/>
    <cellStyle name="20% - 강조색2 2 6" xfId="2767"/>
    <cellStyle name="20% - 강조색2 2 6 2" xfId="4619"/>
    <cellStyle name="20% - 강조색2 2_014_교육및문화" xfId="3414"/>
    <cellStyle name="20% - 강조색2 3" xfId="28"/>
    <cellStyle name="20% - 강조색2 3 2" xfId="29"/>
    <cellStyle name="20% - 강조색2 3 2 2" xfId="30"/>
    <cellStyle name="20% - 강조색2 3 2 2 2" xfId="3416"/>
    <cellStyle name="20% - 강조색2 3 2 3" xfId="3417"/>
    <cellStyle name="20% - 강조색2 3 2 4" xfId="3415"/>
    <cellStyle name="20% - 강조색2 3 2_004_노동" xfId="3418"/>
    <cellStyle name="20% - 강조색2 3 3" xfId="31"/>
    <cellStyle name="20% - 강조색2 3 3 2" xfId="3337"/>
    <cellStyle name="20% - 강조색2 3 3 2 2" xfId="4781"/>
    <cellStyle name="20% - 강조색2 3 3 3" xfId="3419"/>
    <cellStyle name="20% - 강조색2 3 4" xfId="3342"/>
    <cellStyle name="20% - 강조색2 4" xfId="32"/>
    <cellStyle name="20% - 강조색2 4 2" xfId="2768"/>
    <cellStyle name="20% - 강조색2 4 3" xfId="3420"/>
    <cellStyle name="20% - 강조색2 5" xfId="2769"/>
    <cellStyle name="20% - 강조색2 5 2" xfId="5050"/>
    <cellStyle name="20% - 강조색2 5 2 2" xfId="6991"/>
    <cellStyle name="20% - 강조색2 5 2 2 2" xfId="7946"/>
    <cellStyle name="20% - 강조색2 5 2 2 2 2" xfId="9802"/>
    <cellStyle name="20% - 강조색2 5 2 2 3" xfId="8874"/>
    <cellStyle name="20% - 강조색2 5 2 3" xfId="7543"/>
    <cellStyle name="20% - 강조색2 5 2 3 2" xfId="9399"/>
    <cellStyle name="20% - 강조색2 5 2 4" xfId="8471"/>
    <cellStyle name="20% - 강조색2 6" xfId="2770"/>
    <cellStyle name="20% - 강조색2 6 2" xfId="3421"/>
    <cellStyle name="20% - 강조색2 6 3" xfId="3422"/>
    <cellStyle name="20% - 강조색2 7" xfId="2771"/>
    <cellStyle name="20% - 강조색2 8" xfId="4433"/>
    <cellStyle name="20% - 강조색2 8 2" xfId="4783"/>
    <cellStyle name="20% - 강조색2 8 2 2" xfId="6873"/>
    <cellStyle name="20% - 강조색2 8 2 2 2" xfId="7828"/>
    <cellStyle name="20% - 강조색2 8 2 2 2 2" xfId="9684"/>
    <cellStyle name="20% - 강조색2 8 2 2 3" xfId="8756"/>
    <cellStyle name="20% - 강조색2 8 2 3" xfId="7422"/>
    <cellStyle name="20% - 강조색2 8 2 3 2" xfId="9278"/>
    <cellStyle name="20% - 강조색2 8 2 4" xfId="8350"/>
    <cellStyle name="20% - 강조색2 8 3" xfId="4782"/>
    <cellStyle name="20% - 강조색2 8 3 2" xfId="6872"/>
    <cellStyle name="20% - 강조색2 8 3 2 2" xfId="7827"/>
    <cellStyle name="20% - 강조색2 8 3 2 2 2" xfId="9683"/>
    <cellStyle name="20% - 강조색2 8 3 2 3" xfId="8755"/>
    <cellStyle name="20% - 강조색2 8 3 3" xfId="7421"/>
    <cellStyle name="20% - 강조색2 8 3 3 2" xfId="9277"/>
    <cellStyle name="20% - 강조색2 8 3 4" xfId="8349"/>
    <cellStyle name="20% - 강조색2 9" xfId="4492"/>
    <cellStyle name="20% - 강조색3" xfId="33" builtinId="38" customBuiltin="1"/>
    <cellStyle name="20% - 강조색3 10" xfId="4533"/>
    <cellStyle name="20% - 강조색3 2" xfId="34"/>
    <cellStyle name="20% - 강조색3 2 2" xfId="35"/>
    <cellStyle name="20% - 강조색3 2 2 2" xfId="2773"/>
    <cellStyle name="20% - 강조색3 2 2 2 2" xfId="4612"/>
    <cellStyle name="20% - 강조색3 2 2 2 3" xfId="4613"/>
    <cellStyle name="20% - 강조색3 2 2 3" xfId="2772"/>
    <cellStyle name="20% - 강조색3 2 2 3 2" xfId="3424"/>
    <cellStyle name="20% - 강조색3 2 2 3 3" xfId="3425"/>
    <cellStyle name="20% - 강조색3 2 2 4" xfId="3426"/>
    <cellStyle name="20% - 강조색3 2 2 5" xfId="3423"/>
    <cellStyle name="20% - 강조색3 2 2_012_보건및사회보장" xfId="3427"/>
    <cellStyle name="20% - 강조색3 2 3" xfId="2774"/>
    <cellStyle name="20% - 강조색3 2 3 2" xfId="3428"/>
    <cellStyle name="20% - 강조색3 2 4" xfId="2775"/>
    <cellStyle name="20% - 강조색3 2 5" xfId="2776"/>
    <cellStyle name="20% - 강조색3 2 6" xfId="2777"/>
    <cellStyle name="20% - 강조색3 2 6 2" xfId="4620"/>
    <cellStyle name="20% - 강조색3 2_014_교육및문화" xfId="3429"/>
    <cellStyle name="20% - 강조색3 3" xfId="36"/>
    <cellStyle name="20% - 강조색3 3 2" xfId="37"/>
    <cellStyle name="20% - 강조색3 3 2 2" xfId="38"/>
    <cellStyle name="20% - 강조색3 3 2 2 2" xfId="3431"/>
    <cellStyle name="20% - 강조색3 3 2 3" xfId="3432"/>
    <cellStyle name="20% - 강조색3 3 2 4" xfId="3430"/>
    <cellStyle name="20% - 강조색3 3 2_004_노동" xfId="3433"/>
    <cellStyle name="20% - 강조색3 3 3" xfId="39"/>
    <cellStyle name="20% - 강조색3 3 3 2" xfId="3344"/>
    <cellStyle name="20% - 강조색3 3 3 2 2" xfId="4784"/>
    <cellStyle name="20% - 강조색3 3 3 3" xfId="3434"/>
    <cellStyle name="20% - 강조색3 3 4" xfId="3331"/>
    <cellStyle name="20% - 강조색3 4" xfId="40"/>
    <cellStyle name="20% - 강조색3 4 2" xfId="2778"/>
    <cellStyle name="20% - 강조색3 4 3" xfId="3435"/>
    <cellStyle name="20% - 강조색3 5" xfId="2779"/>
    <cellStyle name="20% - 강조색3 5 2" xfId="5051"/>
    <cellStyle name="20% - 강조색3 5 2 2" xfId="6992"/>
    <cellStyle name="20% - 강조색3 5 2 2 2" xfId="7947"/>
    <cellStyle name="20% - 강조색3 5 2 2 2 2" xfId="9803"/>
    <cellStyle name="20% - 강조색3 5 2 2 3" xfId="8875"/>
    <cellStyle name="20% - 강조색3 5 2 3" xfId="7544"/>
    <cellStyle name="20% - 강조색3 5 2 3 2" xfId="9400"/>
    <cellStyle name="20% - 강조색3 5 2 4" xfId="8472"/>
    <cellStyle name="20% - 강조색3 6" xfId="2780"/>
    <cellStyle name="20% - 강조색3 6 2" xfId="3436"/>
    <cellStyle name="20% - 강조색3 6 3" xfId="3437"/>
    <cellStyle name="20% - 강조색3 7" xfId="2781"/>
    <cellStyle name="20% - 강조색3 8" xfId="4423"/>
    <cellStyle name="20% - 강조색3 8 2" xfId="4786"/>
    <cellStyle name="20% - 강조색3 8 2 2" xfId="6875"/>
    <cellStyle name="20% - 강조색3 8 2 2 2" xfId="7830"/>
    <cellStyle name="20% - 강조색3 8 2 2 2 2" xfId="9686"/>
    <cellStyle name="20% - 강조색3 8 2 2 3" xfId="8758"/>
    <cellStyle name="20% - 강조색3 8 2 3" xfId="7424"/>
    <cellStyle name="20% - 강조색3 8 2 3 2" xfId="9280"/>
    <cellStyle name="20% - 강조색3 8 2 4" xfId="8352"/>
    <cellStyle name="20% - 강조색3 8 3" xfId="4785"/>
    <cellStyle name="20% - 강조색3 8 3 2" xfId="6874"/>
    <cellStyle name="20% - 강조색3 8 3 2 2" xfId="7829"/>
    <cellStyle name="20% - 강조색3 8 3 2 2 2" xfId="9685"/>
    <cellStyle name="20% - 강조색3 8 3 2 3" xfId="8757"/>
    <cellStyle name="20% - 강조색3 8 3 3" xfId="7423"/>
    <cellStyle name="20% - 강조색3 8 3 3 2" xfId="9279"/>
    <cellStyle name="20% - 강조색3 8 3 4" xfId="8351"/>
    <cellStyle name="20% - 강조색3 9" xfId="4491"/>
    <cellStyle name="20% - 강조색4" xfId="41" builtinId="42" customBuiltin="1"/>
    <cellStyle name="20% - 강조색4 10" xfId="4532"/>
    <cellStyle name="20% - 강조색4 2" xfId="42"/>
    <cellStyle name="20% - 강조색4 2 2" xfId="43"/>
    <cellStyle name="20% - 강조색4 2 2 2" xfId="2783"/>
    <cellStyle name="20% - 강조색4 2 2 2 2" xfId="4552"/>
    <cellStyle name="20% - 강조색4 2 2 2 3" xfId="4551"/>
    <cellStyle name="20% - 강조색4 2 2 3" xfId="2782"/>
    <cellStyle name="20% - 강조색4 2 2 3 2" xfId="3439"/>
    <cellStyle name="20% - 강조색4 2 2 3 3" xfId="3440"/>
    <cellStyle name="20% - 강조색4 2 2 4" xfId="3441"/>
    <cellStyle name="20% - 강조색4 2 2 5" xfId="3438"/>
    <cellStyle name="20% - 강조색4 2 2_012_보건및사회보장" xfId="3442"/>
    <cellStyle name="20% - 강조색4 2 3" xfId="2784"/>
    <cellStyle name="20% - 강조색4 2 3 2" xfId="3443"/>
    <cellStyle name="20% - 강조색4 2 4" xfId="2785"/>
    <cellStyle name="20% - 강조색4 2 5" xfId="2786"/>
    <cellStyle name="20% - 강조색4 2 6" xfId="2787"/>
    <cellStyle name="20% - 강조색4 2 6 2" xfId="4621"/>
    <cellStyle name="20% - 강조색4 2_014_교육및문화" xfId="3444"/>
    <cellStyle name="20% - 강조색4 3" xfId="44"/>
    <cellStyle name="20% - 강조색4 3 2" xfId="45"/>
    <cellStyle name="20% - 강조색4 3 2 2" xfId="46"/>
    <cellStyle name="20% - 강조색4 3 2 2 2" xfId="3446"/>
    <cellStyle name="20% - 강조색4 3 2 3" xfId="3447"/>
    <cellStyle name="20% - 강조색4 3 2 4" xfId="3445"/>
    <cellStyle name="20% - 강조색4 3 2_004_노동" xfId="3448"/>
    <cellStyle name="20% - 강조색4 3 3" xfId="47"/>
    <cellStyle name="20% - 강조색4 3 3 2" xfId="3315"/>
    <cellStyle name="20% - 강조색4 3 3 2 2" xfId="4787"/>
    <cellStyle name="20% - 강조색4 3 3 3" xfId="3449"/>
    <cellStyle name="20% - 강조색4 3 4" xfId="3328"/>
    <cellStyle name="20% - 강조색4 4" xfId="48"/>
    <cellStyle name="20% - 강조색4 4 2" xfId="2788"/>
    <cellStyle name="20% - 강조색4 4 3" xfId="3450"/>
    <cellStyle name="20% - 강조색4 5" xfId="2789"/>
    <cellStyle name="20% - 강조색4 5 2" xfId="5052"/>
    <cellStyle name="20% - 강조색4 5 2 2" xfId="6993"/>
    <cellStyle name="20% - 강조색4 5 2 2 2" xfId="7948"/>
    <cellStyle name="20% - 강조색4 5 2 2 2 2" xfId="9804"/>
    <cellStyle name="20% - 강조색4 5 2 2 3" xfId="8876"/>
    <cellStyle name="20% - 강조색4 5 2 3" xfId="7545"/>
    <cellStyle name="20% - 강조색4 5 2 3 2" xfId="9401"/>
    <cellStyle name="20% - 강조색4 5 2 4" xfId="8473"/>
    <cellStyle name="20% - 강조색4 6" xfId="2790"/>
    <cellStyle name="20% - 강조색4 6 2" xfId="3451"/>
    <cellStyle name="20% - 강조색4 6 3" xfId="3452"/>
    <cellStyle name="20% - 강조색4 7" xfId="2791"/>
    <cellStyle name="20% - 강조색4 8" xfId="4438"/>
    <cellStyle name="20% - 강조색4 8 2" xfId="4789"/>
    <cellStyle name="20% - 강조색4 8 2 2" xfId="6877"/>
    <cellStyle name="20% - 강조색4 8 2 2 2" xfId="7832"/>
    <cellStyle name="20% - 강조색4 8 2 2 2 2" xfId="9688"/>
    <cellStyle name="20% - 강조색4 8 2 2 3" xfId="8760"/>
    <cellStyle name="20% - 강조색4 8 2 3" xfId="7426"/>
    <cellStyle name="20% - 강조색4 8 2 3 2" xfId="9282"/>
    <cellStyle name="20% - 강조색4 8 2 4" xfId="8354"/>
    <cellStyle name="20% - 강조색4 8 3" xfId="4788"/>
    <cellStyle name="20% - 강조색4 8 3 2" xfId="6876"/>
    <cellStyle name="20% - 강조색4 8 3 2 2" xfId="7831"/>
    <cellStyle name="20% - 강조색4 8 3 2 2 2" xfId="9687"/>
    <cellStyle name="20% - 강조색4 8 3 2 3" xfId="8759"/>
    <cellStyle name="20% - 강조색4 8 3 3" xfId="7425"/>
    <cellStyle name="20% - 강조색4 8 3 3 2" xfId="9281"/>
    <cellStyle name="20% - 강조색4 8 3 4" xfId="8353"/>
    <cellStyle name="20% - 강조색4 9" xfId="4490"/>
    <cellStyle name="20% - 강조색5" xfId="49" builtinId="46" customBuiltin="1"/>
    <cellStyle name="20% - 강조색5 10" xfId="4531"/>
    <cellStyle name="20% - 강조색5 2" xfId="50"/>
    <cellStyle name="20% - 강조색5 2 2" xfId="51"/>
    <cellStyle name="20% - 강조색5 2 2 2" xfId="2793"/>
    <cellStyle name="20% - 강조색5 2 2 2 2" xfId="4554"/>
    <cellStyle name="20% - 강조색5 2 2 2 3" xfId="4553"/>
    <cellStyle name="20% - 강조색5 2 2 3" xfId="2792"/>
    <cellStyle name="20% - 강조색5 2 2 3 2" xfId="3454"/>
    <cellStyle name="20% - 강조색5 2 2 3 3" xfId="3455"/>
    <cellStyle name="20% - 강조색5 2 2 4" xfId="3456"/>
    <cellStyle name="20% - 강조색5 2 2 5" xfId="3453"/>
    <cellStyle name="20% - 강조색5 2 2_012_보건및사회보장" xfId="3457"/>
    <cellStyle name="20% - 강조색5 2 3" xfId="2794"/>
    <cellStyle name="20% - 강조색5 2 3 2" xfId="3458"/>
    <cellStyle name="20% - 강조색5 2 4" xfId="2795"/>
    <cellStyle name="20% - 강조색5 2 5" xfId="2796"/>
    <cellStyle name="20% - 강조색5 2 6" xfId="2797"/>
    <cellStyle name="20% - 강조색5 2 6 2" xfId="4622"/>
    <cellStyle name="20% - 강조색5 2_014_교육및문화" xfId="3459"/>
    <cellStyle name="20% - 강조색5 3" xfId="52"/>
    <cellStyle name="20% - 강조색5 3 2" xfId="53"/>
    <cellStyle name="20% - 강조색5 3 2 2" xfId="54"/>
    <cellStyle name="20% - 강조색5 3 2 2 2" xfId="3461"/>
    <cellStyle name="20% - 강조색5 3 2 3" xfId="3462"/>
    <cellStyle name="20% - 강조색5 3 2 4" xfId="3460"/>
    <cellStyle name="20% - 강조색5 3 2_004_노동" xfId="3463"/>
    <cellStyle name="20% - 강조색5 3 3" xfId="55"/>
    <cellStyle name="20% - 강조색5 3 3 2" xfId="3321"/>
    <cellStyle name="20% - 강조색5 3 3 2 2" xfId="4790"/>
    <cellStyle name="20% - 강조색5 3 3 3" xfId="3464"/>
    <cellStyle name="20% - 강조색5 3 4" xfId="3332"/>
    <cellStyle name="20% - 강조색5 4" xfId="56"/>
    <cellStyle name="20% - 강조색5 4 2" xfId="2798"/>
    <cellStyle name="20% - 강조색5 4 3" xfId="3465"/>
    <cellStyle name="20% - 강조색5 5" xfId="2799"/>
    <cellStyle name="20% - 강조색5 5 2" xfId="5053"/>
    <cellStyle name="20% - 강조색5 5 2 2" xfId="6994"/>
    <cellStyle name="20% - 강조색5 5 2 2 2" xfId="7949"/>
    <cellStyle name="20% - 강조색5 5 2 2 2 2" xfId="9805"/>
    <cellStyle name="20% - 강조색5 5 2 2 3" xfId="8877"/>
    <cellStyle name="20% - 강조색5 5 2 3" xfId="7546"/>
    <cellStyle name="20% - 강조색5 5 2 3 2" xfId="9402"/>
    <cellStyle name="20% - 강조색5 5 2 4" xfId="8474"/>
    <cellStyle name="20% - 강조색5 6" xfId="2800"/>
    <cellStyle name="20% - 강조색5 6 2" xfId="3466"/>
    <cellStyle name="20% - 강조색5 6 3" xfId="3467"/>
    <cellStyle name="20% - 강조색5 7" xfId="2801"/>
    <cellStyle name="20% - 강조색5 8" xfId="4424"/>
    <cellStyle name="20% - 강조색5 8 2" xfId="4792"/>
    <cellStyle name="20% - 강조색5 8 2 2" xfId="6879"/>
    <cellStyle name="20% - 강조색5 8 2 2 2" xfId="7834"/>
    <cellStyle name="20% - 강조색5 8 2 2 2 2" xfId="9690"/>
    <cellStyle name="20% - 강조색5 8 2 2 3" xfId="8762"/>
    <cellStyle name="20% - 강조색5 8 2 3" xfId="7428"/>
    <cellStyle name="20% - 강조색5 8 2 3 2" xfId="9284"/>
    <cellStyle name="20% - 강조색5 8 2 4" xfId="8356"/>
    <cellStyle name="20% - 강조색5 8 3" xfId="4791"/>
    <cellStyle name="20% - 강조색5 8 3 2" xfId="6878"/>
    <cellStyle name="20% - 강조색5 8 3 2 2" xfId="7833"/>
    <cellStyle name="20% - 강조색5 8 3 2 2 2" xfId="9689"/>
    <cellStyle name="20% - 강조색5 8 3 2 3" xfId="8761"/>
    <cellStyle name="20% - 강조색5 8 3 3" xfId="7427"/>
    <cellStyle name="20% - 강조색5 8 3 3 2" xfId="9283"/>
    <cellStyle name="20% - 강조색5 8 3 4" xfId="8355"/>
    <cellStyle name="20% - 강조색5 9" xfId="4434"/>
    <cellStyle name="20% - 강조색6" xfId="57" builtinId="50" customBuiltin="1"/>
    <cellStyle name="20% - 강조색6 10" xfId="4530"/>
    <cellStyle name="20% - 강조색6 2" xfId="58"/>
    <cellStyle name="20% - 강조색6 2 2" xfId="59"/>
    <cellStyle name="20% - 강조색6 2 2 2" xfId="2803"/>
    <cellStyle name="20% - 강조색6 2 2 2 2" xfId="4556"/>
    <cellStyle name="20% - 강조색6 2 2 2 3" xfId="4555"/>
    <cellStyle name="20% - 강조색6 2 2 3" xfId="2802"/>
    <cellStyle name="20% - 강조색6 2 2 3 2" xfId="3469"/>
    <cellStyle name="20% - 강조색6 2 2 3 3" xfId="3470"/>
    <cellStyle name="20% - 강조색6 2 2 4" xfId="3471"/>
    <cellStyle name="20% - 강조색6 2 2 5" xfId="3468"/>
    <cellStyle name="20% - 강조색6 2 2_012_보건및사회보장" xfId="3472"/>
    <cellStyle name="20% - 강조색6 2 3" xfId="2804"/>
    <cellStyle name="20% - 강조색6 2 3 2" xfId="3473"/>
    <cellStyle name="20% - 강조색6 2 4" xfId="2805"/>
    <cellStyle name="20% - 강조색6 2 5" xfId="2806"/>
    <cellStyle name="20% - 강조색6 2 6" xfId="2807"/>
    <cellStyle name="20% - 강조색6 2 6 2" xfId="4623"/>
    <cellStyle name="20% - 강조색6 2_014_교육및문화" xfId="3474"/>
    <cellStyle name="20% - 강조색6 3" xfId="60"/>
    <cellStyle name="20% - 강조색6 3 2" xfId="61"/>
    <cellStyle name="20% - 강조색6 3 2 2" xfId="62"/>
    <cellStyle name="20% - 강조색6 3 2 2 2" xfId="3476"/>
    <cellStyle name="20% - 강조색6 3 2 3" xfId="3477"/>
    <cellStyle name="20% - 강조색6 3 2 4" xfId="3475"/>
    <cellStyle name="20% - 강조색6 3 2_004_노동" xfId="3478"/>
    <cellStyle name="20% - 강조색6 3 3" xfId="63"/>
    <cellStyle name="20% - 강조색6 3 3 2" xfId="3338"/>
    <cellStyle name="20% - 강조색6 3 3 2 2" xfId="4793"/>
    <cellStyle name="20% - 강조색6 3 3 3" xfId="3479"/>
    <cellStyle name="20% - 강조색6 3 4" xfId="3324"/>
    <cellStyle name="20% - 강조색6 4" xfId="64"/>
    <cellStyle name="20% - 강조색6 4 2" xfId="2808"/>
    <cellStyle name="20% - 강조색6 4 3" xfId="3480"/>
    <cellStyle name="20% - 강조색6 5" xfId="2809"/>
    <cellStyle name="20% - 강조색6 5 2" xfId="5054"/>
    <cellStyle name="20% - 강조색6 5 2 2" xfId="6995"/>
    <cellStyle name="20% - 강조색6 5 2 2 2" xfId="7950"/>
    <cellStyle name="20% - 강조색6 5 2 2 2 2" xfId="9806"/>
    <cellStyle name="20% - 강조색6 5 2 2 3" xfId="8878"/>
    <cellStyle name="20% - 강조색6 5 2 3" xfId="7547"/>
    <cellStyle name="20% - 강조색6 5 2 3 2" xfId="9403"/>
    <cellStyle name="20% - 강조색6 5 2 4" xfId="8475"/>
    <cellStyle name="20% - 강조색6 6" xfId="2810"/>
    <cellStyle name="20% - 강조색6 6 2" xfId="3481"/>
    <cellStyle name="20% - 강조색6 6 3" xfId="3482"/>
    <cellStyle name="20% - 강조색6 7" xfId="2811"/>
    <cellStyle name="20% - 강조색6 8" xfId="4428"/>
    <cellStyle name="20% - 강조색6 8 2" xfId="4795"/>
    <cellStyle name="20% - 강조색6 8 2 2" xfId="6881"/>
    <cellStyle name="20% - 강조색6 8 2 2 2" xfId="7836"/>
    <cellStyle name="20% - 강조색6 8 2 2 2 2" xfId="9692"/>
    <cellStyle name="20% - 강조색6 8 2 2 3" xfId="8764"/>
    <cellStyle name="20% - 강조색6 8 2 3" xfId="7430"/>
    <cellStyle name="20% - 강조색6 8 2 3 2" xfId="9286"/>
    <cellStyle name="20% - 강조색6 8 2 4" xfId="8358"/>
    <cellStyle name="20% - 강조색6 8 3" xfId="4794"/>
    <cellStyle name="20% - 강조색6 8 3 2" xfId="6880"/>
    <cellStyle name="20% - 강조색6 8 3 2 2" xfId="7835"/>
    <cellStyle name="20% - 강조색6 8 3 2 2 2" xfId="9691"/>
    <cellStyle name="20% - 강조색6 8 3 2 3" xfId="8763"/>
    <cellStyle name="20% - 강조색6 8 3 3" xfId="7429"/>
    <cellStyle name="20% - 강조색6 8 3 3 2" xfId="9285"/>
    <cellStyle name="20% - 강조색6 8 3 4" xfId="8357"/>
    <cellStyle name="20% - 강조색6 9" xfId="4487"/>
    <cellStyle name="40% - Accent1" xfId="65"/>
    <cellStyle name="40% - Accent1 2" xfId="66"/>
    <cellStyle name="40% - Accent1 2 2" xfId="2812"/>
    <cellStyle name="40% - Accent1 3" xfId="3483"/>
    <cellStyle name="40% - Accent1 4" xfId="6574"/>
    <cellStyle name="40% - Accent1_010_주택건설" xfId="3484"/>
    <cellStyle name="40% - Accent2" xfId="67"/>
    <cellStyle name="40% - Accent2 2" xfId="68"/>
    <cellStyle name="40% - Accent2 2 2" xfId="2813"/>
    <cellStyle name="40% - Accent2 3" xfId="3485"/>
    <cellStyle name="40% - Accent2 4" xfId="6575"/>
    <cellStyle name="40% - Accent2_010_주택건설" xfId="3486"/>
    <cellStyle name="40% - Accent3" xfId="69"/>
    <cellStyle name="40% - Accent3 2" xfId="70"/>
    <cellStyle name="40% - Accent3 2 2" xfId="2814"/>
    <cellStyle name="40% - Accent3 3" xfId="3487"/>
    <cellStyle name="40% - Accent3 4" xfId="6576"/>
    <cellStyle name="40% - Accent3_010_주택건설" xfId="3488"/>
    <cellStyle name="40% - Accent4" xfId="71"/>
    <cellStyle name="40% - Accent4 2" xfId="72"/>
    <cellStyle name="40% - Accent4 2 2" xfId="2815"/>
    <cellStyle name="40% - Accent4 3" xfId="3489"/>
    <cellStyle name="40% - Accent4 4" xfId="6577"/>
    <cellStyle name="40% - Accent4_010_주택건설" xfId="3490"/>
    <cellStyle name="40% - Accent5" xfId="73"/>
    <cellStyle name="40% - Accent5 2" xfId="74"/>
    <cellStyle name="40% - Accent5 2 2" xfId="2816"/>
    <cellStyle name="40% - Accent5 3" xfId="3491"/>
    <cellStyle name="40% - Accent5 4" xfId="6578"/>
    <cellStyle name="40% - Accent5_010_주택건설" xfId="3492"/>
    <cellStyle name="40% - Accent6" xfId="75"/>
    <cellStyle name="40% - Accent6 2" xfId="76"/>
    <cellStyle name="40% - Accent6 2 2" xfId="2817"/>
    <cellStyle name="40% - Accent6 3" xfId="3493"/>
    <cellStyle name="40% - Accent6 4" xfId="6579"/>
    <cellStyle name="40% - Accent6_010_주택건설" xfId="3494"/>
    <cellStyle name="40% - 강조색1" xfId="77" builtinId="31" customBuiltin="1"/>
    <cellStyle name="40% - 강조색1 10" xfId="4529"/>
    <cellStyle name="40% - 강조색1 2" xfId="78"/>
    <cellStyle name="40% - 강조색1 2 2" xfId="79"/>
    <cellStyle name="40% - 강조색1 2 2 2" xfId="2819"/>
    <cellStyle name="40% - 강조색1 2 2 2 2" xfId="4558"/>
    <cellStyle name="40% - 강조색1 2 2 2 3" xfId="4557"/>
    <cellStyle name="40% - 강조색1 2 2 3" xfId="2818"/>
    <cellStyle name="40% - 강조색1 2 2 3 2" xfId="3496"/>
    <cellStyle name="40% - 강조색1 2 2 3 3" xfId="3497"/>
    <cellStyle name="40% - 강조색1 2 2 4" xfId="3498"/>
    <cellStyle name="40% - 강조색1 2 2 5" xfId="3495"/>
    <cellStyle name="40% - 강조색1 2 2_012_보건및사회보장" xfId="3499"/>
    <cellStyle name="40% - 강조색1 2 3" xfId="2820"/>
    <cellStyle name="40% - 강조색1 2 3 2" xfId="3500"/>
    <cellStyle name="40% - 강조색1 2 4" xfId="2821"/>
    <cellStyle name="40% - 강조색1 2 5" xfId="2822"/>
    <cellStyle name="40% - 강조색1 2 6" xfId="2823"/>
    <cellStyle name="40% - 강조색1 2 6 2" xfId="4624"/>
    <cellStyle name="40% - 강조색1 2_014_교육및문화" xfId="3501"/>
    <cellStyle name="40% - 강조색1 3" xfId="80"/>
    <cellStyle name="40% - 강조색1 3 2" xfId="81"/>
    <cellStyle name="40% - 강조색1 3 2 2" xfId="82"/>
    <cellStyle name="40% - 강조색1 3 2 2 2" xfId="3503"/>
    <cellStyle name="40% - 강조색1 3 2 3" xfId="3504"/>
    <cellStyle name="40% - 강조색1 3 2 4" xfId="3502"/>
    <cellStyle name="40% - 강조색1 3 2_004_노동" xfId="3505"/>
    <cellStyle name="40% - 강조색1 3 3" xfId="83"/>
    <cellStyle name="40% - 강조색1 3 3 2" xfId="3326"/>
    <cellStyle name="40% - 강조색1 3 3 2 2" xfId="4796"/>
    <cellStyle name="40% - 강조색1 3 3 3" xfId="3506"/>
    <cellStyle name="40% - 강조색1 3 4" xfId="3345"/>
    <cellStyle name="40% - 강조색1 4" xfId="84"/>
    <cellStyle name="40% - 강조색1 4 2" xfId="2824"/>
    <cellStyle name="40% - 강조색1 4 3" xfId="3507"/>
    <cellStyle name="40% - 강조색1 5" xfId="2825"/>
    <cellStyle name="40% - 강조색1 5 2" xfId="5055"/>
    <cellStyle name="40% - 강조색1 5 2 2" xfId="6996"/>
    <cellStyle name="40% - 강조색1 5 2 2 2" xfId="7951"/>
    <cellStyle name="40% - 강조색1 5 2 2 2 2" xfId="9807"/>
    <cellStyle name="40% - 강조색1 5 2 2 3" xfId="8879"/>
    <cellStyle name="40% - 강조색1 5 2 3" xfId="7548"/>
    <cellStyle name="40% - 강조색1 5 2 3 2" xfId="9404"/>
    <cellStyle name="40% - 강조색1 5 2 4" xfId="8476"/>
    <cellStyle name="40% - 강조색1 6" xfId="2826"/>
    <cellStyle name="40% - 강조색1 6 2" xfId="3508"/>
    <cellStyle name="40% - 강조색1 6 3" xfId="3509"/>
    <cellStyle name="40% - 강조색1 7" xfId="2827"/>
    <cellStyle name="40% - 강조색1 8" xfId="4429"/>
    <cellStyle name="40% - 강조색1 8 2" xfId="4798"/>
    <cellStyle name="40% - 강조색1 8 2 2" xfId="6883"/>
    <cellStyle name="40% - 강조색1 8 2 2 2" xfId="7838"/>
    <cellStyle name="40% - 강조색1 8 2 2 2 2" xfId="9694"/>
    <cellStyle name="40% - 강조색1 8 2 2 3" xfId="8766"/>
    <cellStyle name="40% - 강조색1 8 2 3" xfId="7432"/>
    <cellStyle name="40% - 강조색1 8 2 3 2" xfId="9288"/>
    <cellStyle name="40% - 강조색1 8 2 4" xfId="8360"/>
    <cellStyle name="40% - 강조색1 8 3" xfId="4797"/>
    <cellStyle name="40% - 강조색1 8 3 2" xfId="6882"/>
    <cellStyle name="40% - 강조색1 8 3 2 2" xfId="7837"/>
    <cellStyle name="40% - 강조색1 8 3 2 2 2" xfId="9693"/>
    <cellStyle name="40% - 강조색1 8 3 2 3" xfId="8765"/>
    <cellStyle name="40% - 강조색1 8 3 3" xfId="7431"/>
    <cellStyle name="40% - 강조색1 8 3 3 2" xfId="9287"/>
    <cellStyle name="40% - 강조색1 8 3 4" xfId="8359"/>
    <cellStyle name="40% - 강조색1 9" xfId="4486"/>
    <cellStyle name="40% - 강조색2" xfId="85" builtinId="35" customBuiltin="1"/>
    <cellStyle name="40% - 강조색2 10" xfId="4528"/>
    <cellStyle name="40% - 강조색2 2" xfId="86"/>
    <cellStyle name="40% - 강조색2 2 2" xfId="87"/>
    <cellStyle name="40% - 강조색2 2 2 2" xfId="2829"/>
    <cellStyle name="40% - 강조색2 2 2 2 2" xfId="4560"/>
    <cellStyle name="40% - 강조색2 2 2 2 3" xfId="4559"/>
    <cellStyle name="40% - 강조색2 2 2 3" xfId="2828"/>
    <cellStyle name="40% - 강조색2 2 2 3 2" xfId="3511"/>
    <cellStyle name="40% - 강조색2 2 2 3 3" xfId="3512"/>
    <cellStyle name="40% - 강조색2 2 2 4" xfId="3513"/>
    <cellStyle name="40% - 강조색2 2 2 5" xfId="3510"/>
    <cellStyle name="40% - 강조색2 2 2_012_보건및사회보장" xfId="3514"/>
    <cellStyle name="40% - 강조색2 2 3" xfId="2830"/>
    <cellStyle name="40% - 강조색2 2 3 2" xfId="3515"/>
    <cellStyle name="40% - 강조색2 2 4" xfId="2831"/>
    <cellStyle name="40% - 강조색2 2 5" xfId="2832"/>
    <cellStyle name="40% - 강조색2 2 6" xfId="2833"/>
    <cellStyle name="40% - 강조색2 2 6 2" xfId="4625"/>
    <cellStyle name="40% - 강조색2 2_014_교육및문화" xfId="3516"/>
    <cellStyle name="40% - 강조색2 3" xfId="88"/>
    <cellStyle name="40% - 강조색2 3 2" xfId="89"/>
    <cellStyle name="40% - 강조색2 3 2 2" xfId="90"/>
    <cellStyle name="40% - 강조색2 3 2 2 2" xfId="3518"/>
    <cellStyle name="40% - 강조색2 3 2 3" xfId="3519"/>
    <cellStyle name="40% - 강조색2 3 2 4" xfId="3517"/>
    <cellStyle name="40% - 강조색2 3 2_004_노동" xfId="3520"/>
    <cellStyle name="40% - 강조색2 3 3" xfId="91"/>
    <cellStyle name="40% - 강조색2 3 3 2" xfId="3312"/>
    <cellStyle name="40% - 강조색2 3 3 2 2" xfId="4799"/>
    <cellStyle name="40% - 강조색2 3 3 3" xfId="3521"/>
    <cellStyle name="40% - 강조색2 3 4" xfId="3378"/>
    <cellStyle name="40% - 강조색2 4" xfId="92"/>
    <cellStyle name="40% - 강조색2 4 2" xfId="2834"/>
    <cellStyle name="40% - 강조색2 4 3" xfId="3522"/>
    <cellStyle name="40% - 강조색2 5" xfId="2835"/>
    <cellStyle name="40% - 강조색2 5 2" xfId="5056"/>
    <cellStyle name="40% - 강조색2 5 2 2" xfId="6997"/>
    <cellStyle name="40% - 강조색2 5 2 2 2" xfId="7952"/>
    <cellStyle name="40% - 강조색2 5 2 2 2 2" xfId="9808"/>
    <cellStyle name="40% - 강조색2 5 2 2 3" xfId="8880"/>
    <cellStyle name="40% - 강조색2 5 2 3" xfId="7549"/>
    <cellStyle name="40% - 강조색2 5 2 3 2" xfId="9405"/>
    <cellStyle name="40% - 강조색2 5 2 4" xfId="8477"/>
    <cellStyle name="40% - 강조색2 6" xfId="2836"/>
    <cellStyle name="40% - 강조색2 6 2" xfId="3523"/>
    <cellStyle name="40% - 강조색2 6 3" xfId="3524"/>
    <cellStyle name="40% - 강조색2 7" xfId="2837"/>
    <cellStyle name="40% - 강조색2 8" xfId="4426"/>
    <cellStyle name="40% - 강조색2 8 2" xfId="4801"/>
    <cellStyle name="40% - 강조색2 8 2 2" xfId="6885"/>
    <cellStyle name="40% - 강조색2 8 2 2 2" xfId="7840"/>
    <cellStyle name="40% - 강조색2 8 2 2 2 2" xfId="9696"/>
    <cellStyle name="40% - 강조색2 8 2 2 3" xfId="8768"/>
    <cellStyle name="40% - 강조색2 8 2 3" xfId="7434"/>
    <cellStyle name="40% - 강조색2 8 2 3 2" xfId="9290"/>
    <cellStyle name="40% - 강조색2 8 2 4" xfId="8362"/>
    <cellStyle name="40% - 강조색2 8 3" xfId="4800"/>
    <cellStyle name="40% - 강조색2 8 3 2" xfId="6884"/>
    <cellStyle name="40% - 강조색2 8 3 2 2" xfId="7839"/>
    <cellStyle name="40% - 강조색2 8 3 2 2 2" xfId="9695"/>
    <cellStyle name="40% - 강조색2 8 3 2 3" xfId="8767"/>
    <cellStyle name="40% - 강조색2 8 3 3" xfId="7433"/>
    <cellStyle name="40% - 강조색2 8 3 3 2" xfId="9289"/>
    <cellStyle name="40% - 강조색2 8 3 4" xfId="8361"/>
    <cellStyle name="40% - 강조색2 9" xfId="4485"/>
    <cellStyle name="40% - 강조색3" xfId="93" builtinId="39" customBuiltin="1"/>
    <cellStyle name="40% - 강조색3 10" xfId="4527"/>
    <cellStyle name="40% - 강조색3 2" xfId="94"/>
    <cellStyle name="40% - 강조색3 2 2" xfId="95"/>
    <cellStyle name="40% - 강조색3 2 2 2" xfId="2839"/>
    <cellStyle name="40% - 강조색3 2 2 2 2" xfId="4562"/>
    <cellStyle name="40% - 강조색3 2 2 2 3" xfId="4561"/>
    <cellStyle name="40% - 강조색3 2 2 3" xfId="2838"/>
    <cellStyle name="40% - 강조색3 2 2 3 2" xfId="3526"/>
    <cellStyle name="40% - 강조색3 2 2 3 3" xfId="3527"/>
    <cellStyle name="40% - 강조색3 2 2 4" xfId="3528"/>
    <cellStyle name="40% - 강조색3 2 2 5" xfId="3525"/>
    <cellStyle name="40% - 강조색3 2 2_012_보건및사회보장" xfId="3529"/>
    <cellStyle name="40% - 강조색3 2 3" xfId="2840"/>
    <cellStyle name="40% - 강조색3 2 3 2" xfId="3530"/>
    <cellStyle name="40% - 강조색3 2 4" xfId="2841"/>
    <cellStyle name="40% - 강조색3 2 5" xfId="2842"/>
    <cellStyle name="40% - 강조색3 2 6" xfId="2843"/>
    <cellStyle name="40% - 강조색3 2 6 2" xfId="4626"/>
    <cellStyle name="40% - 강조색3 2_014_교육및문화" xfId="3531"/>
    <cellStyle name="40% - 강조색3 3" xfId="96"/>
    <cellStyle name="40% - 강조색3 3 2" xfId="97"/>
    <cellStyle name="40% - 강조색3 3 2 2" xfId="98"/>
    <cellStyle name="40% - 강조색3 3 2 2 2" xfId="3533"/>
    <cellStyle name="40% - 강조색3 3 2 3" xfId="3534"/>
    <cellStyle name="40% - 강조색3 3 2 4" xfId="3532"/>
    <cellStyle name="40% - 강조색3 3 2_004_노동" xfId="3535"/>
    <cellStyle name="40% - 강조색3 3 3" xfId="99"/>
    <cellStyle name="40% - 강조색3 3 3 2" xfId="3352"/>
    <cellStyle name="40% - 강조색3 3 3 2 2" xfId="4802"/>
    <cellStyle name="40% - 강조색3 3 3 3" xfId="3536"/>
    <cellStyle name="40% - 강조색3 3 4" xfId="3322"/>
    <cellStyle name="40% - 강조색3 4" xfId="100"/>
    <cellStyle name="40% - 강조색3 4 2" xfId="2844"/>
    <cellStyle name="40% - 강조색3 4 3" xfId="3537"/>
    <cellStyle name="40% - 강조색3 5" xfId="2845"/>
    <cellStyle name="40% - 강조색3 5 2" xfId="5057"/>
    <cellStyle name="40% - 강조색3 5 2 2" xfId="6998"/>
    <cellStyle name="40% - 강조색3 5 2 2 2" xfId="7953"/>
    <cellStyle name="40% - 강조색3 5 2 2 2 2" xfId="9809"/>
    <cellStyle name="40% - 강조색3 5 2 2 3" xfId="8881"/>
    <cellStyle name="40% - 강조색3 5 2 3" xfId="7550"/>
    <cellStyle name="40% - 강조색3 5 2 3 2" xfId="9406"/>
    <cellStyle name="40% - 강조색3 5 2 4" xfId="8478"/>
    <cellStyle name="40% - 강조색3 6" xfId="2846"/>
    <cellStyle name="40% - 강조색3 6 2" xfId="3538"/>
    <cellStyle name="40% - 강조색3 6 3" xfId="3539"/>
    <cellStyle name="40% - 강조색3 7" xfId="2847"/>
    <cellStyle name="40% - 강조색3 8" xfId="4440"/>
    <cellStyle name="40% - 강조색3 8 2" xfId="4804"/>
    <cellStyle name="40% - 강조색3 8 2 2" xfId="6887"/>
    <cellStyle name="40% - 강조색3 8 2 2 2" xfId="7842"/>
    <cellStyle name="40% - 강조색3 8 2 2 2 2" xfId="9698"/>
    <cellStyle name="40% - 강조색3 8 2 2 3" xfId="8770"/>
    <cellStyle name="40% - 강조색3 8 2 3" xfId="7436"/>
    <cellStyle name="40% - 강조색3 8 2 3 2" xfId="9292"/>
    <cellStyle name="40% - 강조색3 8 2 4" xfId="8364"/>
    <cellStyle name="40% - 강조색3 8 3" xfId="4803"/>
    <cellStyle name="40% - 강조색3 8 3 2" xfId="6886"/>
    <cellStyle name="40% - 강조색3 8 3 2 2" xfId="7841"/>
    <cellStyle name="40% - 강조색3 8 3 2 2 2" xfId="9697"/>
    <cellStyle name="40% - 강조색3 8 3 2 3" xfId="8769"/>
    <cellStyle name="40% - 강조색3 8 3 3" xfId="7435"/>
    <cellStyle name="40% - 강조색3 8 3 3 2" xfId="9291"/>
    <cellStyle name="40% - 강조색3 8 3 4" xfId="8363"/>
    <cellStyle name="40% - 강조색3 9" xfId="4478"/>
    <cellStyle name="40% - 강조색4" xfId="101" builtinId="43" customBuiltin="1"/>
    <cellStyle name="40% - 강조색4 10" xfId="4526"/>
    <cellStyle name="40% - 강조색4 2" xfId="102"/>
    <cellStyle name="40% - 강조색4 2 2" xfId="103"/>
    <cellStyle name="40% - 강조색4 2 2 2" xfId="2849"/>
    <cellStyle name="40% - 강조색4 2 2 2 2" xfId="4564"/>
    <cellStyle name="40% - 강조색4 2 2 2 3" xfId="4563"/>
    <cellStyle name="40% - 강조색4 2 2 3" xfId="2848"/>
    <cellStyle name="40% - 강조색4 2 2 3 2" xfId="3541"/>
    <cellStyle name="40% - 강조색4 2 2 3 3" xfId="3542"/>
    <cellStyle name="40% - 강조색4 2 2 4" xfId="3543"/>
    <cellStyle name="40% - 강조색4 2 2 5" xfId="3540"/>
    <cellStyle name="40% - 강조색4 2 2_012_보건및사회보장" xfId="3544"/>
    <cellStyle name="40% - 강조색4 2 3" xfId="2850"/>
    <cellStyle name="40% - 강조색4 2 3 2" xfId="3545"/>
    <cellStyle name="40% - 강조색4 2 4" xfId="2851"/>
    <cellStyle name="40% - 강조색4 2 5" xfId="2852"/>
    <cellStyle name="40% - 강조색4 2 6" xfId="2853"/>
    <cellStyle name="40% - 강조색4 2 6 2" xfId="4627"/>
    <cellStyle name="40% - 강조색4 2_014_교육및문화" xfId="3546"/>
    <cellStyle name="40% - 강조색4 3" xfId="104"/>
    <cellStyle name="40% - 강조색4 3 2" xfId="105"/>
    <cellStyle name="40% - 강조색4 3 2 2" xfId="106"/>
    <cellStyle name="40% - 강조색4 3 2 2 2" xfId="3548"/>
    <cellStyle name="40% - 강조색4 3 2 3" xfId="3549"/>
    <cellStyle name="40% - 강조색4 3 2 4" xfId="3547"/>
    <cellStyle name="40% - 강조색4 3 2_004_노동" xfId="3550"/>
    <cellStyle name="40% - 강조색4 3 3" xfId="107"/>
    <cellStyle name="40% - 강조색4 3 3 2" xfId="3318"/>
    <cellStyle name="40% - 강조색4 3 3 2 2" xfId="4805"/>
    <cellStyle name="40% - 강조색4 3 3 3" xfId="3551"/>
    <cellStyle name="40% - 강조색4 3 4" xfId="3320"/>
    <cellStyle name="40% - 강조색4 4" xfId="108"/>
    <cellStyle name="40% - 강조색4 4 2" xfId="2854"/>
    <cellStyle name="40% - 강조색4 4 3" xfId="3552"/>
    <cellStyle name="40% - 강조색4 5" xfId="2855"/>
    <cellStyle name="40% - 강조색4 5 2" xfId="5058"/>
    <cellStyle name="40% - 강조색4 5 2 2" xfId="6999"/>
    <cellStyle name="40% - 강조색4 5 2 2 2" xfId="7954"/>
    <cellStyle name="40% - 강조색4 5 2 2 2 2" xfId="9810"/>
    <cellStyle name="40% - 강조색4 5 2 2 3" xfId="8882"/>
    <cellStyle name="40% - 강조색4 5 2 3" xfId="7551"/>
    <cellStyle name="40% - 강조색4 5 2 3 2" xfId="9407"/>
    <cellStyle name="40% - 강조색4 5 2 4" xfId="8479"/>
    <cellStyle name="40% - 강조색4 6" xfId="2856"/>
    <cellStyle name="40% - 강조색4 6 2" xfId="3553"/>
    <cellStyle name="40% - 강조색4 6 3" xfId="3554"/>
    <cellStyle name="40% - 강조색4 7" xfId="2857"/>
    <cellStyle name="40% - 강조색4 8" xfId="4432"/>
    <cellStyle name="40% - 강조색4 8 2" xfId="4807"/>
    <cellStyle name="40% - 강조색4 8 2 2" xfId="6889"/>
    <cellStyle name="40% - 강조색4 8 2 2 2" xfId="7844"/>
    <cellStyle name="40% - 강조색4 8 2 2 2 2" xfId="9700"/>
    <cellStyle name="40% - 강조색4 8 2 2 3" xfId="8772"/>
    <cellStyle name="40% - 강조색4 8 2 3" xfId="7438"/>
    <cellStyle name="40% - 강조색4 8 2 3 2" xfId="9294"/>
    <cellStyle name="40% - 강조색4 8 2 4" xfId="8366"/>
    <cellStyle name="40% - 강조색4 8 3" xfId="4806"/>
    <cellStyle name="40% - 강조색4 8 3 2" xfId="6888"/>
    <cellStyle name="40% - 강조색4 8 3 2 2" xfId="7843"/>
    <cellStyle name="40% - 강조색4 8 3 2 2 2" xfId="9699"/>
    <cellStyle name="40% - 강조색4 8 3 2 3" xfId="8771"/>
    <cellStyle name="40% - 강조색4 8 3 3" xfId="7437"/>
    <cellStyle name="40% - 강조색4 8 3 3 2" xfId="9293"/>
    <cellStyle name="40% - 강조색4 8 3 4" xfId="8365"/>
    <cellStyle name="40% - 강조색4 9" xfId="4477"/>
    <cellStyle name="40% - 강조색5" xfId="109" builtinId="47" customBuiltin="1"/>
    <cellStyle name="40% - 강조색5 10" xfId="4525"/>
    <cellStyle name="40% - 강조색5 2" xfId="110"/>
    <cellStyle name="40% - 강조색5 2 2" xfId="111"/>
    <cellStyle name="40% - 강조색5 2 2 2" xfId="2859"/>
    <cellStyle name="40% - 강조색5 2 2 2 2" xfId="4566"/>
    <cellStyle name="40% - 강조색5 2 2 2 3" xfId="4565"/>
    <cellStyle name="40% - 강조색5 2 2 3" xfId="2858"/>
    <cellStyle name="40% - 강조색5 2 2 3 2" xfId="3556"/>
    <cellStyle name="40% - 강조색5 2 2 3 3" xfId="3557"/>
    <cellStyle name="40% - 강조색5 2 2 4" xfId="3558"/>
    <cellStyle name="40% - 강조색5 2 2 5" xfId="3555"/>
    <cellStyle name="40% - 강조색5 2 2_012_보건및사회보장" xfId="3559"/>
    <cellStyle name="40% - 강조색5 2 3" xfId="2860"/>
    <cellStyle name="40% - 강조색5 2 3 2" xfId="3560"/>
    <cellStyle name="40% - 강조색5 2 4" xfId="2861"/>
    <cellStyle name="40% - 강조색5 2 5" xfId="2862"/>
    <cellStyle name="40% - 강조색5 2 6" xfId="2863"/>
    <cellStyle name="40% - 강조색5 2 6 2" xfId="4628"/>
    <cellStyle name="40% - 강조색5 2_014_교육및문화" xfId="3561"/>
    <cellStyle name="40% - 강조색5 3" xfId="112"/>
    <cellStyle name="40% - 강조색5 3 2" xfId="113"/>
    <cellStyle name="40% - 강조색5 3 2 2" xfId="114"/>
    <cellStyle name="40% - 강조색5 3 2 2 2" xfId="3563"/>
    <cellStyle name="40% - 강조색5 3 2 3" xfId="3564"/>
    <cellStyle name="40% - 강조색5 3 2 4" xfId="3562"/>
    <cellStyle name="40% - 강조색5 3 2_004_노동" xfId="3565"/>
    <cellStyle name="40% - 강조색5 3 3" xfId="115"/>
    <cellStyle name="40% - 강조색5 3 3 2" xfId="3379"/>
    <cellStyle name="40% - 강조색5 3 3 2 2" xfId="4808"/>
    <cellStyle name="40% - 강조색5 3 3 3" xfId="3566"/>
    <cellStyle name="40% - 강조색5 3 4" xfId="3333"/>
    <cellStyle name="40% - 강조색5 4" xfId="116"/>
    <cellStyle name="40% - 강조색5 4 2" xfId="2864"/>
    <cellStyle name="40% - 강조색5 4 3" xfId="3567"/>
    <cellStyle name="40% - 강조색5 5" xfId="2865"/>
    <cellStyle name="40% - 강조색5 5 2" xfId="5059"/>
    <cellStyle name="40% - 강조색5 5 2 2" xfId="7000"/>
    <cellStyle name="40% - 강조색5 5 2 2 2" xfId="7955"/>
    <cellStyle name="40% - 강조색5 5 2 2 2 2" xfId="9811"/>
    <cellStyle name="40% - 강조색5 5 2 2 3" xfId="8883"/>
    <cellStyle name="40% - 강조색5 5 2 3" xfId="7552"/>
    <cellStyle name="40% - 강조색5 5 2 3 2" xfId="9408"/>
    <cellStyle name="40% - 강조색5 5 2 4" xfId="8480"/>
    <cellStyle name="40% - 강조색5 6" xfId="2866"/>
    <cellStyle name="40% - 강조색5 6 2" xfId="3568"/>
    <cellStyle name="40% - 강조색5 6 3" xfId="3569"/>
    <cellStyle name="40% - 강조색5 7" xfId="2867"/>
    <cellStyle name="40% - 강조색5 8" xfId="4439"/>
    <cellStyle name="40% - 강조색5 8 2" xfId="4810"/>
    <cellStyle name="40% - 강조색5 8 2 2" xfId="6891"/>
    <cellStyle name="40% - 강조색5 8 2 2 2" xfId="7846"/>
    <cellStyle name="40% - 강조색5 8 2 2 2 2" xfId="9702"/>
    <cellStyle name="40% - 강조색5 8 2 2 3" xfId="8774"/>
    <cellStyle name="40% - 강조색5 8 2 3" xfId="7440"/>
    <cellStyle name="40% - 강조색5 8 2 3 2" xfId="9296"/>
    <cellStyle name="40% - 강조색5 8 2 4" xfId="8368"/>
    <cellStyle name="40% - 강조색5 8 3" xfId="4809"/>
    <cellStyle name="40% - 강조색5 8 3 2" xfId="6890"/>
    <cellStyle name="40% - 강조색5 8 3 2 2" xfId="7845"/>
    <cellStyle name="40% - 강조색5 8 3 2 2 2" xfId="9701"/>
    <cellStyle name="40% - 강조색5 8 3 2 3" xfId="8773"/>
    <cellStyle name="40% - 강조색5 8 3 3" xfId="7439"/>
    <cellStyle name="40% - 강조색5 8 3 3 2" xfId="9295"/>
    <cellStyle name="40% - 강조색5 8 3 4" xfId="8367"/>
    <cellStyle name="40% - 강조색5 9" xfId="4476"/>
    <cellStyle name="40% - 강조색6" xfId="117" builtinId="51" customBuiltin="1"/>
    <cellStyle name="40% - 강조색6 10" xfId="4524"/>
    <cellStyle name="40% - 강조색6 2" xfId="118"/>
    <cellStyle name="40% - 강조색6 2 2" xfId="119"/>
    <cellStyle name="40% - 강조색6 2 2 2" xfId="2869"/>
    <cellStyle name="40% - 강조색6 2 2 2 2" xfId="4568"/>
    <cellStyle name="40% - 강조색6 2 2 2 3" xfId="4567"/>
    <cellStyle name="40% - 강조색6 2 2 3" xfId="2868"/>
    <cellStyle name="40% - 강조색6 2 2 3 2" xfId="3571"/>
    <cellStyle name="40% - 강조색6 2 2 3 3" xfId="3572"/>
    <cellStyle name="40% - 강조색6 2 2 4" xfId="3573"/>
    <cellStyle name="40% - 강조색6 2 2 5" xfId="3570"/>
    <cellStyle name="40% - 강조색6 2 2_012_보건및사회보장" xfId="3574"/>
    <cellStyle name="40% - 강조색6 2 3" xfId="2870"/>
    <cellStyle name="40% - 강조색6 2 3 2" xfId="3575"/>
    <cellStyle name="40% - 강조색6 2 4" xfId="2871"/>
    <cellStyle name="40% - 강조색6 2 5" xfId="2872"/>
    <cellStyle name="40% - 강조색6 2 6" xfId="2873"/>
    <cellStyle name="40% - 강조색6 2 6 2" xfId="4629"/>
    <cellStyle name="40% - 강조색6 2_014_교육및문화" xfId="3576"/>
    <cellStyle name="40% - 강조색6 3" xfId="120"/>
    <cellStyle name="40% - 강조색6 3 2" xfId="121"/>
    <cellStyle name="40% - 강조색6 3 2 2" xfId="122"/>
    <cellStyle name="40% - 강조색6 3 2 2 2" xfId="3578"/>
    <cellStyle name="40% - 강조색6 3 2 3" xfId="3579"/>
    <cellStyle name="40% - 강조색6 3 2 4" xfId="3577"/>
    <cellStyle name="40% - 강조색6 3 2_004_노동" xfId="3580"/>
    <cellStyle name="40% - 강조색6 3 3" xfId="123"/>
    <cellStyle name="40% - 강조색6 3 3 2" xfId="3335"/>
    <cellStyle name="40% - 강조색6 3 3 2 2" xfId="4811"/>
    <cellStyle name="40% - 강조색6 3 3 3" xfId="3581"/>
    <cellStyle name="40% - 강조색6 3 4" xfId="3329"/>
    <cellStyle name="40% - 강조색6 4" xfId="124"/>
    <cellStyle name="40% - 강조색6 4 2" xfId="2874"/>
    <cellStyle name="40% - 강조색6 4 3" xfId="3582"/>
    <cellStyle name="40% - 강조색6 5" xfId="2875"/>
    <cellStyle name="40% - 강조색6 5 2" xfId="5060"/>
    <cellStyle name="40% - 강조색6 5 2 2" xfId="7001"/>
    <cellStyle name="40% - 강조색6 5 2 2 2" xfId="7956"/>
    <cellStyle name="40% - 강조색6 5 2 2 2 2" xfId="9812"/>
    <cellStyle name="40% - 강조색6 5 2 2 3" xfId="8884"/>
    <cellStyle name="40% - 강조색6 5 2 3" xfId="7553"/>
    <cellStyle name="40% - 강조색6 5 2 3 2" xfId="9409"/>
    <cellStyle name="40% - 강조색6 5 2 4" xfId="8481"/>
    <cellStyle name="40% - 강조색6 6" xfId="2876"/>
    <cellStyle name="40% - 강조색6 6 2" xfId="3583"/>
    <cellStyle name="40% - 강조색6 6 3" xfId="3584"/>
    <cellStyle name="40% - 강조색6 7" xfId="2877"/>
    <cellStyle name="40% - 강조색6 8" xfId="4422"/>
    <cellStyle name="40% - 강조색6 8 2" xfId="4813"/>
    <cellStyle name="40% - 강조색6 8 2 2" xfId="6893"/>
    <cellStyle name="40% - 강조색6 8 2 2 2" xfId="7848"/>
    <cellStyle name="40% - 강조색6 8 2 2 2 2" xfId="9704"/>
    <cellStyle name="40% - 강조색6 8 2 2 3" xfId="8776"/>
    <cellStyle name="40% - 강조색6 8 2 3" xfId="7442"/>
    <cellStyle name="40% - 강조색6 8 2 3 2" xfId="9298"/>
    <cellStyle name="40% - 강조색6 8 2 4" xfId="8370"/>
    <cellStyle name="40% - 강조색6 8 3" xfId="4812"/>
    <cellStyle name="40% - 강조색6 8 3 2" xfId="6892"/>
    <cellStyle name="40% - 강조색6 8 3 2 2" xfId="7847"/>
    <cellStyle name="40% - 강조색6 8 3 2 2 2" xfId="9703"/>
    <cellStyle name="40% - 강조색6 8 3 2 3" xfId="8775"/>
    <cellStyle name="40% - 강조색6 8 3 3" xfId="7441"/>
    <cellStyle name="40% - 강조색6 8 3 3 2" xfId="9297"/>
    <cellStyle name="40% - 강조색6 8 3 4" xfId="8369"/>
    <cellStyle name="40% - 강조색6 9" xfId="4472"/>
    <cellStyle name="60% - Accent1" xfId="125"/>
    <cellStyle name="60% - Accent1 2" xfId="126"/>
    <cellStyle name="60% - Accent1 2 2" xfId="2878"/>
    <cellStyle name="60% - Accent1 3" xfId="3585"/>
    <cellStyle name="60% - Accent1 4" xfId="6580"/>
    <cellStyle name="60% - Accent1_010_주택건설" xfId="3586"/>
    <cellStyle name="60% - Accent2" xfId="127"/>
    <cellStyle name="60% - Accent2 2" xfId="128"/>
    <cellStyle name="60% - Accent2 2 2" xfId="2879"/>
    <cellStyle name="60% - Accent2 3" xfId="3587"/>
    <cellStyle name="60% - Accent2 4" xfId="6581"/>
    <cellStyle name="60% - Accent2_010_주택건설" xfId="3588"/>
    <cellStyle name="60% - Accent3" xfId="129"/>
    <cellStyle name="60% - Accent3 2" xfId="130"/>
    <cellStyle name="60% - Accent3 2 2" xfId="2880"/>
    <cellStyle name="60% - Accent3 3" xfId="3589"/>
    <cellStyle name="60% - Accent3 4" xfId="6582"/>
    <cellStyle name="60% - Accent3_010_주택건설" xfId="3590"/>
    <cellStyle name="60% - Accent4" xfId="131"/>
    <cellStyle name="60% - Accent4 2" xfId="132"/>
    <cellStyle name="60% - Accent4 2 2" xfId="2881"/>
    <cellStyle name="60% - Accent4 3" xfId="3591"/>
    <cellStyle name="60% - Accent4 4" xfId="6583"/>
    <cellStyle name="60% - Accent4_010_주택건설" xfId="3592"/>
    <cellStyle name="60% - Accent5" xfId="133"/>
    <cellStyle name="60% - Accent5 2" xfId="134"/>
    <cellStyle name="60% - Accent5 2 2" xfId="2882"/>
    <cellStyle name="60% - Accent5 3" xfId="3593"/>
    <cellStyle name="60% - Accent5 4" xfId="6584"/>
    <cellStyle name="60% - Accent5_010_주택건설" xfId="3594"/>
    <cellStyle name="60% - Accent6" xfId="135"/>
    <cellStyle name="60% - Accent6 2" xfId="136"/>
    <cellStyle name="60% - Accent6 2 2" xfId="2883"/>
    <cellStyle name="60% - Accent6 3" xfId="3595"/>
    <cellStyle name="60% - Accent6 4" xfId="6585"/>
    <cellStyle name="60% - Accent6_010_주택건설" xfId="3596"/>
    <cellStyle name="60% - 강조색1" xfId="137" builtinId="32" customBuiltin="1"/>
    <cellStyle name="60% - 강조색1 2" xfId="138"/>
    <cellStyle name="60% - 강조색1 2 2" xfId="139"/>
    <cellStyle name="60% - 강조색1 2 2 2" xfId="2885"/>
    <cellStyle name="60% - 강조색1 2 2 2 2" xfId="3598"/>
    <cellStyle name="60% - 강조색1 2 2 2 2 2" xfId="4570"/>
    <cellStyle name="60% - 강조색1 2 2 2 3" xfId="3599"/>
    <cellStyle name="60% - 강조색1 2 2 2 4" xfId="4569"/>
    <cellStyle name="60% - 강조색1 2 2 3" xfId="3600"/>
    <cellStyle name="60% - 강조색1 2 2 4" xfId="3597"/>
    <cellStyle name="60% - 강조색1 2 3" xfId="2886"/>
    <cellStyle name="60% - 강조색1 2 3 2" xfId="4630"/>
    <cellStyle name="60% - 강조색1 3" xfId="140"/>
    <cellStyle name="60% - 강조색1 3 2" xfId="141"/>
    <cellStyle name="60% - 강조색1 3 2 2" xfId="2888"/>
    <cellStyle name="60% - 강조색1 3 2 3" xfId="3601"/>
    <cellStyle name="60% - 강조색1 3 3" xfId="2887"/>
    <cellStyle name="60% - 강조색1 3 4" xfId="5006"/>
    <cellStyle name="60% - 강조색1 3_012_보건및사회보장" xfId="3602"/>
    <cellStyle name="60% - 강조색1 4" xfId="142"/>
    <cellStyle name="60% - 강조색1 4 2" xfId="2889"/>
    <cellStyle name="60% - 강조색1 4 3" xfId="3603"/>
    <cellStyle name="60% - 강조색1 5" xfId="2884"/>
    <cellStyle name="60% - 강조색1 5 2" xfId="3604"/>
    <cellStyle name="60% - 강조색1 5 3" xfId="3605"/>
    <cellStyle name="60% - 강조색1 5 4" xfId="4815"/>
    <cellStyle name="60% - 강조색1 5 5" xfId="4814"/>
    <cellStyle name="60% - 강조색1 6" xfId="4437"/>
    <cellStyle name="60% - 강조색1 7" xfId="4470"/>
    <cellStyle name="60% - 강조색1 8" xfId="4523"/>
    <cellStyle name="60% - 강조색2" xfId="143" builtinId="36" customBuiltin="1"/>
    <cellStyle name="60% - 강조색2 2" xfId="144"/>
    <cellStyle name="60% - 강조색2 2 2" xfId="145"/>
    <cellStyle name="60% - 강조색2 2 2 2" xfId="2891"/>
    <cellStyle name="60% - 강조색2 2 2 2 2" xfId="3607"/>
    <cellStyle name="60% - 강조색2 2 2 2 2 2" xfId="4572"/>
    <cellStyle name="60% - 강조색2 2 2 2 3" xfId="3608"/>
    <cellStyle name="60% - 강조색2 2 2 2 4" xfId="4571"/>
    <cellStyle name="60% - 강조색2 2 2 3" xfId="3609"/>
    <cellStyle name="60% - 강조색2 2 2 4" xfId="3606"/>
    <cellStyle name="60% - 강조색2 2 3" xfId="2892"/>
    <cellStyle name="60% - 강조색2 2 3 2" xfId="4631"/>
    <cellStyle name="60% - 강조색2 3" xfId="146"/>
    <cellStyle name="60% - 강조색2 3 2" xfId="147"/>
    <cellStyle name="60% - 강조색2 3 2 2" xfId="2894"/>
    <cellStyle name="60% - 강조색2 3 2 3" xfId="3610"/>
    <cellStyle name="60% - 강조색2 3 3" xfId="2893"/>
    <cellStyle name="60% - 강조색2 3 4" xfId="5007"/>
    <cellStyle name="60% - 강조색2 3_012_보건및사회보장" xfId="3611"/>
    <cellStyle name="60% - 강조색2 4" xfId="148"/>
    <cellStyle name="60% - 강조색2 4 2" xfId="2895"/>
    <cellStyle name="60% - 강조색2 4 3" xfId="3612"/>
    <cellStyle name="60% - 강조색2 5" xfId="2890"/>
    <cellStyle name="60% - 강조색2 5 2" xfId="3613"/>
    <cellStyle name="60% - 강조색2 5 3" xfId="3614"/>
    <cellStyle name="60% - 강조색2 5 4" xfId="4817"/>
    <cellStyle name="60% - 강조색2 5 5" xfId="4816"/>
    <cellStyle name="60% - 강조색2 6" xfId="4436"/>
    <cellStyle name="60% - 강조색2 7" xfId="4467"/>
    <cellStyle name="60% - 강조색2 8" xfId="4522"/>
    <cellStyle name="60% - 강조색3" xfId="149" builtinId="40" customBuiltin="1"/>
    <cellStyle name="60% - 강조색3 2" xfId="150"/>
    <cellStyle name="60% - 강조색3 2 2" xfId="151"/>
    <cellStyle name="60% - 강조색3 2 2 2" xfId="2897"/>
    <cellStyle name="60% - 강조색3 2 2 2 2" xfId="3616"/>
    <cellStyle name="60% - 강조색3 2 2 2 2 2" xfId="4574"/>
    <cellStyle name="60% - 강조색3 2 2 2 3" xfId="3617"/>
    <cellStyle name="60% - 강조색3 2 2 2 4" xfId="4573"/>
    <cellStyle name="60% - 강조색3 2 2 3" xfId="3618"/>
    <cellStyle name="60% - 강조색3 2 2 4" xfId="3615"/>
    <cellStyle name="60% - 강조색3 2 3" xfId="2898"/>
    <cellStyle name="60% - 강조색3 2 3 2" xfId="4632"/>
    <cellStyle name="60% - 강조색3 3" xfId="152"/>
    <cellStyle name="60% - 강조색3 3 2" xfId="153"/>
    <cellStyle name="60% - 강조색3 3 2 2" xfId="2900"/>
    <cellStyle name="60% - 강조색3 3 2 3" xfId="3619"/>
    <cellStyle name="60% - 강조색3 3 3" xfId="2899"/>
    <cellStyle name="60% - 강조색3 3 4" xfId="5008"/>
    <cellStyle name="60% - 강조색3 3_012_보건및사회보장" xfId="3620"/>
    <cellStyle name="60% - 강조색3 4" xfId="154"/>
    <cellStyle name="60% - 강조색3 4 2" xfId="2901"/>
    <cellStyle name="60% - 강조색3 4 3" xfId="3621"/>
    <cellStyle name="60% - 강조색3 5" xfId="2896"/>
    <cellStyle name="60% - 강조색3 5 2" xfId="3622"/>
    <cellStyle name="60% - 강조색3 5 3" xfId="3623"/>
    <cellStyle name="60% - 강조색3 5 4" xfId="4819"/>
    <cellStyle name="60% - 강조색3 5 5" xfId="4818"/>
    <cellStyle name="60% - 강조색3 6" xfId="4430"/>
    <cellStyle name="60% - 강조색3 7" xfId="4465"/>
    <cellStyle name="60% - 강조색3 8" xfId="4494"/>
    <cellStyle name="60% - 강조색4" xfId="155" builtinId="44" customBuiltin="1"/>
    <cellStyle name="60% - 강조색4 2" xfId="156"/>
    <cellStyle name="60% - 강조색4 2 2" xfId="157"/>
    <cellStyle name="60% - 강조색4 2 2 2" xfId="2903"/>
    <cellStyle name="60% - 강조색4 2 2 2 2" xfId="3625"/>
    <cellStyle name="60% - 강조색4 2 2 2 2 2" xfId="4576"/>
    <cellStyle name="60% - 강조색4 2 2 2 3" xfId="3626"/>
    <cellStyle name="60% - 강조색4 2 2 2 4" xfId="4575"/>
    <cellStyle name="60% - 강조색4 2 2 3" xfId="3627"/>
    <cellStyle name="60% - 강조색4 2 2 4" xfId="3624"/>
    <cellStyle name="60% - 강조색4 2 3" xfId="2904"/>
    <cellStyle name="60% - 강조색4 2 3 2" xfId="4633"/>
    <cellStyle name="60% - 강조색4 3" xfId="158"/>
    <cellStyle name="60% - 강조색4 3 2" xfId="159"/>
    <cellStyle name="60% - 강조색4 3 2 2" xfId="2906"/>
    <cellStyle name="60% - 강조색4 3 2 3" xfId="3628"/>
    <cellStyle name="60% - 강조색4 3 3" xfId="2905"/>
    <cellStyle name="60% - 강조색4 3 4" xfId="5009"/>
    <cellStyle name="60% - 강조색4 3_012_보건및사회보장" xfId="3629"/>
    <cellStyle name="60% - 강조색4 4" xfId="160"/>
    <cellStyle name="60% - 강조색4 4 2" xfId="2907"/>
    <cellStyle name="60% - 강조색4 4 3" xfId="3630"/>
    <cellStyle name="60% - 강조색4 5" xfId="2902"/>
    <cellStyle name="60% - 강조색4 5 2" xfId="3631"/>
    <cellStyle name="60% - 강조색4 5 3" xfId="3632"/>
    <cellStyle name="60% - 강조색4 5 4" xfId="4821"/>
    <cellStyle name="60% - 강조색4 5 5" xfId="4820"/>
    <cellStyle name="60% - 강조색4 6" xfId="4425"/>
    <cellStyle name="60% - 강조색4 7" xfId="4464"/>
    <cellStyle name="60% - 강조색4 8" xfId="4519"/>
    <cellStyle name="60% - 강조색5" xfId="161" builtinId="48" customBuiltin="1"/>
    <cellStyle name="60% - 강조색5 2" xfId="162"/>
    <cellStyle name="60% - 강조색5 2 2" xfId="163"/>
    <cellStyle name="60% - 강조색5 2 2 2" xfId="2909"/>
    <cellStyle name="60% - 강조색5 2 2 2 2" xfId="3634"/>
    <cellStyle name="60% - 강조색5 2 2 2 2 2" xfId="4578"/>
    <cellStyle name="60% - 강조색5 2 2 2 3" xfId="3635"/>
    <cellStyle name="60% - 강조색5 2 2 2 4" xfId="4577"/>
    <cellStyle name="60% - 강조색5 2 2 3" xfId="3636"/>
    <cellStyle name="60% - 강조색5 2 2 4" xfId="3633"/>
    <cellStyle name="60% - 강조색5 2 3" xfId="2910"/>
    <cellStyle name="60% - 강조색5 2 3 2" xfId="4634"/>
    <cellStyle name="60% - 강조색5 3" xfId="164"/>
    <cellStyle name="60% - 강조색5 3 2" xfId="165"/>
    <cellStyle name="60% - 강조색5 3 2 2" xfId="2912"/>
    <cellStyle name="60% - 강조색5 3 2 3" xfId="3637"/>
    <cellStyle name="60% - 강조색5 3 3" xfId="2911"/>
    <cellStyle name="60% - 강조색5 3 4" xfId="5010"/>
    <cellStyle name="60% - 강조색5 3_012_보건및사회보장" xfId="3638"/>
    <cellStyle name="60% - 강조색5 4" xfId="166"/>
    <cellStyle name="60% - 강조색5 4 2" xfId="2913"/>
    <cellStyle name="60% - 강조색5 4 3" xfId="3639"/>
    <cellStyle name="60% - 강조색5 5" xfId="2908"/>
    <cellStyle name="60% - 강조색5 5 2" xfId="3640"/>
    <cellStyle name="60% - 강조색5 5 3" xfId="3641"/>
    <cellStyle name="60% - 강조색5 5 4" xfId="4823"/>
    <cellStyle name="60% - 강조색5 5 5" xfId="4822"/>
    <cellStyle name="60% - 강조색5 6" xfId="4431"/>
    <cellStyle name="60% - 강조색5 7" xfId="4463"/>
    <cellStyle name="60% - 강조색5 8" xfId="4518"/>
    <cellStyle name="60% - 강조색6" xfId="167" builtinId="52" customBuiltin="1"/>
    <cellStyle name="60% - 강조색6 2" xfId="168"/>
    <cellStyle name="60% - 강조색6 2 2" xfId="169"/>
    <cellStyle name="60% - 강조색6 2 2 2" xfId="2915"/>
    <cellStyle name="60% - 강조색6 2 2 2 2" xfId="3643"/>
    <cellStyle name="60% - 강조색6 2 2 2 2 2" xfId="4580"/>
    <cellStyle name="60% - 강조색6 2 2 2 3" xfId="3644"/>
    <cellStyle name="60% - 강조색6 2 2 2 4" xfId="4579"/>
    <cellStyle name="60% - 강조색6 2 2 3" xfId="3645"/>
    <cellStyle name="60% - 강조색6 2 2 4" xfId="3642"/>
    <cellStyle name="60% - 강조색6 2 3" xfId="2916"/>
    <cellStyle name="60% - 강조색6 2 3 2" xfId="4635"/>
    <cellStyle name="60% - 강조색6 3" xfId="170"/>
    <cellStyle name="60% - 강조색6 3 2" xfId="171"/>
    <cellStyle name="60% - 강조색6 3 2 2" xfId="2918"/>
    <cellStyle name="60% - 강조색6 3 2 3" xfId="3646"/>
    <cellStyle name="60% - 강조색6 3 3" xfId="2917"/>
    <cellStyle name="60% - 강조색6 3 4" xfId="5011"/>
    <cellStyle name="60% - 강조색6 3_012_보건및사회보장" xfId="3647"/>
    <cellStyle name="60% - 강조색6 4" xfId="172"/>
    <cellStyle name="60% - 강조색6 4 2" xfId="2919"/>
    <cellStyle name="60% - 강조색6 4 3" xfId="3648"/>
    <cellStyle name="60% - 강조색6 5" xfId="2914"/>
    <cellStyle name="60% - 강조색6 5 2" xfId="3649"/>
    <cellStyle name="60% - 강조색6 5 3" xfId="3650"/>
    <cellStyle name="60% - 강조색6 5 4" xfId="4825"/>
    <cellStyle name="60% - 강조색6 5 5" xfId="4824"/>
    <cellStyle name="60% - 강조색6 6" xfId="4435"/>
    <cellStyle name="60% - 강조색6 7" xfId="4461"/>
    <cellStyle name="60% - 강조색6 8" xfId="4517"/>
    <cellStyle name="A¨­￠￢￠O [0]_INQUIRY ￠?￥i¨u¡AAⓒ￢Aⓒª " xfId="173"/>
    <cellStyle name="A¨­￠￢￠O_INQUIRY ￠?￥i¨u¡AAⓒ￢Aⓒª " xfId="174"/>
    <cellStyle name="Accent1" xfId="175"/>
    <cellStyle name="Accent1 2" xfId="176"/>
    <cellStyle name="Accent1 2 2" xfId="2920"/>
    <cellStyle name="Accent1 3" xfId="3651"/>
    <cellStyle name="Accent1 4" xfId="6586"/>
    <cellStyle name="Accent1_010_주택건설" xfId="3652"/>
    <cellStyle name="Accent2" xfId="177"/>
    <cellStyle name="Accent2 2" xfId="178"/>
    <cellStyle name="Accent2 2 2" xfId="2921"/>
    <cellStyle name="Accent2 3" xfId="3653"/>
    <cellStyle name="Accent2 4" xfId="6587"/>
    <cellStyle name="Accent2_010_주택건설" xfId="3654"/>
    <cellStyle name="Accent3" xfId="179"/>
    <cellStyle name="Accent3 2" xfId="180"/>
    <cellStyle name="Accent3 2 2" xfId="2922"/>
    <cellStyle name="Accent3 3" xfId="3655"/>
    <cellStyle name="Accent3 4" xfId="6588"/>
    <cellStyle name="Accent3_010_주택건설" xfId="3656"/>
    <cellStyle name="Accent4" xfId="181"/>
    <cellStyle name="Accent4 2" xfId="182"/>
    <cellStyle name="Accent4 2 2" xfId="2923"/>
    <cellStyle name="Accent4 3" xfId="3657"/>
    <cellStyle name="Accent4 4" xfId="6589"/>
    <cellStyle name="Accent4_010_주택건설" xfId="3658"/>
    <cellStyle name="Accent5" xfId="183"/>
    <cellStyle name="Accent5 2" xfId="184"/>
    <cellStyle name="Accent5 2 2" xfId="2924"/>
    <cellStyle name="Accent5 3" xfId="3659"/>
    <cellStyle name="Accent5 4" xfId="6590"/>
    <cellStyle name="Accent5_010_주택건설" xfId="3660"/>
    <cellStyle name="Accent6" xfId="185"/>
    <cellStyle name="Accent6 2" xfId="186"/>
    <cellStyle name="Accent6 2 2" xfId="2925"/>
    <cellStyle name="Accent6 3" xfId="3661"/>
    <cellStyle name="Accent6 4" xfId="6591"/>
    <cellStyle name="Accent6_010_주택건설" xfId="3662"/>
    <cellStyle name="AeE­ [0]_°eE¹_11¿a½A " xfId="2926"/>
    <cellStyle name="ÅëÈ­ [0]_¼ÕÀÍ¿¹»ê" xfId="187"/>
    <cellStyle name="AeE­ [0]_¼OAI¿¹≫e" xfId="188"/>
    <cellStyle name="ÅëÈ­ [0]_ÀÎ°Çºñ,¿ÜÁÖºñ" xfId="189"/>
    <cellStyle name="AeE­ [0]_AI°Cºn,μμ±Þºn" xfId="190"/>
    <cellStyle name="ÅëÈ­ [0]_laroux" xfId="191"/>
    <cellStyle name="AeE­ [0]_laroux_1" xfId="192"/>
    <cellStyle name="ÅëÈ­ [0]_laroux_1" xfId="193"/>
    <cellStyle name="AeE­ [0]_laroux_1 10" xfId="194"/>
    <cellStyle name="ÅëÈ­ [0]_laroux_1 10" xfId="195"/>
    <cellStyle name="AeE­ [0]_laroux_1 11" xfId="196"/>
    <cellStyle name="ÅëÈ­ [0]_laroux_1 11" xfId="197"/>
    <cellStyle name="AeE­ [0]_laroux_1 12" xfId="198"/>
    <cellStyle name="ÅëÈ­ [0]_laroux_1 12" xfId="199"/>
    <cellStyle name="AeE­ [0]_laroux_1 12 10" xfId="3663"/>
    <cellStyle name="ÅëÈ­ [0]_laroux_1 13" xfId="200"/>
    <cellStyle name="AeE­ [0]_laroux_1 14" xfId="201"/>
    <cellStyle name="ÅëÈ­ [0]_laroux_1 14" xfId="202"/>
    <cellStyle name="AeE­ [0]_laroux_1 15" xfId="203"/>
    <cellStyle name="ÅëÈ­ [0]_laroux_1 15" xfId="204"/>
    <cellStyle name="AeE­ [0]_laroux_1 16" xfId="205"/>
    <cellStyle name="ÅëÈ­ [0]_laroux_1 16" xfId="206"/>
    <cellStyle name="AeE­ [0]_laroux_1 17" xfId="207"/>
    <cellStyle name="ÅëÈ­ [0]_laroux_1 17" xfId="208"/>
    <cellStyle name="AeE­ [0]_laroux_1 18" xfId="209"/>
    <cellStyle name="ÅëÈ­ [0]_laroux_1 18" xfId="210"/>
    <cellStyle name="AeE­ [0]_laroux_1 19" xfId="211"/>
    <cellStyle name="ÅëÈ­ [0]_laroux_1 19" xfId="212"/>
    <cellStyle name="AeE­ [0]_laroux_1 2" xfId="213"/>
    <cellStyle name="ÅëÈ­ [0]_laroux_1 2" xfId="214"/>
    <cellStyle name="AeE­ [0]_laroux_1 20" xfId="215"/>
    <cellStyle name="ÅëÈ­ [0]_laroux_1 20" xfId="216"/>
    <cellStyle name="AeE­ [0]_laroux_1 21" xfId="217"/>
    <cellStyle name="ÅëÈ­ [0]_laroux_1 21" xfId="218"/>
    <cellStyle name="AeE­ [0]_laroux_1 22" xfId="219"/>
    <cellStyle name="ÅëÈ­ [0]_laroux_1 22" xfId="220"/>
    <cellStyle name="AeE­ [0]_laroux_1 23" xfId="221"/>
    <cellStyle name="ÅëÈ­ [0]_laroux_1 23" xfId="222"/>
    <cellStyle name="AeE­ [0]_laroux_1 24" xfId="223"/>
    <cellStyle name="ÅëÈ­ [0]_laroux_1 24" xfId="224"/>
    <cellStyle name="AeE­ [0]_laroux_1 25" xfId="225"/>
    <cellStyle name="ÅëÈ­ [0]_laroux_1 25" xfId="226"/>
    <cellStyle name="AeE­ [0]_laroux_1 26" xfId="227"/>
    <cellStyle name="ÅëÈ­ [0]_laroux_1 26" xfId="228"/>
    <cellStyle name="AeE­ [0]_laroux_1 27" xfId="229"/>
    <cellStyle name="ÅëÈ­ [0]_laroux_1 27" xfId="230"/>
    <cellStyle name="AeE­ [0]_laroux_1 28" xfId="231"/>
    <cellStyle name="ÅëÈ­ [0]_laroux_1 28" xfId="232"/>
    <cellStyle name="AeE­ [0]_laroux_1 29" xfId="233"/>
    <cellStyle name="ÅëÈ­ [0]_laroux_1 29" xfId="234"/>
    <cellStyle name="AeE­ [0]_laroux_1 3" xfId="235"/>
    <cellStyle name="ÅëÈ­ [0]_laroux_1 3" xfId="236"/>
    <cellStyle name="AeE­ [0]_laroux_1 30" xfId="237"/>
    <cellStyle name="ÅëÈ­ [0]_laroux_1 30" xfId="238"/>
    <cellStyle name="AeE­ [0]_laroux_1 31" xfId="239"/>
    <cellStyle name="ÅëÈ­ [0]_laroux_1 31" xfId="240"/>
    <cellStyle name="AeE­ [0]_laroux_1 32" xfId="241"/>
    <cellStyle name="ÅëÈ­ [0]_laroux_1 32" xfId="242"/>
    <cellStyle name="AeE­ [0]_laroux_1 33" xfId="243"/>
    <cellStyle name="ÅëÈ­ [0]_laroux_1 33" xfId="244"/>
    <cellStyle name="AeE­ [0]_laroux_1 34" xfId="245"/>
    <cellStyle name="ÅëÈ­ [0]_laroux_1 34" xfId="246"/>
    <cellStyle name="AeE­ [0]_laroux_1 35" xfId="247"/>
    <cellStyle name="ÅëÈ­ [0]_laroux_1 35" xfId="248"/>
    <cellStyle name="AeE­ [0]_laroux_1 36" xfId="249"/>
    <cellStyle name="ÅëÈ­ [0]_laroux_1 36" xfId="250"/>
    <cellStyle name="AeE­ [0]_laroux_1 37" xfId="251"/>
    <cellStyle name="ÅëÈ­ [0]_laroux_1 37" xfId="252"/>
    <cellStyle name="AeE­ [0]_laroux_1 38" xfId="253"/>
    <cellStyle name="ÅëÈ­ [0]_laroux_1 38" xfId="254"/>
    <cellStyle name="AeE­ [0]_laroux_1 39" xfId="255"/>
    <cellStyle name="ÅëÈ­ [0]_laroux_1 39" xfId="256"/>
    <cellStyle name="AeE­ [0]_laroux_1 4" xfId="257"/>
    <cellStyle name="ÅëÈ­ [0]_laroux_1 4" xfId="258"/>
    <cellStyle name="AeE­ [0]_laroux_1 40" xfId="259"/>
    <cellStyle name="ÅëÈ­ [0]_laroux_1 40" xfId="260"/>
    <cellStyle name="AeE­ [0]_laroux_1 41" xfId="261"/>
    <cellStyle name="ÅëÈ­ [0]_laroux_1 41" xfId="262"/>
    <cellStyle name="AeE­ [0]_laroux_1 5" xfId="263"/>
    <cellStyle name="ÅëÈ­ [0]_laroux_1 5" xfId="264"/>
    <cellStyle name="AeE­ [0]_laroux_1 6" xfId="265"/>
    <cellStyle name="ÅëÈ­ [0]_laroux_1 6" xfId="266"/>
    <cellStyle name="AeE­ [0]_laroux_1 7" xfId="267"/>
    <cellStyle name="ÅëÈ­ [0]_laroux_1 7" xfId="268"/>
    <cellStyle name="AeE­ [0]_laroux_1 8" xfId="269"/>
    <cellStyle name="ÅëÈ­ [0]_laroux_1 8" xfId="270"/>
    <cellStyle name="AeE­ [0]_laroux_1 9" xfId="271"/>
    <cellStyle name="ÅëÈ­ [0]_laroux_1 9" xfId="272"/>
    <cellStyle name="AeE­ [0]_laroux_2" xfId="273"/>
    <cellStyle name="ÅëÈ­ [0]_laroux_2" xfId="274"/>
    <cellStyle name="AeE­ [0]_laroux_2 10" xfId="275"/>
    <cellStyle name="ÅëÈ­ [0]_laroux_2 10" xfId="276"/>
    <cellStyle name="AeE­ [0]_laroux_2 11" xfId="277"/>
    <cellStyle name="ÅëÈ­ [0]_laroux_2 11" xfId="278"/>
    <cellStyle name="AeE­ [0]_laroux_2 12" xfId="279"/>
    <cellStyle name="ÅëÈ­ [0]_laroux_2 12" xfId="280"/>
    <cellStyle name="AeE­ [0]_laroux_2 13" xfId="281"/>
    <cellStyle name="ÅëÈ­ [0]_laroux_2 13" xfId="282"/>
    <cellStyle name="AeE­ [0]_laroux_2 14" xfId="283"/>
    <cellStyle name="ÅëÈ­ [0]_laroux_2 14" xfId="284"/>
    <cellStyle name="AeE­ [0]_laroux_2 15" xfId="285"/>
    <cellStyle name="ÅëÈ­ [0]_laroux_2 15" xfId="286"/>
    <cellStyle name="AeE­ [0]_laroux_2 16" xfId="287"/>
    <cellStyle name="ÅëÈ­ [0]_laroux_2 16" xfId="288"/>
    <cellStyle name="AeE­ [0]_laroux_2 17" xfId="289"/>
    <cellStyle name="ÅëÈ­ [0]_laroux_2 17" xfId="290"/>
    <cellStyle name="AeE­ [0]_laroux_2 18" xfId="291"/>
    <cellStyle name="ÅëÈ­ [0]_laroux_2 18" xfId="292"/>
    <cellStyle name="AeE­ [0]_laroux_2 19" xfId="293"/>
    <cellStyle name="ÅëÈ­ [0]_laroux_2 19" xfId="294"/>
    <cellStyle name="AeE­ [0]_laroux_2 2" xfId="295"/>
    <cellStyle name="ÅëÈ­ [0]_laroux_2 2" xfId="296"/>
    <cellStyle name="AeE­ [0]_laroux_2 20" xfId="297"/>
    <cellStyle name="ÅëÈ­ [0]_laroux_2 20" xfId="298"/>
    <cellStyle name="AeE­ [0]_laroux_2 21" xfId="299"/>
    <cellStyle name="ÅëÈ­ [0]_laroux_2 21" xfId="300"/>
    <cellStyle name="AeE­ [0]_laroux_2 22" xfId="301"/>
    <cellStyle name="ÅëÈ­ [0]_laroux_2 22" xfId="302"/>
    <cellStyle name="AeE­ [0]_laroux_2 23" xfId="303"/>
    <cellStyle name="ÅëÈ­ [0]_laroux_2 23" xfId="304"/>
    <cellStyle name="AeE­ [0]_laroux_2 24" xfId="305"/>
    <cellStyle name="ÅëÈ­ [0]_laroux_2 24" xfId="306"/>
    <cellStyle name="AeE­ [0]_laroux_2 25" xfId="307"/>
    <cellStyle name="ÅëÈ­ [0]_laroux_2 25" xfId="308"/>
    <cellStyle name="AeE­ [0]_laroux_2 26" xfId="309"/>
    <cellStyle name="ÅëÈ­ [0]_laroux_2 26" xfId="310"/>
    <cellStyle name="AeE­ [0]_laroux_2 27" xfId="311"/>
    <cellStyle name="ÅëÈ­ [0]_laroux_2 27" xfId="312"/>
    <cellStyle name="AeE­ [0]_laroux_2 28" xfId="313"/>
    <cellStyle name="ÅëÈ­ [0]_laroux_2 28" xfId="314"/>
    <cellStyle name="AeE­ [0]_laroux_2 29" xfId="315"/>
    <cellStyle name="ÅëÈ­ [0]_laroux_2 29" xfId="316"/>
    <cellStyle name="AeE­ [0]_laroux_2 3" xfId="317"/>
    <cellStyle name="ÅëÈ­ [0]_laroux_2 3" xfId="318"/>
    <cellStyle name="AeE­ [0]_laroux_2 30" xfId="319"/>
    <cellStyle name="ÅëÈ­ [0]_laroux_2 30" xfId="320"/>
    <cellStyle name="AeE­ [0]_laroux_2 31" xfId="321"/>
    <cellStyle name="ÅëÈ­ [0]_laroux_2 31" xfId="322"/>
    <cellStyle name="AeE­ [0]_laroux_2 32" xfId="323"/>
    <cellStyle name="ÅëÈ­ [0]_laroux_2 32" xfId="324"/>
    <cellStyle name="AeE­ [0]_laroux_2 33" xfId="325"/>
    <cellStyle name="ÅëÈ­ [0]_laroux_2 33" xfId="326"/>
    <cellStyle name="AeE­ [0]_laroux_2 34" xfId="327"/>
    <cellStyle name="ÅëÈ­ [0]_laroux_2 34" xfId="328"/>
    <cellStyle name="AeE­ [0]_laroux_2 35" xfId="329"/>
    <cellStyle name="ÅëÈ­ [0]_laroux_2 35" xfId="330"/>
    <cellStyle name="AeE­ [0]_laroux_2 36" xfId="331"/>
    <cellStyle name="ÅëÈ­ [0]_laroux_2 36" xfId="332"/>
    <cellStyle name="AeE­ [0]_laroux_2 37" xfId="333"/>
    <cellStyle name="ÅëÈ­ [0]_laroux_2 37" xfId="334"/>
    <cellStyle name="AeE­ [0]_laroux_2 38" xfId="335"/>
    <cellStyle name="ÅëÈ­ [0]_laroux_2 38" xfId="336"/>
    <cellStyle name="AeE­ [0]_laroux_2 39" xfId="337"/>
    <cellStyle name="ÅëÈ­ [0]_laroux_2 39" xfId="338"/>
    <cellStyle name="AeE­ [0]_laroux_2 4" xfId="339"/>
    <cellStyle name="ÅëÈ­ [0]_laroux_2 4" xfId="340"/>
    <cellStyle name="AeE­ [0]_laroux_2 40" xfId="341"/>
    <cellStyle name="ÅëÈ­ [0]_laroux_2 40" xfId="342"/>
    <cellStyle name="AeE­ [0]_laroux_2 41" xfId="343"/>
    <cellStyle name="ÅëÈ­ [0]_laroux_2 41" xfId="344"/>
    <cellStyle name="AeE­ [0]_laroux_2 5" xfId="345"/>
    <cellStyle name="ÅëÈ­ [0]_laroux_2 5" xfId="346"/>
    <cellStyle name="AeE­ [0]_laroux_2 6" xfId="347"/>
    <cellStyle name="ÅëÈ­ [0]_laroux_2 6" xfId="348"/>
    <cellStyle name="AeE­ [0]_laroux_2 7" xfId="349"/>
    <cellStyle name="ÅëÈ­ [0]_laroux_2 7" xfId="350"/>
    <cellStyle name="AeE­ [0]_laroux_2 8" xfId="351"/>
    <cellStyle name="ÅëÈ­ [0]_laroux_2 8" xfId="352"/>
    <cellStyle name="AeE­ [0]_laroux_2 9" xfId="353"/>
    <cellStyle name="ÅëÈ­ [0]_laroux_2 9" xfId="354"/>
    <cellStyle name="AeE­ [0]_laroux_2_41-06농림16" xfId="355"/>
    <cellStyle name="ÅëÈ­ [0]_laroux_2_41-06농림16" xfId="356"/>
    <cellStyle name="AeE­ [0]_laroux_2_41-06농림16 10" xfId="357"/>
    <cellStyle name="ÅëÈ­ [0]_laroux_2_41-06농림16 10" xfId="358"/>
    <cellStyle name="AeE­ [0]_laroux_2_41-06농림16 11" xfId="359"/>
    <cellStyle name="ÅëÈ­ [0]_laroux_2_41-06농림16 11" xfId="360"/>
    <cellStyle name="AeE­ [0]_laroux_2_41-06농림16 12" xfId="361"/>
    <cellStyle name="ÅëÈ­ [0]_laroux_2_41-06농림16 12" xfId="362"/>
    <cellStyle name="AeE­ [0]_laroux_2_41-06농림16 13" xfId="363"/>
    <cellStyle name="ÅëÈ­ [0]_laroux_2_41-06농림16 13" xfId="364"/>
    <cellStyle name="AeE­ [0]_laroux_2_41-06농림16 14" xfId="365"/>
    <cellStyle name="ÅëÈ­ [0]_laroux_2_41-06농림16 14" xfId="366"/>
    <cellStyle name="AeE­ [0]_laroux_2_41-06농림16 15" xfId="367"/>
    <cellStyle name="ÅëÈ­ [0]_laroux_2_41-06농림16 15" xfId="368"/>
    <cellStyle name="AeE­ [0]_laroux_2_41-06농림16 16" xfId="369"/>
    <cellStyle name="ÅëÈ­ [0]_laroux_2_41-06농림16 16" xfId="370"/>
    <cellStyle name="AeE­ [0]_laroux_2_41-06농림16 17" xfId="371"/>
    <cellStyle name="ÅëÈ­ [0]_laroux_2_41-06농림16 17" xfId="372"/>
    <cellStyle name="AeE­ [0]_laroux_2_41-06농림16 18" xfId="373"/>
    <cellStyle name="ÅëÈ­ [0]_laroux_2_41-06농림16 18" xfId="374"/>
    <cellStyle name="AeE­ [0]_laroux_2_41-06농림16 19" xfId="375"/>
    <cellStyle name="ÅëÈ­ [0]_laroux_2_41-06농림16 19" xfId="376"/>
    <cellStyle name="AeE­ [0]_laroux_2_41-06농림16 2" xfId="377"/>
    <cellStyle name="ÅëÈ­ [0]_laroux_2_41-06농림16 2" xfId="378"/>
    <cellStyle name="AeE­ [0]_laroux_2_41-06농림16 20" xfId="379"/>
    <cellStyle name="ÅëÈ­ [0]_laroux_2_41-06농림16 20" xfId="380"/>
    <cellStyle name="AeE­ [0]_laroux_2_41-06농림16 21" xfId="381"/>
    <cellStyle name="ÅëÈ­ [0]_laroux_2_41-06농림16 21" xfId="382"/>
    <cellStyle name="AeE­ [0]_laroux_2_41-06농림16 22" xfId="383"/>
    <cellStyle name="ÅëÈ­ [0]_laroux_2_41-06농림16 22" xfId="384"/>
    <cellStyle name="AeE­ [0]_laroux_2_41-06농림16 23" xfId="385"/>
    <cellStyle name="ÅëÈ­ [0]_laroux_2_41-06농림16 23" xfId="386"/>
    <cellStyle name="AeE­ [0]_laroux_2_41-06농림16 24" xfId="387"/>
    <cellStyle name="ÅëÈ­ [0]_laroux_2_41-06농림16 24" xfId="388"/>
    <cellStyle name="AeE­ [0]_laroux_2_41-06농림16 25" xfId="389"/>
    <cellStyle name="ÅëÈ­ [0]_laroux_2_41-06농림16 25" xfId="390"/>
    <cellStyle name="AeE­ [0]_laroux_2_41-06농림16 26" xfId="391"/>
    <cellStyle name="ÅëÈ­ [0]_laroux_2_41-06농림16 26" xfId="392"/>
    <cellStyle name="AeE­ [0]_laroux_2_41-06농림16 27" xfId="393"/>
    <cellStyle name="ÅëÈ­ [0]_laroux_2_41-06농림16 27" xfId="394"/>
    <cellStyle name="AeE­ [0]_laroux_2_41-06농림16 28" xfId="395"/>
    <cellStyle name="ÅëÈ­ [0]_laroux_2_41-06농림16 28" xfId="396"/>
    <cellStyle name="AeE­ [0]_laroux_2_41-06농림16 29" xfId="397"/>
    <cellStyle name="ÅëÈ­ [0]_laroux_2_41-06농림16 29" xfId="398"/>
    <cellStyle name="AeE­ [0]_laroux_2_41-06농림16 3" xfId="399"/>
    <cellStyle name="ÅëÈ­ [0]_laroux_2_41-06농림16 3" xfId="400"/>
    <cellStyle name="AeE­ [0]_laroux_2_41-06농림16 30" xfId="401"/>
    <cellStyle name="ÅëÈ­ [0]_laroux_2_41-06농림16 30" xfId="402"/>
    <cellStyle name="AeE­ [0]_laroux_2_41-06농림16 31" xfId="403"/>
    <cellStyle name="ÅëÈ­ [0]_laroux_2_41-06농림16 31" xfId="404"/>
    <cellStyle name="AeE­ [0]_laroux_2_41-06농림16 32" xfId="405"/>
    <cellStyle name="ÅëÈ­ [0]_laroux_2_41-06농림16 32" xfId="406"/>
    <cellStyle name="AeE­ [0]_laroux_2_41-06농림16 33" xfId="407"/>
    <cellStyle name="ÅëÈ­ [0]_laroux_2_41-06농림16 33" xfId="408"/>
    <cellStyle name="AeE­ [0]_laroux_2_41-06농림16 34" xfId="409"/>
    <cellStyle name="ÅëÈ­ [0]_laroux_2_41-06농림16 34" xfId="410"/>
    <cellStyle name="AeE­ [0]_laroux_2_41-06농림16 35" xfId="411"/>
    <cellStyle name="ÅëÈ­ [0]_laroux_2_41-06농림16 35" xfId="412"/>
    <cellStyle name="AeE­ [0]_laroux_2_41-06농림16 36" xfId="413"/>
    <cellStyle name="ÅëÈ­ [0]_laroux_2_41-06농림16 36" xfId="414"/>
    <cellStyle name="AeE­ [0]_laroux_2_41-06농림16 37" xfId="415"/>
    <cellStyle name="ÅëÈ­ [0]_laroux_2_41-06농림16 37" xfId="416"/>
    <cellStyle name="AeE­ [0]_laroux_2_41-06농림16 38" xfId="417"/>
    <cellStyle name="ÅëÈ­ [0]_laroux_2_41-06농림16 38" xfId="418"/>
    <cellStyle name="AeE­ [0]_laroux_2_41-06농림16 39" xfId="419"/>
    <cellStyle name="ÅëÈ­ [0]_laroux_2_41-06농림16 39" xfId="420"/>
    <cellStyle name="AeE­ [0]_laroux_2_41-06농림16 4" xfId="421"/>
    <cellStyle name="ÅëÈ­ [0]_laroux_2_41-06농림16 4" xfId="422"/>
    <cellStyle name="AeE­ [0]_laroux_2_41-06농림16 40" xfId="423"/>
    <cellStyle name="ÅëÈ­ [0]_laroux_2_41-06농림16 40" xfId="424"/>
    <cellStyle name="AeE­ [0]_laroux_2_41-06농림16 41" xfId="425"/>
    <cellStyle name="ÅëÈ­ [0]_laroux_2_41-06농림16 41" xfId="426"/>
    <cellStyle name="AeE­ [0]_laroux_2_41-06농림16 5" xfId="427"/>
    <cellStyle name="ÅëÈ­ [0]_laroux_2_41-06농림16 5" xfId="428"/>
    <cellStyle name="AeE­ [0]_laroux_2_41-06농림16 6" xfId="429"/>
    <cellStyle name="ÅëÈ­ [0]_laroux_2_41-06농림16 6" xfId="430"/>
    <cellStyle name="AeE­ [0]_laroux_2_41-06농림16 7" xfId="431"/>
    <cellStyle name="ÅëÈ­ [0]_laroux_2_41-06농림16 7" xfId="432"/>
    <cellStyle name="AeE­ [0]_laroux_2_41-06농림16 8" xfId="433"/>
    <cellStyle name="ÅëÈ­ [0]_laroux_2_41-06농림16 8" xfId="434"/>
    <cellStyle name="AeE­ [0]_laroux_2_41-06농림16 9" xfId="435"/>
    <cellStyle name="ÅëÈ­ [0]_laroux_2_41-06농림16 9" xfId="436"/>
    <cellStyle name="AeE­ [0]_laroux_2_41-06농림41" xfId="437"/>
    <cellStyle name="ÅëÈ­ [0]_laroux_2_41-06농림41" xfId="438"/>
    <cellStyle name="AeE­ [0]_laroux_2_41-06농림41 10" xfId="439"/>
    <cellStyle name="ÅëÈ­ [0]_laroux_2_41-06농림41 10" xfId="440"/>
    <cellStyle name="AeE­ [0]_laroux_2_41-06농림41 11" xfId="441"/>
    <cellStyle name="ÅëÈ­ [0]_laroux_2_41-06농림41 11" xfId="442"/>
    <cellStyle name="AeE­ [0]_laroux_2_41-06농림41 12" xfId="443"/>
    <cellStyle name="ÅëÈ­ [0]_laroux_2_41-06농림41 12" xfId="444"/>
    <cellStyle name="AeE­ [0]_laroux_2_41-06농림41 13" xfId="445"/>
    <cellStyle name="ÅëÈ­ [0]_laroux_2_41-06농림41 13" xfId="446"/>
    <cellStyle name="AeE­ [0]_laroux_2_41-06농림41 14" xfId="447"/>
    <cellStyle name="ÅëÈ­ [0]_laroux_2_41-06농림41 14" xfId="448"/>
    <cellStyle name="AeE­ [0]_laroux_2_41-06농림41 15" xfId="449"/>
    <cellStyle name="ÅëÈ­ [0]_laroux_2_41-06농림41 15" xfId="450"/>
    <cellStyle name="AeE­ [0]_laroux_2_41-06농림41 16" xfId="451"/>
    <cellStyle name="ÅëÈ­ [0]_laroux_2_41-06농림41 16" xfId="452"/>
    <cellStyle name="AeE­ [0]_laroux_2_41-06농림41 17" xfId="453"/>
    <cellStyle name="ÅëÈ­ [0]_laroux_2_41-06농림41 17" xfId="454"/>
    <cellStyle name="AeE­ [0]_laroux_2_41-06농림41 18" xfId="455"/>
    <cellStyle name="ÅëÈ­ [0]_laroux_2_41-06농림41 18" xfId="456"/>
    <cellStyle name="AeE­ [0]_laroux_2_41-06농림41 19" xfId="457"/>
    <cellStyle name="ÅëÈ­ [0]_laroux_2_41-06농림41 19" xfId="458"/>
    <cellStyle name="AeE­ [0]_laroux_2_41-06농림41 2" xfId="459"/>
    <cellStyle name="ÅëÈ­ [0]_laroux_2_41-06농림41 2" xfId="460"/>
    <cellStyle name="AeE­ [0]_laroux_2_41-06농림41 20" xfId="461"/>
    <cellStyle name="ÅëÈ­ [0]_laroux_2_41-06농림41 20" xfId="462"/>
    <cellStyle name="AeE­ [0]_laroux_2_41-06농림41 21" xfId="463"/>
    <cellStyle name="ÅëÈ­ [0]_laroux_2_41-06농림41 21" xfId="464"/>
    <cellStyle name="AeE­ [0]_laroux_2_41-06농림41 22" xfId="465"/>
    <cellStyle name="ÅëÈ­ [0]_laroux_2_41-06농림41 22" xfId="466"/>
    <cellStyle name="AeE­ [0]_laroux_2_41-06농림41 23" xfId="467"/>
    <cellStyle name="ÅëÈ­ [0]_laroux_2_41-06농림41 23" xfId="468"/>
    <cellStyle name="AeE­ [0]_laroux_2_41-06농림41 24" xfId="469"/>
    <cellStyle name="ÅëÈ­ [0]_laroux_2_41-06농림41 24" xfId="470"/>
    <cellStyle name="AeE­ [0]_laroux_2_41-06농림41 25" xfId="471"/>
    <cellStyle name="ÅëÈ­ [0]_laroux_2_41-06농림41 25" xfId="472"/>
    <cellStyle name="AeE­ [0]_laroux_2_41-06농림41 26" xfId="473"/>
    <cellStyle name="ÅëÈ­ [0]_laroux_2_41-06농림41 26" xfId="474"/>
    <cellStyle name="AeE­ [0]_laroux_2_41-06농림41 27" xfId="475"/>
    <cellStyle name="ÅëÈ­ [0]_laroux_2_41-06농림41 27" xfId="476"/>
    <cellStyle name="AeE­ [0]_laroux_2_41-06농림41 28" xfId="477"/>
    <cellStyle name="ÅëÈ­ [0]_laroux_2_41-06농림41 28" xfId="478"/>
    <cellStyle name="AeE­ [0]_laroux_2_41-06농림41 29" xfId="479"/>
    <cellStyle name="ÅëÈ­ [0]_laroux_2_41-06농림41 29" xfId="480"/>
    <cellStyle name="AeE­ [0]_laroux_2_41-06농림41 3" xfId="481"/>
    <cellStyle name="ÅëÈ­ [0]_laroux_2_41-06농림41 3" xfId="482"/>
    <cellStyle name="AeE­ [0]_laroux_2_41-06농림41 30" xfId="483"/>
    <cellStyle name="ÅëÈ­ [0]_laroux_2_41-06농림41 30" xfId="484"/>
    <cellStyle name="AeE­ [0]_laroux_2_41-06농림41 31" xfId="485"/>
    <cellStyle name="ÅëÈ­ [0]_laroux_2_41-06농림41 31" xfId="486"/>
    <cellStyle name="AeE­ [0]_laroux_2_41-06농림41 32" xfId="487"/>
    <cellStyle name="ÅëÈ­ [0]_laroux_2_41-06농림41 32" xfId="488"/>
    <cellStyle name="AeE­ [0]_laroux_2_41-06농림41 33" xfId="489"/>
    <cellStyle name="ÅëÈ­ [0]_laroux_2_41-06농림41 33" xfId="490"/>
    <cellStyle name="AeE­ [0]_laroux_2_41-06농림41 34" xfId="491"/>
    <cellStyle name="ÅëÈ­ [0]_laroux_2_41-06농림41 34" xfId="492"/>
    <cellStyle name="AeE­ [0]_laroux_2_41-06농림41 35" xfId="493"/>
    <cellStyle name="ÅëÈ­ [0]_laroux_2_41-06농림41 35" xfId="494"/>
    <cellStyle name="AeE­ [0]_laroux_2_41-06농림41 36" xfId="495"/>
    <cellStyle name="ÅëÈ­ [0]_laroux_2_41-06농림41 36" xfId="496"/>
    <cellStyle name="AeE­ [0]_laroux_2_41-06농림41 37" xfId="497"/>
    <cellStyle name="ÅëÈ­ [0]_laroux_2_41-06농림41 37" xfId="498"/>
    <cellStyle name="AeE­ [0]_laroux_2_41-06농림41 38" xfId="499"/>
    <cellStyle name="ÅëÈ­ [0]_laroux_2_41-06농림41 38" xfId="500"/>
    <cellStyle name="AeE­ [0]_laroux_2_41-06농림41 39" xfId="501"/>
    <cellStyle name="ÅëÈ­ [0]_laroux_2_41-06농림41 39" xfId="502"/>
    <cellStyle name="AeE­ [0]_laroux_2_41-06농림41 4" xfId="503"/>
    <cellStyle name="ÅëÈ­ [0]_laroux_2_41-06농림41 4" xfId="504"/>
    <cellStyle name="AeE­ [0]_laroux_2_41-06농림41 40" xfId="505"/>
    <cellStyle name="ÅëÈ­ [0]_laroux_2_41-06농림41 40" xfId="506"/>
    <cellStyle name="AeE­ [0]_laroux_2_41-06농림41 41" xfId="507"/>
    <cellStyle name="ÅëÈ­ [0]_laroux_2_41-06농림41 41" xfId="508"/>
    <cellStyle name="AeE­ [0]_laroux_2_41-06농림41 5" xfId="509"/>
    <cellStyle name="ÅëÈ­ [0]_laroux_2_41-06농림41 5" xfId="510"/>
    <cellStyle name="AeE­ [0]_laroux_2_41-06농림41 6" xfId="511"/>
    <cellStyle name="ÅëÈ­ [0]_laroux_2_41-06농림41 6" xfId="512"/>
    <cellStyle name="AeE­ [0]_laroux_2_41-06농림41 7" xfId="513"/>
    <cellStyle name="ÅëÈ­ [0]_laroux_2_41-06농림41 7" xfId="514"/>
    <cellStyle name="AeE­ [0]_laroux_2_41-06농림41 8" xfId="515"/>
    <cellStyle name="ÅëÈ­ [0]_laroux_2_41-06농림41 8" xfId="516"/>
    <cellStyle name="AeE­ [0]_laroux_2_41-06농림41 9" xfId="517"/>
    <cellStyle name="ÅëÈ­ [0]_laroux_2_41-06농림41 9" xfId="518"/>
    <cellStyle name="AeE­ [0]_Sheet1" xfId="519"/>
    <cellStyle name="ÅëÈ­ [0]_Sheet1" xfId="520"/>
    <cellStyle name="AeE­ [0]_Sheet1 10" xfId="521"/>
    <cellStyle name="ÅëÈ­ [0]_Sheet1 10" xfId="522"/>
    <cellStyle name="AeE­ [0]_Sheet1 11" xfId="523"/>
    <cellStyle name="ÅëÈ­ [0]_Sheet1 11" xfId="524"/>
    <cellStyle name="AeE­ [0]_Sheet1 12" xfId="525"/>
    <cellStyle name="ÅëÈ­ [0]_Sheet1 12" xfId="526"/>
    <cellStyle name="AeE­ [0]_Sheet1 12 10" xfId="3665"/>
    <cellStyle name="ÅëÈ­ [0]_Sheet1 13" xfId="527"/>
    <cellStyle name="AeE­ [0]_Sheet1 14" xfId="528"/>
    <cellStyle name="ÅëÈ­ [0]_Sheet1 14" xfId="529"/>
    <cellStyle name="AeE­ [0]_Sheet1 15" xfId="530"/>
    <cellStyle name="ÅëÈ­ [0]_Sheet1 15" xfId="531"/>
    <cellStyle name="AeE­ [0]_Sheet1 16" xfId="532"/>
    <cellStyle name="ÅëÈ­ [0]_Sheet1 16" xfId="533"/>
    <cellStyle name="AeE­ [0]_Sheet1 17" xfId="534"/>
    <cellStyle name="ÅëÈ­ [0]_Sheet1 17" xfId="535"/>
    <cellStyle name="AeE­ [0]_Sheet1 18" xfId="536"/>
    <cellStyle name="ÅëÈ­ [0]_Sheet1 18" xfId="537"/>
    <cellStyle name="AeE­ [0]_Sheet1 19" xfId="538"/>
    <cellStyle name="ÅëÈ­ [0]_Sheet1 19" xfId="539"/>
    <cellStyle name="AeE­ [0]_Sheet1 2" xfId="540"/>
    <cellStyle name="ÅëÈ­ [0]_Sheet1 2" xfId="541"/>
    <cellStyle name="AeE­ [0]_Sheet1 20" xfId="542"/>
    <cellStyle name="ÅëÈ­ [0]_Sheet1 20" xfId="543"/>
    <cellStyle name="AeE­ [0]_Sheet1 21" xfId="544"/>
    <cellStyle name="ÅëÈ­ [0]_Sheet1 21" xfId="545"/>
    <cellStyle name="AeE­ [0]_Sheet1 22" xfId="546"/>
    <cellStyle name="ÅëÈ­ [0]_Sheet1 22" xfId="547"/>
    <cellStyle name="AeE­ [0]_Sheet1 23" xfId="548"/>
    <cellStyle name="ÅëÈ­ [0]_Sheet1 23" xfId="549"/>
    <cellStyle name="AeE­ [0]_Sheet1 24" xfId="550"/>
    <cellStyle name="ÅëÈ­ [0]_Sheet1 24" xfId="551"/>
    <cellStyle name="AeE­ [0]_Sheet1 25" xfId="552"/>
    <cellStyle name="ÅëÈ­ [0]_Sheet1 25" xfId="553"/>
    <cellStyle name="AeE­ [0]_Sheet1 26" xfId="554"/>
    <cellStyle name="ÅëÈ­ [0]_Sheet1 26" xfId="555"/>
    <cellStyle name="AeE­ [0]_Sheet1 27" xfId="556"/>
    <cellStyle name="ÅëÈ­ [0]_Sheet1 27" xfId="557"/>
    <cellStyle name="AeE­ [0]_Sheet1 28" xfId="558"/>
    <cellStyle name="ÅëÈ­ [0]_Sheet1 28" xfId="559"/>
    <cellStyle name="AeE­ [0]_Sheet1 29" xfId="560"/>
    <cellStyle name="ÅëÈ­ [0]_Sheet1 29" xfId="561"/>
    <cellStyle name="AeE­ [0]_Sheet1 3" xfId="562"/>
    <cellStyle name="ÅëÈ­ [0]_Sheet1 3" xfId="563"/>
    <cellStyle name="AeE­ [0]_Sheet1 30" xfId="564"/>
    <cellStyle name="ÅëÈ­ [0]_Sheet1 30" xfId="565"/>
    <cellStyle name="AeE­ [0]_Sheet1 31" xfId="566"/>
    <cellStyle name="ÅëÈ­ [0]_Sheet1 31" xfId="567"/>
    <cellStyle name="AeE­ [0]_Sheet1 32" xfId="568"/>
    <cellStyle name="ÅëÈ­ [0]_Sheet1 32" xfId="569"/>
    <cellStyle name="AeE­ [0]_Sheet1 33" xfId="570"/>
    <cellStyle name="ÅëÈ­ [0]_Sheet1 33" xfId="571"/>
    <cellStyle name="AeE­ [0]_Sheet1 34" xfId="572"/>
    <cellStyle name="ÅëÈ­ [0]_Sheet1 34" xfId="573"/>
    <cellStyle name="AeE­ [0]_Sheet1 35" xfId="574"/>
    <cellStyle name="ÅëÈ­ [0]_Sheet1 35" xfId="575"/>
    <cellStyle name="AeE­ [0]_Sheet1 36" xfId="576"/>
    <cellStyle name="ÅëÈ­ [0]_Sheet1 36" xfId="577"/>
    <cellStyle name="AeE­ [0]_Sheet1 37" xfId="578"/>
    <cellStyle name="ÅëÈ­ [0]_Sheet1 37" xfId="579"/>
    <cellStyle name="AeE­ [0]_Sheet1 38" xfId="580"/>
    <cellStyle name="ÅëÈ­ [0]_Sheet1 38" xfId="581"/>
    <cellStyle name="AeE­ [0]_Sheet1 39" xfId="582"/>
    <cellStyle name="ÅëÈ­ [0]_Sheet1 39" xfId="583"/>
    <cellStyle name="AeE­ [0]_Sheet1 4" xfId="584"/>
    <cellStyle name="ÅëÈ­ [0]_Sheet1 4" xfId="585"/>
    <cellStyle name="AeE­ [0]_Sheet1 40" xfId="586"/>
    <cellStyle name="ÅëÈ­ [0]_Sheet1 40" xfId="587"/>
    <cellStyle name="AeE­ [0]_Sheet1 41" xfId="588"/>
    <cellStyle name="ÅëÈ­ [0]_Sheet1 41" xfId="589"/>
    <cellStyle name="AeE­ [0]_Sheet1 5" xfId="590"/>
    <cellStyle name="ÅëÈ­ [0]_Sheet1 5" xfId="591"/>
    <cellStyle name="AeE­ [0]_Sheet1 6" xfId="592"/>
    <cellStyle name="ÅëÈ­ [0]_Sheet1 6" xfId="593"/>
    <cellStyle name="AeE­ [0]_Sheet1 7" xfId="594"/>
    <cellStyle name="ÅëÈ­ [0]_Sheet1 7" xfId="595"/>
    <cellStyle name="AeE­ [0]_Sheet1 8" xfId="596"/>
    <cellStyle name="ÅëÈ­ [0]_Sheet1 8" xfId="597"/>
    <cellStyle name="AeE­ [0]_Sheet1 9" xfId="598"/>
    <cellStyle name="ÅëÈ­ [0]_Sheet1 9" xfId="599"/>
    <cellStyle name="AeE­_°eE¹_11¿a½A " xfId="2927"/>
    <cellStyle name="ÅëÈ­_¼ÕÀÍ¿¹»ê" xfId="600"/>
    <cellStyle name="AeE­_¼OAI¿¹≫e" xfId="601"/>
    <cellStyle name="ÅëÈ­_ÀÎ°Çºñ,¿ÜÁÖºñ" xfId="602"/>
    <cellStyle name="AeE­_AI°Cºn,μμ±Þºn" xfId="603"/>
    <cellStyle name="ÅëÈ­_laroux" xfId="604"/>
    <cellStyle name="AeE­_laroux_1" xfId="605"/>
    <cellStyle name="ÅëÈ­_laroux_1" xfId="606"/>
    <cellStyle name="AeE­_laroux_1 10" xfId="607"/>
    <cellStyle name="ÅëÈ­_laroux_1 10" xfId="608"/>
    <cellStyle name="AeE­_laroux_1 11" xfId="609"/>
    <cellStyle name="ÅëÈ­_laroux_1 11" xfId="610"/>
    <cellStyle name="AeE­_laroux_1 12" xfId="611"/>
    <cellStyle name="ÅëÈ­_laroux_1 12" xfId="612"/>
    <cellStyle name="AeE­_laroux_1 12 10" xfId="3666"/>
    <cellStyle name="ÅëÈ­_laroux_1 13" xfId="613"/>
    <cellStyle name="AeE­_laroux_1 14" xfId="614"/>
    <cellStyle name="ÅëÈ­_laroux_1 14" xfId="615"/>
    <cellStyle name="AeE­_laroux_1 15" xfId="616"/>
    <cellStyle name="ÅëÈ­_laroux_1 15" xfId="617"/>
    <cellStyle name="AeE­_laroux_1 16" xfId="618"/>
    <cellStyle name="ÅëÈ­_laroux_1 16" xfId="619"/>
    <cellStyle name="AeE­_laroux_1 17" xfId="620"/>
    <cellStyle name="ÅëÈ­_laroux_1 17" xfId="621"/>
    <cellStyle name="AeE­_laroux_1 18" xfId="622"/>
    <cellStyle name="ÅëÈ­_laroux_1 18" xfId="623"/>
    <cellStyle name="AeE­_laroux_1 19" xfId="624"/>
    <cellStyle name="ÅëÈ­_laroux_1 19" xfId="625"/>
    <cellStyle name="AeE­_laroux_1 2" xfId="626"/>
    <cellStyle name="ÅëÈ­_laroux_1 2" xfId="627"/>
    <cellStyle name="AeE­_laroux_1 20" xfId="628"/>
    <cellStyle name="ÅëÈ­_laroux_1 20" xfId="629"/>
    <cellStyle name="AeE­_laroux_1 21" xfId="630"/>
    <cellStyle name="ÅëÈ­_laroux_1 21" xfId="631"/>
    <cellStyle name="AeE­_laroux_1 22" xfId="632"/>
    <cellStyle name="ÅëÈ­_laroux_1 22" xfId="633"/>
    <cellStyle name="AeE­_laroux_1 23" xfId="634"/>
    <cellStyle name="ÅëÈ­_laroux_1 23" xfId="635"/>
    <cellStyle name="AeE­_laroux_1 24" xfId="636"/>
    <cellStyle name="ÅëÈ­_laroux_1 24" xfId="637"/>
    <cellStyle name="AeE­_laroux_1 25" xfId="638"/>
    <cellStyle name="ÅëÈ­_laroux_1 25" xfId="639"/>
    <cellStyle name="AeE­_laroux_1 26" xfId="640"/>
    <cellStyle name="ÅëÈ­_laroux_1 26" xfId="641"/>
    <cellStyle name="AeE­_laroux_1 27" xfId="642"/>
    <cellStyle name="ÅëÈ­_laroux_1 27" xfId="643"/>
    <cellStyle name="AeE­_laroux_1 28" xfId="644"/>
    <cellStyle name="ÅëÈ­_laroux_1 28" xfId="645"/>
    <cellStyle name="AeE­_laroux_1 29" xfId="646"/>
    <cellStyle name="ÅëÈ­_laroux_1 29" xfId="647"/>
    <cellStyle name="AeE­_laroux_1 3" xfId="648"/>
    <cellStyle name="ÅëÈ­_laroux_1 3" xfId="649"/>
    <cellStyle name="AeE­_laroux_1 30" xfId="650"/>
    <cellStyle name="ÅëÈ­_laroux_1 30" xfId="651"/>
    <cellStyle name="AeE­_laroux_1 31" xfId="652"/>
    <cellStyle name="ÅëÈ­_laroux_1 31" xfId="653"/>
    <cellStyle name="AeE­_laroux_1 32" xfId="654"/>
    <cellStyle name="ÅëÈ­_laroux_1 32" xfId="655"/>
    <cellStyle name="AeE­_laroux_1 33" xfId="656"/>
    <cellStyle name="ÅëÈ­_laroux_1 33" xfId="657"/>
    <cellStyle name="AeE­_laroux_1 34" xfId="658"/>
    <cellStyle name="ÅëÈ­_laroux_1 34" xfId="659"/>
    <cellStyle name="AeE­_laroux_1 35" xfId="660"/>
    <cellStyle name="ÅëÈ­_laroux_1 35" xfId="661"/>
    <cellStyle name="AeE­_laroux_1 36" xfId="662"/>
    <cellStyle name="ÅëÈ­_laroux_1 36" xfId="663"/>
    <cellStyle name="AeE­_laroux_1 37" xfId="664"/>
    <cellStyle name="ÅëÈ­_laroux_1 37" xfId="665"/>
    <cellStyle name="AeE­_laroux_1 38" xfId="666"/>
    <cellStyle name="ÅëÈ­_laroux_1 38" xfId="667"/>
    <cellStyle name="AeE­_laroux_1 39" xfId="668"/>
    <cellStyle name="ÅëÈ­_laroux_1 39" xfId="669"/>
    <cellStyle name="AeE­_laroux_1 4" xfId="670"/>
    <cellStyle name="ÅëÈ­_laroux_1 4" xfId="671"/>
    <cellStyle name="AeE­_laroux_1 40" xfId="672"/>
    <cellStyle name="ÅëÈ­_laroux_1 40" xfId="673"/>
    <cellStyle name="AeE­_laroux_1 41" xfId="674"/>
    <cellStyle name="ÅëÈ­_laroux_1 41" xfId="675"/>
    <cellStyle name="AeE­_laroux_1 5" xfId="676"/>
    <cellStyle name="ÅëÈ­_laroux_1 5" xfId="677"/>
    <cellStyle name="AeE­_laroux_1 6" xfId="678"/>
    <cellStyle name="ÅëÈ­_laroux_1 6" xfId="679"/>
    <cellStyle name="AeE­_laroux_1 7" xfId="680"/>
    <cellStyle name="ÅëÈ­_laroux_1 7" xfId="681"/>
    <cellStyle name="AeE­_laroux_1 8" xfId="682"/>
    <cellStyle name="ÅëÈ­_laroux_1 8" xfId="683"/>
    <cellStyle name="AeE­_laroux_1 9" xfId="684"/>
    <cellStyle name="ÅëÈ­_laroux_1 9" xfId="685"/>
    <cellStyle name="AeE­_laroux_2" xfId="686"/>
    <cellStyle name="ÅëÈ­_laroux_2" xfId="687"/>
    <cellStyle name="AeE­_laroux_2 10" xfId="688"/>
    <cellStyle name="ÅëÈ­_laroux_2 10" xfId="689"/>
    <cellStyle name="AeE­_laroux_2 11" xfId="690"/>
    <cellStyle name="ÅëÈ­_laroux_2 11" xfId="691"/>
    <cellStyle name="AeE­_laroux_2 12" xfId="692"/>
    <cellStyle name="ÅëÈ­_laroux_2 12" xfId="693"/>
    <cellStyle name="AeE­_laroux_2 13" xfId="694"/>
    <cellStyle name="ÅëÈ­_laroux_2 13" xfId="695"/>
    <cellStyle name="AeE­_laroux_2 14" xfId="696"/>
    <cellStyle name="ÅëÈ­_laroux_2 14" xfId="697"/>
    <cellStyle name="AeE­_laroux_2 15" xfId="698"/>
    <cellStyle name="ÅëÈ­_laroux_2 15" xfId="699"/>
    <cellStyle name="AeE­_laroux_2 16" xfId="700"/>
    <cellStyle name="ÅëÈ­_laroux_2 16" xfId="701"/>
    <cellStyle name="AeE­_laroux_2 17" xfId="702"/>
    <cellStyle name="ÅëÈ­_laroux_2 17" xfId="703"/>
    <cellStyle name="AeE­_laroux_2 18" xfId="704"/>
    <cellStyle name="ÅëÈ­_laroux_2 18" xfId="705"/>
    <cellStyle name="AeE­_laroux_2 19" xfId="706"/>
    <cellStyle name="ÅëÈ­_laroux_2 19" xfId="707"/>
    <cellStyle name="AeE­_laroux_2 2" xfId="708"/>
    <cellStyle name="ÅëÈ­_laroux_2 2" xfId="709"/>
    <cellStyle name="AeE­_laroux_2 20" xfId="710"/>
    <cellStyle name="ÅëÈ­_laroux_2 20" xfId="711"/>
    <cellStyle name="AeE­_laroux_2 21" xfId="712"/>
    <cellStyle name="ÅëÈ­_laroux_2 21" xfId="713"/>
    <cellStyle name="AeE­_laroux_2 22" xfId="714"/>
    <cellStyle name="ÅëÈ­_laroux_2 22" xfId="715"/>
    <cellStyle name="AeE­_laroux_2 23" xfId="716"/>
    <cellStyle name="ÅëÈ­_laroux_2 23" xfId="717"/>
    <cellStyle name="AeE­_laroux_2 24" xfId="718"/>
    <cellStyle name="ÅëÈ­_laroux_2 24" xfId="719"/>
    <cellStyle name="AeE­_laroux_2 25" xfId="720"/>
    <cellStyle name="ÅëÈ­_laroux_2 25" xfId="721"/>
    <cellStyle name="AeE­_laroux_2 26" xfId="722"/>
    <cellStyle name="ÅëÈ­_laroux_2 26" xfId="723"/>
    <cellStyle name="AeE­_laroux_2 27" xfId="724"/>
    <cellStyle name="ÅëÈ­_laroux_2 27" xfId="725"/>
    <cellStyle name="AeE­_laroux_2 28" xfId="726"/>
    <cellStyle name="ÅëÈ­_laroux_2 28" xfId="727"/>
    <cellStyle name="AeE­_laroux_2 29" xfId="728"/>
    <cellStyle name="ÅëÈ­_laroux_2 29" xfId="729"/>
    <cellStyle name="AeE­_laroux_2 3" xfId="730"/>
    <cellStyle name="ÅëÈ­_laroux_2 3" xfId="731"/>
    <cellStyle name="AeE­_laroux_2 30" xfId="732"/>
    <cellStyle name="ÅëÈ­_laroux_2 30" xfId="733"/>
    <cellStyle name="AeE­_laroux_2 31" xfId="734"/>
    <cellStyle name="ÅëÈ­_laroux_2 31" xfId="735"/>
    <cellStyle name="AeE­_laroux_2 32" xfId="736"/>
    <cellStyle name="ÅëÈ­_laroux_2 32" xfId="737"/>
    <cellStyle name="AeE­_laroux_2 33" xfId="738"/>
    <cellStyle name="ÅëÈ­_laroux_2 33" xfId="739"/>
    <cellStyle name="AeE­_laroux_2 34" xfId="740"/>
    <cellStyle name="ÅëÈ­_laroux_2 34" xfId="741"/>
    <cellStyle name="AeE­_laroux_2 35" xfId="742"/>
    <cellStyle name="ÅëÈ­_laroux_2 35" xfId="743"/>
    <cellStyle name="AeE­_laroux_2 36" xfId="744"/>
    <cellStyle name="ÅëÈ­_laroux_2 36" xfId="745"/>
    <cellStyle name="AeE­_laroux_2 37" xfId="746"/>
    <cellStyle name="ÅëÈ­_laroux_2 37" xfId="747"/>
    <cellStyle name="AeE­_laroux_2 38" xfId="748"/>
    <cellStyle name="ÅëÈ­_laroux_2 38" xfId="749"/>
    <cellStyle name="AeE­_laroux_2 39" xfId="750"/>
    <cellStyle name="ÅëÈ­_laroux_2 39" xfId="751"/>
    <cellStyle name="AeE­_laroux_2 4" xfId="752"/>
    <cellStyle name="ÅëÈ­_laroux_2 4" xfId="753"/>
    <cellStyle name="AeE­_laroux_2 40" xfId="754"/>
    <cellStyle name="ÅëÈ­_laroux_2 40" xfId="755"/>
    <cellStyle name="AeE­_laroux_2 41" xfId="756"/>
    <cellStyle name="ÅëÈ­_laroux_2 41" xfId="757"/>
    <cellStyle name="AeE­_laroux_2 5" xfId="758"/>
    <cellStyle name="ÅëÈ­_laroux_2 5" xfId="759"/>
    <cellStyle name="AeE­_laroux_2 6" xfId="760"/>
    <cellStyle name="ÅëÈ­_laroux_2 6" xfId="761"/>
    <cellStyle name="AeE­_laroux_2 7" xfId="762"/>
    <cellStyle name="ÅëÈ­_laroux_2 7" xfId="763"/>
    <cellStyle name="AeE­_laroux_2 8" xfId="764"/>
    <cellStyle name="ÅëÈ­_laroux_2 8" xfId="765"/>
    <cellStyle name="AeE­_laroux_2 9" xfId="766"/>
    <cellStyle name="ÅëÈ­_laroux_2 9" xfId="767"/>
    <cellStyle name="AeE­_laroux_2_41-06농림16" xfId="768"/>
    <cellStyle name="ÅëÈ­_laroux_2_41-06농림16" xfId="769"/>
    <cellStyle name="AeE­_laroux_2_41-06농림16 10" xfId="770"/>
    <cellStyle name="ÅëÈ­_laroux_2_41-06농림16 10" xfId="771"/>
    <cellStyle name="AeE­_laroux_2_41-06농림16 11" xfId="772"/>
    <cellStyle name="ÅëÈ­_laroux_2_41-06농림16 11" xfId="773"/>
    <cellStyle name="AeE­_laroux_2_41-06농림16 12" xfId="774"/>
    <cellStyle name="ÅëÈ­_laroux_2_41-06농림16 12" xfId="775"/>
    <cellStyle name="AeE­_laroux_2_41-06농림16 13" xfId="776"/>
    <cellStyle name="ÅëÈ­_laroux_2_41-06농림16 13" xfId="777"/>
    <cellStyle name="AeE­_laroux_2_41-06농림16 14" xfId="778"/>
    <cellStyle name="ÅëÈ­_laroux_2_41-06농림16 14" xfId="779"/>
    <cellStyle name="AeE­_laroux_2_41-06농림16 15" xfId="780"/>
    <cellStyle name="ÅëÈ­_laroux_2_41-06농림16 15" xfId="781"/>
    <cellStyle name="AeE­_laroux_2_41-06농림16 16" xfId="782"/>
    <cellStyle name="ÅëÈ­_laroux_2_41-06농림16 16" xfId="783"/>
    <cellStyle name="AeE­_laroux_2_41-06농림16 17" xfId="784"/>
    <cellStyle name="ÅëÈ­_laroux_2_41-06농림16 17" xfId="785"/>
    <cellStyle name="AeE­_laroux_2_41-06농림16 18" xfId="786"/>
    <cellStyle name="ÅëÈ­_laroux_2_41-06농림16 18" xfId="787"/>
    <cellStyle name="AeE­_laroux_2_41-06농림16 19" xfId="788"/>
    <cellStyle name="ÅëÈ­_laroux_2_41-06농림16 19" xfId="789"/>
    <cellStyle name="AeE­_laroux_2_41-06농림16 2" xfId="790"/>
    <cellStyle name="ÅëÈ­_laroux_2_41-06농림16 2" xfId="791"/>
    <cellStyle name="AeE­_laroux_2_41-06농림16 20" xfId="792"/>
    <cellStyle name="ÅëÈ­_laroux_2_41-06농림16 20" xfId="793"/>
    <cellStyle name="AeE­_laroux_2_41-06농림16 21" xfId="794"/>
    <cellStyle name="ÅëÈ­_laroux_2_41-06농림16 21" xfId="795"/>
    <cellStyle name="AeE­_laroux_2_41-06농림16 22" xfId="796"/>
    <cellStyle name="ÅëÈ­_laroux_2_41-06농림16 22" xfId="797"/>
    <cellStyle name="AeE­_laroux_2_41-06농림16 23" xfId="798"/>
    <cellStyle name="ÅëÈ­_laroux_2_41-06농림16 23" xfId="799"/>
    <cellStyle name="AeE­_laroux_2_41-06농림16 24" xfId="800"/>
    <cellStyle name="ÅëÈ­_laroux_2_41-06농림16 24" xfId="801"/>
    <cellStyle name="AeE­_laroux_2_41-06농림16 25" xfId="802"/>
    <cellStyle name="ÅëÈ­_laroux_2_41-06농림16 25" xfId="803"/>
    <cellStyle name="AeE­_laroux_2_41-06농림16 26" xfId="804"/>
    <cellStyle name="ÅëÈ­_laroux_2_41-06농림16 26" xfId="805"/>
    <cellStyle name="AeE­_laroux_2_41-06농림16 27" xfId="806"/>
    <cellStyle name="ÅëÈ­_laroux_2_41-06농림16 27" xfId="807"/>
    <cellStyle name="AeE­_laroux_2_41-06농림16 28" xfId="808"/>
    <cellStyle name="ÅëÈ­_laroux_2_41-06농림16 28" xfId="809"/>
    <cellStyle name="AeE­_laroux_2_41-06농림16 29" xfId="810"/>
    <cellStyle name="ÅëÈ­_laroux_2_41-06농림16 29" xfId="811"/>
    <cellStyle name="AeE­_laroux_2_41-06농림16 3" xfId="812"/>
    <cellStyle name="ÅëÈ­_laroux_2_41-06농림16 3" xfId="813"/>
    <cellStyle name="AeE­_laroux_2_41-06농림16 30" xfId="814"/>
    <cellStyle name="ÅëÈ­_laroux_2_41-06농림16 30" xfId="815"/>
    <cellStyle name="AeE­_laroux_2_41-06농림16 31" xfId="816"/>
    <cellStyle name="ÅëÈ­_laroux_2_41-06농림16 31" xfId="817"/>
    <cellStyle name="AeE­_laroux_2_41-06농림16 32" xfId="818"/>
    <cellStyle name="ÅëÈ­_laroux_2_41-06농림16 32" xfId="819"/>
    <cellStyle name="AeE­_laroux_2_41-06농림16 33" xfId="820"/>
    <cellStyle name="ÅëÈ­_laroux_2_41-06농림16 33" xfId="821"/>
    <cellStyle name="AeE­_laroux_2_41-06농림16 34" xfId="822"/>
    <cellStyle name="ÅëÈ­_laroux_2_41-06농림16 34" xfId="823"/>
    <cellStyle name="AeE­_laroux_2_41-06농림16 35" xfId="824"/>
    <cellStyle name="ÅëÈ­_laroux_2_41-06농림16 35" xfId="825"/>
    <cellStyle name="AeE­_laroux_2_41-06농림16 36" xfId="826"/>
    <cellStyle name="ÅëÈ­_laroux_2_41-06농림16 36" xfId="827"/>
    <cellStyle name="AeE­_laroux_2_41-06농림16 37" xfId="828"/>
    <cellStyle name="ÅëÈ­_laroux_2_41-06농림16 37" xfId="829"/>
    <cellStyle name="AeE­_laroux_2_41-06농림16 38" xfId="830"/>
    <cellStyle name="ÅëÈ­_laroux_2_41-06농림16 38" xfId="831"/>
    <cellStyle name="AeE­_laroux_2_41-06농림16 39" xfId="832"/>
    <cellStyle name="ÅëÈ­_laroux_2_41-06농림16 39" xfId="833"/>
    <cellStyle name="AeE­_laroux_2_41-06농림16 4" xfId="834"/>
    <cellStyle name="ÅëÈ­_laroux_2_41-06농림16 4" xfId="835"/>
    <cellStyle name="AeE­_laroux_2_41-06농림16 40" xfId="836"/>
    <cellStyle name="ÅëÈ­_laroux_2_41-06농림16 40" xfId="837"/>
    <cellStyle name="AeE­_laroux_2_41-06농림16 41" xfId="838"/>
    <cellStyle name="ÅëÈ­_laroux_2_41-06농림16 41" xfId="839"/>
    <cellStyle name="AeE­_laroux_2_41-06농림16 5" xfId="840"/>
    <cellStyle name="ÅëÈ­_laroux_2_41-06농림16 5" xfId="841"/>
    <cellStyle name="AeE­_laroux_2_41-06농림16 6" xfId="842"/>
    <cellStyle name="ÅëÈ­_laroux_2_41-06농림16 6" xfId="843"/>
    <cellStyle name="AeE­_laroux_2_41-06농림16 7" xfId="844"/>
    <cellStyle name="ÅëÈ­_laroux_2_41-06농림16 7" xfId="845"/>
    <cellStyle name="AeE­_laroux_2_41-06농림16 8" xfId="846"/>
    <cellStyle name="ÅëÈ­_laroux_2_41-06농림16 8" xfId="847"/>
    <cellStyle name="AeE­_laroux_2_41-06농림16 9" xfId="848"/>
    <cellStyle name="ÅëÈ­_laroux_2_41-06농림16 9" xfId="849"/>
    <cellStyle name="AeE­_laroux_2_41-06농림41" xfId="850"/>
    <cellStyle name="ÅëÈ­_laroux_2_41-06농림41" xfId="851"/>
    <cellStyle name="AeE­_laroux_2_41-06농림41 10" xfId="852"/>
    <cellStyle name="ÅëÈ­_laroux_2_41-06농림41 10" xfId="853"/>
    <cellStyle name="AeE­_laroux_2_41-06농림41 11" xfId="854"/>
    <cellStyle name="ÅëÈ­_laroux_2_41-06농림41 11" xfId="855"/>
    <cellStyle name="AeE­_laroux_2_41-06농림41 12" xfId="856"/>
    <cellStyle name="ÅëÈ­_laroux_2_41-06농림41 12" xfId="857"/>
    <cellStyle name="AeE­_laroux_2_41-06농림41 13" xfId="858"/>
    <cellStyle name="ÅëÈ­_laroux_2_41-06농림41 13" xfId="859"/>
    <cellStyle name="AeE­_laroux_2_41-06농림41 14" xfId="860"/>
    <cellStyle name="ÅëÈ­_laroux_2_41-06농림41 14" xfId="861"/>
    <cellStyle name="AeE­_laroux_2_41-06농림41 15" xfId="862"/>
    <cellStyle name="ÅëÈ­_laroux_2_41-06농림41 15" xfId="863"/>
    <cellStyle name="AeE­_laroux_2_41-06농림41 16" xfId="864"/>
    <cellStyle name="ÅëÈ­_laroux_2_41-06농림41 16" xfId="865"/>
    <cellStyle name="AeE­_laroux_2_41-06농림41 17" xfId="866"/>
    <cellStyle name="ÅëÈ­_laroux_2_41-06농림41 17" xfId="867"/>
    <cellStyle name="AeE­_laroux_2_41-06농림41 18" xfId="868"/>
    <cellStyle name="ÅëÈ­_laroux_2_41-06농림41 18" xfId="869"/>
    <cellStyle name="AeE­_laroux_2_41-06농림41 19" xfId="870"/>
    <cellStyle name="ÅëÈ­_laroux_2_41-06농림41 19" xfId="871"/>
    <cellStyle name="AeE­_laroux_2_41-06농림41 2" xfId="872"/>
    <cellStyle name="ÅëÈ­_laroux_2_41-06농림41 2" xfId="873"/>
    <cellStyle name="AeE­_laroux_2_41-06농림41 20" xfId="874"/>
    <cellStyle name="ÅëÈ­_laroux_2_41-06농림41 20" xfId="875"/>
    <cellStyle name="AeE­_laroux_2_41-06농림41 21" xfId="876"/>
    <cellStyle name="ÅëÈ­_laroux_2_41-06농림41 21" xfId="877"/>
    <cellStyle name="AeE­_laroux_2_41-06농림41 22" xfId="878"/>
    <cellStyle name="ÅëÈ­_laroux_2_41-06농림41 22" xfId="879"/>
    <cellStyle name="AeE­_laroux_2_41-06농림41 23" xfId="880"/>
    <cellStyle name="ÅëÈ­_laroux_2_41-06농림41 23" xfId="881"/>
    <cellStyle name="AeE­_laroux_2_41-06농림41 24" xfId="882"/>
    <cellStyle name="ÅëÈ­_laroux_2_41-06농림41 24" xfId="883"/>
    <cellStyle name="AeE­_laroux_2_41-06농림41 25" xfId="884"/>
    <cellStyle name="ÅëÈ­_laroux_2_41-06농림41 25" xfId="885"/>
    <cellStyle name="AeE­_laroux_2_41-06농림41 26" xfId="886"/>
    <cellStyle name="ÅëÈ­_laroux_2_41-06농림41 26" xfId="887"/>
    <cellStyle name="AeE­_laroux_2_41-06농림41 27" xfId="888"/>
    <cellStyle name="ÅëÈ­_laroux_2_41-06농림41 27" xfId="889"/>
    <cellStyle name="AeE­_laroux_2_41-06농림41 28" xfId="890"/>
    <cellStyle name="ÅëÈ­_laroux_2_41-06농림41 28" xfId="891"/>
    <cellStyle name="AeE­_laroux_2_41-06농림41 29" xfId="892"/>
    <cellStyle name="ÅëÈ­_laroux_2_41-06농림41 29" xfId="893"/>
    <cellStyle name="AeE­_laroux_2_41-06농림41 3" xfId="894"/>
    <cellStyle name="ÅëÈ­_laroux_2_41-06농림41 3" xfId="895"/>
    <cellStyle name="AeE­_laroux_2_41-06농림41 30" xfId="896"/>
    <cellStyle name="ÅëÈ­_laroux_2_41-06농림41 30" xfId="897"/>
    <cellStyle name="AeE­_laroux_2_41-06농림41 31" xfId="898"/>
    <cellStyle name="ÅëÈ­_laroux_2_41-06농림41 31" xfId="899"/>
    <cellStyle name="AeE­_laroux_2_41-06농림41 32" xfId="900"/>
    <cellStyle name="ÅëÈ­_laroux_2_41-06농림41 32" xfId="901"/>
    <cellStyle name="AeE­_laroux_2_41-06농림41 33" xfId="902"/>
    <cellStyle name="ÅëÈ­_laroux_2_41-06농림41 33" xfId="903"/>
    <cellStyle name="AeE­_laroux_2_41-06농림41 34" xfId="904"/>
    <cellStyle name="ÅëÈ­_laroux_2_41-06농림41 34" xfId="905"/>
    <cellStyle name="AeE­_laroux_2_41-06농림41 35" xfId="906"/>
    <cellStyle name="ÅëÈ­_laroux_2_41-06농림41 35" xfId="907"/>
    <cellStyle name="AeE­_laroux_2_41-06농림41 36" xfId="908"/>
    <cellStyle name="ÅëÈ­_laroux_2_41-06농림41 36" xfId="909"/>
    <cellStyle name="AeE­_laroux_2_41-06농림41 37" xfId="910"/>
    <cellStyle name="ÅëÈ­_laroux_2_41-06농림41 37" xfId="911"/>
    <cellStyle name="AeE­_laroux_2_41-06농림41 38" xfId="912"/>
    <cellStyle name="ÅëÈ­_laroux_2_41-06농림41 38" xfId="913"/>
    <cellStyle name="AeE­_laroux_2_41-06농림41 39" xfId="914"/>
    <cellStyle name="ÅëÈ­_laroux_2_41-06농림41 39" xfId="915"/>
    <cellStyle name="AeE­_laroux_2_41-06농림41 4" xfId="916"/>
    <cellStyle name="ÅëÈ­_laroux_2_41-06농림41 4" xfId="917"/>
    <cellStyle name="AeE­_laroux_2_41-06농림41 40" xfId="918"/>
    <cellStyle name="ÅëÈ­_laroux_2_41-06농림41 40" xfId="919"/>
    <cellStyle name="AeE­_laroux_2_41-06농림41 41" xfId="920"/>
    <cellStyle name="ÅëÈ­_laroux_2_41-06농림41 41" xfId="921"/>
    <cellStyle name="AeE­_laroux_2_41-06농림41 5" xfId="922"/>
    <cellStyle name="ÅëÈ­_laroux_2_41-06농림41 5" xfId="923"/>
    <cellStyle name="AeE­_laroux_2_41-06농림41 6" xfId="924"/>
    <cellStyle name="ÅëÈ­_laroux_2_41-06농림41 6" xfId="925"/>
    <cellStyle name="AeE­_laroux_2_41-06농림41 7" xfId="926"/>
    <cellStyle name="ÅëÈ­_laroux_2_41-06농림41 7" xfId="927"/>
    <cellStyle name="AeE­_laroux_2_41-06농림41 8" xfId="928"/>
    <cellStyle name="ÅëÈ­_laroux_2_41-06농림41 8" xfId="929"/>
    <cellStyle name="AeE­_laroux_2_41-06농림41 9" xfId="930"/>
    <cellStyle name="ÅëÈ­_laroux_2_41-06농림41 9" xfId="931"/>
    <cellStyle name="AeE­_Sheet1" xfId="932"/>
    <cellStyle name="ÅëÈ­_Sheet1" xfId="933"/>
    <cellStyle name="AeE­_Sheet1 10" xfId="934"/>
    <cellStyle name="ÅëÈ­_Sheet1 10" xfId="935"/>
    <cellStyle name="AeE­_Sheet1 11" xfId="936"/>
    <cellStyle name="ÅëÈ­_Sheet1 11" xfId="937"/>
    <cellStyle name="AeE­_Sheet1 12" xfId="938"/>
    <cellStyle name="ÅëÈ­_Sheet1 12" xfId="939"/>
    <cellStyle name="AeE­_Sheet1 12 10" xfId="3667"/>
    <cellStyle name="ÅëÈ­_Sheet1 13" xfId="940"/>
    <cellStyle name="AeE­_Sheet1 14" xfId="941"/>
    <cellStyle name="ÅëÈ­_Sheet1 14" xfId="942"/>
    <cellStyle name="AeE­_Sheet1 15" xfId="943"/>
    <cellStyle name="ÅëÈ­_Sheet1 15" xfId="944"/>
    <cellStyle name="AeE­_Sheet1 16" xfId="945"/>
    <cellStyle name="ÅëÈ­_Sheet1 16" xfId="946"/>
    <cellStyle name="AeE­_Sheet1 17" xfId="947"/>
    <cellStyle name="ÅëÈ­_Sheet1 17" xfId="948"/>
    <cellStyle name="AeE­_Sheet1 18" xfId="949"/>
    <cellStyle name="ÅëÈ­_Sheet1 18" xfId="950"/>
    <cellStyle name="AeE­_Sheet1 19" xfId="951"/>
    <cellStyle name="ÅëÈ­_Sheet1 19" xfId="952"/>
    <cellStyle name="AeE­_Sheet1 2" xfId="953"/>
    <cellStyle name="ÅëÈ­_Sheet1 2" xfId="954"/>
    <cellStyle name="AeE­_Sheet1 20" xfId="955"/>
    <cellStyle name="ÅëÈ­_Sheet1 20" xfId="956"/>
    <cellStyle name="AeE­_Sheet1 21" xfId="957"/>
    <cellStyle name="ÅëÈ­_Sheet1 21" xfId="958"/>
    <cellStyle name="AeE­_Sheet1 22" xfId="959"/>
    <cellStyle name="ÅëÈ­_Sheet1 22" xfId="960"/>
    <cellStyle name="AeE­_Sheet1 23" xfId="961"/>
    <cellStyle name="ÅëÈ­_Sheet1 23" xfId="962"/>
    <cellStyle name="AeE­_Sheet1 24" xfId="963"/>
    <cellStyle name="ÅëÈ­_Sheet1 24" xfId="964"/>
    <cellStyle name="AeE­_Sheet1 25" xfId="965"/>
    <cellStyle name="ÅëÈ­_Sheet1 25" xfId="966"/>
    <cellStyle name="AeE­_Sheet1 26" xfId="967"/>
    <cellStyle name="ÅëÈ­_Sheet1 26" xfId="968"/>
    <cellStyle name="AeE­_Sheet1 27" xfId="969"/>
    <cellStyle name="ÅëÈ­_Sheet1 27" xfId="970"/>
    <cellStyle name="AeE­_Sheet1 28" xfId="971"/>
    <cellStyle name="ÅëÈ­_Sheet1 28" xfId="972"/>
    <cellStyle name="AeE­_Sheet1 29" xfId="973"/>
    <cellStyle name="ÅëÈ­_Sheet1 29" xfId="974"/>
    <cellStyle name="AeE­_Sheet1 3" xfId="975"/>
    <cellStyle name="ÅëÈ­_Sheet1 3" xfId="976"/>
    <cellStyle name="AeE­_Sheet1 30" xfId="977"/>
    <cellStyle name="ÅëÈ­_Sheet1 30" xfId="978"/>
    <cellStyle name="AeE­_Sheet1 31" xfId="979"/>
    <cellStyle name="ÅëÈ­_Sheet1 31" xfId="980"/>
    <cellStyle name="AeE­_Sheet1 32" xfId="981"/>
    <cellStyle name="ÅëÈ­_Sheet1 32" xfId="982"/>
    <cellStyle name="AeE­_Sheet1 33" xfId="983"/>
    <cellStyle name="ÅëÈ­_Sheet1 33" xfId="984"/>
    <cellStyle name="AeE­_Sheet1 34" xfId="985"/>
    <cellStyle name="ÅëÈ­_Sheet1 34" xfId="986"/>
    <cellStyle name="AeE­_Sheet1 35" xfId="987"/>
    <cellStyle name="ÅëÈ­_Sheet1 35" xfId="988"/>
    <cellStyle name="AeE­_Sheet1 36" xfId="989"/>
    <cellStyle name="ÅëÈ­_Sheet1 36" xfId="990"/>
    <cellStyle name="AeE­_Sheet1 37" xfId="991"/>
    <cellStyle name="ÅëÈ­_Sheet1 37" xfId="992"/>
    <cellStyle name="AeE­_Sheet1 38" xfId="993"/>
    <cellStyle name="ÅëÈ­_Sheet1 38" xfId="994"/>
    <cellStyle name="AeE­_Sheet1 39" xfId="995"/>
    <cellStyle name="ÅëÈ­_Sheet1 39" xfId="996"/>
    <cellStyle name="AeE­_Sheet1 4" xfId="997"/>
    <cellStyle name="ÅëÈ­_Sheet1 4" xfId="998"/>
    <cellStyle name="AeE­_Sheet1 40" xfId="999"/>
    <cellStyle name="ÅëÈ­_Sheet1 40" xfId="1000"/>
    <cellStyle name="AeE­_Sheet1 41" xfId="1001"/>
    <cellStyle name="ÅëÈ­_Sheet1 41" xfId="1002"/>
    <cellStyle name="AeE­_Sheet1 5" xfId="1003"/>
    <cellStyle name="ÅëÈ­_Sheet1 5" xfId="1004"/>
    <cellStyle name="AeE­_Sheet1 6" xfId="1005"/>
    <cellStyle name="ÅëÈ­_Sheet1 6" xfId="1006"/>
    <cellStyle name="AeE­_Sheet1 7" xfId="1007"/>
    <cellStyle name="ÅëÈ­_Sheet1 7" xfId="1008"/>
    <cellStyle name="AeE­_Sheet1 8" xfId="1009"/>
    <cellStyle name="ÅëÈ­_Sheet1 8" xfId="1010"/>
    <cellStyle name="AeE­_Sheet1 9" xfId="1011"/>
    <cellStyle name="ÅëÈ­_Sheet1 9" xfId="1012"/>
    <cellStyle name="AeE­_Sheet1_41-06농림16" xfId="1013"/>
    <cellStyle name="ÅëÈ­_Sheet1_41-06농림16" xfId="1014"/>
    <cellStyle name="AeE­_Sheet1_41-06농림16 10" xfId="1015"/>
    <cellStyle name="ÅëÈ­_Sheet1_41-06농림16 10" xfId="1016"/>
    <cellStyle name="AeE­_Sheet1_41-06농림16 11" xfId="1017"/>
    <cellStyle name="ÅëÈ­_Sheet1_41-06농림16 11" xfId="1018"/>
    <cellStyle name="AeE­_Sheet1_41-06농림16 12" xfId="1019"/>
    <cellStyle name="ÅëÈ­_Sheet1_41-06농림16 12" xfId="1020"/>
    <cellStyle name="AeE­_Sheet1_41-06농림16 12 10" xfId="3668"/>
    <cellStyle name="ÅëÈ­_Sheet1_41-06농림16 13" xfId="1021"/>
    <cellStyle name="AeE­_Sheet1_41-06농림16 14" xfId="1022"/>
    <cellStyle name="ÅëÈ­_Sheet1_41-06농림16 14" xfId="1023"/>
    <cellStyle name="AeE­_Sheet1_41-06농림16 15" xfId="1024"/>
    <cellStyle name="ÅëÈ­_Sheet1_41-06농림16 15" xfId="1025"/>
    <cellStyle name="AeE­_Sheet1_41-06농림16 16" xfId="1026"/>
    <cellStyle name="ÅëÈ­_Sheet1_41-06농림16 16" xfId="1027"/>
    <cellStyle name="AeE­_Sheet1_41-06농림16 17" xfId="1028"/>
    <cellStyle name="ÅëÈ­_Sheet1_41-06농림16 17" xfId="1029"/>
    <cellStyle name="AeE­_Sheet1_41-06농림16 18" xfId="1030"/>
    <cellStyle name="ÅëÈ­_Sheet1_41-06농림16 18" xfId="1031"/>
    <cellStyle name="AeE­_Sheet1_41-06농림16 19" xfId="1032"/>
    <cellStyle name="ÅëÈ­_Sheet1_41-06농림16 19" xfId="1033"/>
    <cellStyle name="AeE­_Sheet1_41-06농림16 2" xfId="1034"/>
    <cellStyle name="ÅëÈ­_Sheet1_41-06농림16 2" xfId="1035"/>
    <cellStyle name="AeE­_Sheet1_41-06농림16 20" xfId="1036"/>
    <cellStyle name="ÅëÈ­_Sheet1_41-06농림16 20" xfId="1037"/>
    <cellStyle name="AeE­_Sheet1_41-06농림16 21" xfId="1038"/>
    <cellStyle name="ÅëÈ­_Sheet1_41-06농림16 21" xfId="1039"/>
    <cellStyle name="AeE­_Sheet1_41-06농림16 22" xfId="1040"/>
    <cellStyle name="ÅëÈ­_Sheet1_41-06농림16 22" xfId="1041"/>
    <cellStyle name="AeE­_Sheet1_41-06농림16 23" xfId="1042"/>
    <cellStyle name="ÅëÈ­_Sheet1_41-06농림16 23" xfId="1043"/>
    <cellStyle name="AeE­_Sheet1_41-06농림16 24" xfId="1044"/>
    <cellStyle name="ÅëÈ­_Sheet1_41-06농림16 24" xfId="1045"/>
    <cellStyle name="AeE­_Sheet1_41-06농림16 25" xfId="1046"/>
    <cellStyle name="ÅëÈ­_Sheet1_41-06농림16 25" xfId="1047"/>
    <cellStyle name="AeE­_Sheet1_41-06농림16 26" xfId="1048"/>
    <cellStyle name="ÅëÈ­_Sheet1_41-06농림16 26" xfId="1049"/>
    <cellStyle name="AeE­_Sheet1_41-06농림16 27" xfId="1050"/>
    <cellStyle name="ÅëÈ­_Sheet1_41-06농림16 27" xfId="1051"/>
    <cellStyle name="AeE­_Sheet1_41-06농림16 28" xfId="1052"/>
    <cellStyle name="ÅëÈ­_Sheet1_41-06농림16 28" xfId="1053"/>
    <cellStyle name="AeE­_Sheet1_41-06농림16 29" xfId="1054"/>
    <cellStyle name="ÅëÈ­_Sheet1_41-06농림16 29" xfId="1055"/>
    <cellStyle name="AeE­_Sheet1_41-06농림16 3" xfId="1056"/>
    <cellStyle name="ÅëÈ­_Sheet1_41-06농림16 3" xfId="1057"/>
    <cellStyle name="AeE­_Sheet1_41-06농림16 30" xfId="1058"/>
    <cellStyle name="ÅëÈ­_Sheet1_41-06농림16 30" xfId="1059"/>
    <cellStyle name="AeE­_Sheet1_41-06농림16 31" xfId="1060"/>
    <cellStyle name="ÅëÈ­_Sheet1_41-06농림16 31" xfId="1061"/>
    <cellStyle name="AeE­_Sheet1_41-06농림16 32" xfId="1062"/>
    <cellStyle name="ÅëÈ­_Sheet1_41-06농림16 32" xfId="1063"/>
    <cellStyle name="AeE­_Sheet1_41-06농림16 33" xfId="1064"/>
    <cellStyle name="ÅëÈ­_Sheet1_41-06농림16 33" xfId="1065"/>
    <cellStyle name="AeE­_Sheet1_41-06농림16 34" xfId="1066"/>
    <cellStyle name="ÅëÈ­_Sheet1_41-06농림16 34" xfId="1067"/>
    <cellStyle name="AeE­_Sheet1_41-06농림16 35" xfId="1068"/>
    <cellStyle name="ÅëÈ­_Sheet1_41-06농림16 35" xfId="1069"/>
    <cellStyle name="AeE­_Sheet1_41-06농림16 36" xfId="1070"/>
    <cellStyle name="ÅëÈ­_Sheet1_41-06농림16 36" xfId="1071"/>
    <cellStyle name="AeE­_Sheet1_41-06농림16 37" xfId="1072"/>
    <cellStyle name="ÅëÈ­_Sheet1_41-06농림16 37" xfId="1073"/>
    <cellStyle name="AeE­_Sheet1_41-06농림16 38" xfId="1074"/>
    <cellStyle name="ÅëÈ­_Sheet1_41-06농림16 38" xfId="1075"/>
    <cellStyle name="AeE­_Sheet1_41-06농림16 39" xfId="1076"/>
    <cellStyle name="ÅëÈ­_Sheet1_41-06농림16 39" xfId="1077"/>
    <cellStyle name="AeE­_Sheet1_41-06농림16 4" xfId="1078"/>
    <cellStyle name="ÅëÈ­_Sheet1_41-06농림16 4" xfId="1079"/>
    <cellStyle name="AeE­_Sheet1_41-06농림16 40" xfId="1080"/>
    <cellStyle name="ÅëÈ­_Sheet1_41-06농림16 40" xfId="1081"/>
    <cellStyle name="AeE­_Sheet1_41-06농림16 41" xfId="1082"/>
    <cellStyle name="ÅëÈ­_Sheet1_41-06농림16 41" xfId="1083"/>
    <cellStyle name="AeE­_Sheet1_41-06농림16 5" xfId="1084"/>
    <cellStyle name="ÅëÈ­_Sheet1_41-06농림16 5" xfId="1085"/>
    <cellStyle name="AeE­_Sheet1_41-06농림16 6" xfId="1086"/>
    <cellStyle name="ÅëÈ­_Sheet1_41-06농림16 6" xfId="1087"/>
    <cellStyle name="AeE­_Sheet1_41-06농림16 7" xfId="1088"/>
    <cellStyle name="ÅëÈ­_Sheet1_41-06농림16 7" xfId="1089"/>
    <cellStyle name="AeE­_Sheet1_41-06농림16 8" xfId="1090"/>
    <cellStyle name="ÅëÈ­_Sheet1_41-06농림16 8" xfId="1091"/>
    <cellStyle name="AeE­_Sheet1_41-06농림16 9" xfId="1092"/>
    <cellStyle name="ÅëÈ­_Sheet1_41-06농림16 9" xfId="1093"/>
    <cellStyle name="AeE­_Sheet1_41-06농림41" xfId="1094"/>
    <cellStyle name="ÅëÈ­_Sheet1_41-06농림41" xfId="1095"/>
    <cellStyle name="AeE­_Sheet1_41-06농림41 10" xfId="1096"/>
    <cellStyle name="ÅëÈ­_Sheet1_41-06농림41 10" xfId="1097"/>
    <cellStyle name="AeE­_Sheet1_41-06농림41 11" xfId="1098"/>
    <cellStyle name="ÅëÈ­_Sheet1_41-06농림41 11" xfId="1099"/>
    <cellStyle name="AeE­_Sheet1_41-06농림41 12" xfId="1100"/>
    <cellStyle name="ÅëÈ­_Sheet1_41-06농림41 12" xfId="1101"/>
    <cellStyle name="AeE­_Sheet1_41-06농림41 12 10" xfId="3669"/>
    <cellStyle name="ÅëÈ­_Sheet1_41-06농림41 13" xfId="1102"/>
    <cellStyle name="AeE­_Sheet1_41-06농림41 14" xfId="1103"/>
    <cellStyle name="ÅëÈ­_Sheet1_41-06농림41 14" xfId="1104"/>
    <cellStyle name="AeE­_Sheet1_41-06농림41 15" xfId="1105"/>
    <cellStyle name="ÅëÈ­_Sheet1_41-06농림41 15" xfId="1106"/>
    <cellStyle name="AeE­_Sheet1_41-06농림41 16" xfId="1107"/>
    <cellStyle name="ÅëÈ­_Sheet1_41-06농림41 16" xfId="1108"/>
    <cellStyle name="AeE­_Sheet1_41-06농림41 17" xfId="1109"/>
    <cellStyle name="ÅëÈ­_Sheet1_41-06농림41 17" xfId="1110"/>
    <cellStyle name="AeE­_Sheet1_41-06농림41 18" xfId="1111"/>
    <cellStyle name="ÅëÈ­_Sheet1_41-06농림41 18" xfId="1112"/>
    <cellStyle name="AeE­_Sheet1_41-06농림41 19" xfId="1113"/>
    <cellStyle name="ÅëÈ­_Sheet1_41-06농림41 19" xfId="1114"/>
    <cellStyle name="AeE­_Sheet1_41-06농림41 2" xfId="1115"/>
    <cellStyle name="ÅëÈ­_Sheet1_41-06농림41 2" xfId="1116"/>
    <cellStyle name="AeE­_Sheet1_41-06농림41 20" xfId="1117"/>
    <cellStyle name="ÅëÈ­_Sheet1_41-06농림41 20" xfId="1118"/>
    <cellStyle name="AeE­_Sheet1_41-06농림41 21" xfId="1119"/>
    <cellStyle name="ÅëÈ­_Sheet1_41-06농림41 21" xfId="1120"/>
    <cellStyle name="AeE­_Sheet1_41-06농림41 22" xfId="1121"/>
    <cellStyle name="ÅëÈ­_Sheet1_41-06농림41 22" xfId="1122"/>
    <cellStyle name="AeE­_Sheet1_41-06농림41 23" xfId="1123"/>
    <cellStyle name="ÅëÈ­_Sheet1_41-06농림41 23" xfId="1124"/>
    <cellStyle name="AeE­_Sheet1_41-06농림41 24" xfId="1125"/>
    <cellStyle name="ÅëÈ­_Sheet1_41-06농림41 24" xfId="1126"/>
    <cellStyle name="AeE­_Sheet1_41-06농림41 25" xfId="1127"/>
    <cellStyle name="ÅëÈ­_Sheet1_41-06농림41 25" xfId="1128"/>
    <cellStyle name="AeE­_Sheet1_41-06농림41 26" xfId="1129"/>
    <cellStyle name="ÅëÈ­_Sheet1_41-06농림41 26" xfId="1130"/>
    <cellStyle name="AeE­_Sheet1_41-06농림41 27" xfId="1131"/>
    <cellStyle name="ÅëÈ­_Sheet1_41-06농림41 27" xfId="1132"/>
    <cellStyle name="AeE­_Sheet1_41-06농림41 28" xfId="1133"/>
    <cellStyle name="ÅëÈ­_Sheet1_41-06농림41 28" xfId="1134"/>
    <cellStyle name="AeE­_Sheet1_41-06농림41 29" xfId="1135"/>
    <cellStyle name="ÅëÈ­_Sheet1_41-06농림41 29" xfId="1136"/>
    <cellStyle name="AeE­_Sheet1_41-06농림41 3" xfId="1137"/>
    <cellStyle name="ÅëÈ­_Sheet1_41-06농림41 3" xfId="1138"/>
    <cellStyle name="AeE­_Sheet1_41-06농림41 30" xfId="1139"/>
    <cellStyle name="ÅëÈ­_Sheet1_41-06농림41 30" xfId="1140"/>
    <cellStyle name="AeE­_Sheet1_41-06농림41 31" xfId="1141"/>
    <cellStyle name="ÅëÈ­_Sheet1_41-06농림41 31" xfId="1142"/>
    <cellStyle name="AeE­_Sheet1_41-06농림41 32" xfId="1143"/>
    <cellStyle name="ÅëÈ­_Sheet1_41-06농림41 32" xfId="1144"/>
    <cellStyle name="AeE­_Sheet1_41-06농림41 33" xfId="1145"/>
    <cellStyle name="ÅëÈ­_Sheet1_41-06농림41 33" xfId="1146"/>
    <cellStyle name="AeE­_Sheet1_41-06농림41 34" xfId="1147"/>
    <cellStyle name="ÅëÈ­_Sheet1_41-06농림41 34" xfId="1148"/>
    <cellStyle name="AeE­_Sheet1_41-06농림41 35" xfId="1149"/>
    <cellStyle name="ÅëÈ­_Sheet1_41-06농림41 35" xfId="1150"/>
    <cellStyle name="AeE­_Sheet1_41-06농림41 36" xfId="1151"/>
    <cellStyle name="ÅëÈ­_Sheet1_41-06농림41 36" xfId="1152"/>
    <cellStyle name="AeE­_Sheet1_41-06농림41 37" xfId="1153"/>
    <cellStyle name="ÅëÈ­_Sheet1_41-06농림41 37" xfId="1154"/>
    <cellStyle name="AeE­_Sheet1_41-06농림41 38" xfId="1155"/>
    <cellStyle name="ÅëÈ­_Sheet1_41-06농림41 38" xfId="1156"/>
    <cellStyle name="AeE­_Sheet1_41-06농림41 39" xfId="1157"/>
    <cellStyle name="ÅëÈ­_Sheet1_41-06농림41 39" xfId="1158"/>
    <cellStyle name="AeE­_Sheet1_41-06농림41 4" xfId="1159"/>
    <cellStyle name="ÅëÈ­_Sheet1_41-06농림41 4" xfId="1160"/>
    <cellStyle name="AeE­_Sheet1_41-06농림41 40" xfId="1161"/>
    <cellStyle name="ÅëÈ­_Sheet1_41-06농림41 40" xfId="1162"/>
    <cellStyle name="AeE­_Sheet1_41-06농림41 41" xfId="1163"/>
    <cellStyle name="ÅëÈ­_Sheet1_41-06농림41 41" xfId="1164"/>
    <cellStyle name="AeE­_Sheet1_41-06농림41 5" xfId="1165"/>
    <cellStyle name="ÅëÈ­_Sheet1_41-06농림41 5" xfId="1166"/>
    <cellStyle name="AeE­_Sheet1_41-06농림41 6" xfId="1167"/>
    <cellStyle name="ÅëÈ­_Sheet1_41-06농림41 6" xfId="1168"/>
    <cellStyle name="AeE­_Sheet1_41-06농림41 7" xfId="1169"/>
    <cellStyle name="ÅëÈ­_Sheet1_41-06농림41 7" xfId="1170"/>
    <cellStyle name="AeE­_Sheet1_41-06농림41 8" xfId="1171"/>
    <cellStyle name="ÅëÈ­_Sheet1_41-06농림41 8" xfId="1172"/>
    <cellStyle name="AeE­_Sheet1_41-06농림41 9" xfId="1173"/>
    <cellStyle name="ÅëÈ­_Sheet1_41-06농림41 9" xfId="1174"/>
    <cellStyle name="AeE¡ⓒ [0]_INQUIRY ￠?￥i¨u¡AAⓒ￢Aⓒª " xfId="1175"/>
    <cellStyle name="AeE¡ⓒ_INQUIRY ￠?￥i¨u¡AAⓒ￢Aⓒª " xfId="1176"/>
    <cellStyle name="ALIGNMENT" xfId="2928"/>
    <cellStyle name="AÞ¸¶ [0]_°eE¹_11¿a½A " xfId="2929"/>
    <cellStyle name="ÄÞ¸¶ [0]_¼ÕÀÍ¿¹»ê" xfId="1177"/>
    <cellStyle name="AÞ¸¶ [0]_¼OAI¿¹≫e" xfId="1178"/>
    <cellStyle name="ÄÞ¸¶ [0]_ÀÎ°Çºñ,¿ÜÁÖºñ" xfId="1179"/>
    <cellStyle name="AÞ¸¶ [0]_AI°Cºn,μμ±Þºn" xfId="1180"/>
    <cellStyle name="ÄÞ¸¶ [0]_laroux" xfId="1181"/>
    <cellStyle name="AÞ¸¶ [0]_laroux_1" xfId="1182"/>
    <cellStyle name="ÄÞ¸¶ [0]_laroux_1" xfId="1183"/>
    <cellStyle name="AÞ¸¶ [0]_laroux_1 10" xfId="1184"/>
    <cellStyle name="ÄÞ¸¶ [0]_laroux_1 10" xfId="1185"/>
    <cellStyle name="AÞ¸¶ [0]_laroux_1 11" xfId="1186"/>
    <cellStyle name="ÄÞ¸¶ [0]_laroux_1 11" xfId="1187"/>
    <cellStyle name="AÞ¸¶ [0]_laroux_1 12" xfId="1188"/>
    <cellStyle name="ÄÞ¸¶ [0]_laroux_1 12" xfId="1189"/>
    <cellStyle name="AÞ¸¶ [0]_laroux_1 12 10" xfId="3670"/>
    <cellStyle name="ÄÞ¸¶ [0]_laroux_1 13" xfId="1190"/>
    <cellStyle name="AÞ¸¶ [0]_laroux_1 14" xfId="1191"/>
    <cellStyle name="ÄÞ¸¶ [0]_laroux_1 14" xfId="1192"/>
    <cellStyle name="AÞ¸¶ [0]_laroux_1 15" xfId="1193"/>
    <cellStyle name="ÄÞ¸¶ [0]_laroux_1 15" xfId="1194"/>
    <cellStyle name="AÞ¸¶ [0]_laroux_1 16" xfId="1195"/>
    <cellStyle name="ÄÞ¸¶ [0]_laroux_1 16" xfId="1196"/>
    <cellStyle name="AÞ¸¶ [0]_laroux_1 17" xfId="1197"/>
    <cellStyle name="ÄÞ¸¶ [0]_laroux_1 17" xfId="1198"/>
    <cellStyle name="AÞ¸¶ [0]_laroux_1 18" xfId="1199"/>
    <cellStyle name="ÄÞ¸¶ [0]_laroux_1 18" xfId="1200"/>
    <cellStyle name="AÞ¸¶ [0]_laroux_1 19" xfId="1201"/>
    <cellStyle name="ÄÞ¸¶ [0]_laroux_1 19" xfId="1202"/>
    <cellStyle name="AÞ¸¶ [0]_laroux_1 2" xfId="1203"/>
    <cellStyle name="ÄÞ¸¶ [0]_laroux_1 2" xfId="1204"/>
    <cellStyle name="AÞ¸¶ [0]_laroux_1 20" xfId="1205"/>
    <cellStyle name="ÄÞ¸¶ [0]_laroux_1 20" xfId="1206"/>
    <cellStyle name="AÞ¸¶ [0]_laroux_1 21" xfId="1207"/>
    <cellStyle name="ÄÞ¸¶ [0]_laroux_1 21" xfId="1208"/>
    <cellStyle name="AÞ¸¶ [0]_laroux_1 22" xfId="1209"/>
    <cellStyle name="ÄÞ¸¶ [0]_laroux_1 22" xfId="1210"/>
    <cellStyle name="AÞ¸¶ [0]_laroux_1 23" xfId="1211"/>
    <cellStyle name="ÄÞ¸¶ [0]_laroux_1 23" xfId="1212"/>
    <cellStyle name="AÞ¸¶ [0]_laroux_1 24" xfId="1213"/>
    <cellStyle name="ÄÞ¸¶ [0]_laroux_1 24" xfId="1214"/>
    <cellStyle name="AÞ¸¶ [0]_laroux_1 25" xfId="1215"/>
    <cellStyle name="ÄÞ¸¶ [0]_laroux_1 25" xfId="1216"/>
    <cellStyle name="AÞ¸¶ [0]_laroux_1 26" xfId="1217"/>
    <cellStyle name="ÄÞ¸¶ [0]_laroux_1 26" xfId="1218"/>
    <cellStyle name="AÞ¸¶ [0]_laroux_1 27" xfId="1219"/>
    <cellStyle name="ÄÞ¸¶ [0]_laroux_1 27" xfId="1220"/>
    <cellStyle name="AÞ¸¶ [0]_laroux_1 28" xfId="1221"/>
    <cellStyle name="ÄÞ¸¶ [0]_laroux_1 28" xfId="1222"/>
    <cellStyle name="AÞ¸¶ [0]_laroux_1 29" xfId="1223"/>
    <cellStyle name="ÄÞ¸¶ [0]_laroux_1 29" xfId="1224"/>
    <cellStyle name="AÞ¸¶ [0]_laroux_1 3" xfId="1225"/>
    <cellStyle name="ÄÞ¸¶ [0]_laroux_1 3" xfId="1226"/>
    <cellStyle name="AÞ¸¶ [0]_laroux_1 30" xfId="1227"/>
    <cellStyle name="ÄÞ¸¶ [0]_laroux_1 30" xfId="1228"/>
    <cellStyle name="AÞ¸¶ [0]_laroux_1 31" xfId="1229"/>
    <cellStyle name="ÄÞ¸¶ [0]_laroux_1 31" xfId="1230"/>
    <cellStyle name="AÞ¸¶ [0]_laroux_1 32" xfId="1231"/>
    <cellStyle name="ÄÞ¸¶ [0]_laroux_1 32" xfId="1232"/>
    <cellStyle name="AÞ¸¶ [0]_laroux_1 33" xfId="1233"/>
    <cellStyle name="ÄÞ¸¶ [0]_laroux_1 33" xfId="1234"/>
    <cellStyle name="AÞ¸¶ [0]_laroux_1 34" xfId="1235"/>
    <cellStyle name="ÄÞ¸¶ [0]_laroux_1 34" xfId="1236"/>
    <cellStyle name="AÞ¸¶ [0]_laroux_1 35" xfId="1237"/>
    <cellStyle name="ÄÞ¸¶ [0]_laroux_1 35" xfId="1238"/>
    <cellStyle name="AÞ¸¶ [0]_laroux_1 36" xfId="1239"/>
    <cellStyle name="ÄÞ¸¶ [0]_laroux_1 36" xfId="1240"/>
    <cellStyle name="AÞ¸¶ [0]_laroux_1 37" xfId="1241"/>
    <cellStyle name="ÄÞ¸¶ [0]_laroux_1 37" xfId="1242"/>
    <cellStyle name="AÞ¸¶ [0]_laroux_1 38" xfId="1243"/>
    <cellStyle name="ÄÞ¸¶ [0]_laroux_1 38" xfId="1244"/>
    <cellStyle name="AÞ¸¶ [0]_laroux_1 39" xfId="1245"/>
    <cellStyle name="ÄÞ¸¶ [0]_laroux_1 39" xfId="1246"/>
    <cellStyle name="AÞ¸¶ [0]_laroux_1 4" xfId="1247"/>
    <cellStyle name="ÄÞ¸¶ [0]_laroux_1 4" xfId="1248"/>
    <cellStyle name="AÞ¸¶ [0]_laroux_1 40" xfId="1249"/>
    <cellStyle name="ÄÞ¸¶ [0]_laroux_1 40" xfId="1250"/>
    <cellStyle name="AÞ¸¶ [0]_laroux_1 41" xfId="1251"/>
    <cellStyle name="ÄÞ¸¶ [0]_laroux_1 41" xfId="1252"/>
    <cellStyle name="AÞ¸¶ [0]_laroux_1 5" xfId="1253"/>
    <cellStyle name="ÄÞ¸¶ [0]_laroux_1 5" xfId="1254"/>
    <cellStyle name="AÞ¸¶ [0]_laroux_1 6" xfId="1255"/>
    <cellStyle name="ÄÞ¸¶ [0]_laroux_1 6" xfId="1256"/>
    <cellStyle name="AÞ¸¶ [0]_laroux_1 7" xfId="1257"/>
    <cellStyle name="ÄÞ¸¶ [0]_laroux_1 7" xfId="1258"/>
    <cellStyle name="AÞ¸¶ [0]_laroux_1 8" xfId="1259"/>
    <cellStyle name="ÄÞ¸¶ [0]_laroux_1 8" xfId="1260"/>
    <cellStyle name="AÞ¸¶ [0]_laroux_1 9" xfId="1261"/>
    <cellStyle name="ÄÞ¸¶ [0]_laroux_1 9" xfId="1262"/>
    <cellStyle name="AÞ¸¶ [0]_Sheet1" xfId="1263"/>
    <cellStyle name="ÄÞ¸¶ [0]_Sheet1" xfId="1264"/>
    <cellStyle name="AÞ¸¶ [0]_Sheet1 10" xfId="1265"/>
    <cellStyle name="ÄÞ¸¶ [0]_Sheet1 10" xfId="1266"/>
    <cellStyle name="AÞ¸¶ [0]_Sheet1 11" xfId="1267"/>
    <cellStyle name="ÄÞ¸¶ [0]_Sheet1 11" xfId="1268"/>
    <cellStyle name="AÞ¸¶ [0]_Sheet1 12" xfId="1269"/>
    <cellStyle name="ÄÞ¸¶ [0]_Sheet1 12" xfId="1270"/>
    <cellStyle name="AÞ¸¶ [0]_Sheet1 12 10" xfId="3671"/>
    <cellStyle name="ÄÞ¸¶ [0]_Sheet1 13" xfId="1271"/>
    <cellStyle name="AÞ¸¶ [0]_Sheet1 14" xfId="1272"/>
    <cellStyle name="ÄÞ¸¶ [0]_Sheet1 14" xfId="1273"/>
    <cellStyle name="AÞ¸¶ [0]_Sheet1 15" xfId="1274"/>
    <cellStyle name="ÄÞ¸¶ [0]_Sheet1 15" xfId="1275"/>
    <cellStyle name="AÞ¸¶ [0]_Sheet1 16" xfId="1276"/>
    <cellStyle name="ÄÞ¸¶ [0]_Sheet1 16" xfId="1277"/>
    <cellStyle name="AÞ¸¶ [0]_Sheet1 17" xfId="1278"/>
    <cellStyle name="ÄÞ¸¶ [0]_Sheet1 17" xfId="1279"/>
    <cellStyle name="AÞ¸¶ [0]_Sheet1 18" xfId="1280"/>
    <cellStyle name="ÄÞ¸¶ [0]_Sheet1 18" xfId="1281"/>
    <cellStyle name="AÞ¸¶ [0]_Sheet1 19" xfId="1282"/>
    <cellStyle name="ÄÞ¸¶ [0]_Sheet1 19" xfId="1283"/>
    <cellStyle name="AÞ¸¶ [0]_Sheet1 2" xfId="1284"/>
    <cellStyle name="ÄÞ¸¶ [0]_Sheet1 2" xfId="1285"/>
    <cellStyle name="AÞ¸¶ [0]_Sheet1 20" xfId="1286"/>
    <cellStyle name="ÄÞ¸¶ [0]_Sheet1 20" xfId="1287"/>
    <cellStyle name="AÞ¸¶ [0]_Sheet1 21" xfId="1288"/>
    <cellStyle name="ÄÞ¸¶ [0]_Sheet1 21" xfId="1289"/>
    <cellStyle name="AÞ¸¶ [0]_Sheet1 22" xfId="1290"/>
    <cellStyle name="ÄÞ¸¶ [0]_Sheet1 22" xfId="1291"/>
    <cellStyle name="AÞ¸¶ [0]_Sheet1 23" xfId="1292"/>
    <cellStyle name="ÄÞ¸¶ [0]_Sheet1 23" xfId="1293"/>
    <cellStyle name="AÞ¸¶ [0]_Sheet1 24" xfId="1294"/>
    <cellStyle name="ÄÞ¸¶ [0]_Sheet1 24" xfId="1295"/>
    <cellStyle name="AÞ¸¶ [0]_Sheet1 25" xfId="1296"/>
    <cellStyle name="ÄÞ¸¶ [0]_Sheet1 25" xfId="1297"/>
    <cellStyle name="AÞ¸¶ [0]_Sheet1 26" xfId="1298"/>
    <cellStyle name="ÄÞ¸¶ [0]_Sheet1 26" xfId="1299"/>
    <cellStyle name="AÞ¸¶ [0]_Sheet1 27" xfId="1300"/>
    <cellStyle name="ÄÞ¸¶ [0]_Sheet1 27" xfId="1301"/>
    <cellStyle name="AÞ¸¶ [0]_Sheet1 28" xfId="1302"/>
    <cellStyle name="ÄÞ¸¶ [0]_Sheet1 28" xfId="1303"/>
    <cellStyle name="AÞ¸¶ [0]_Sheet1 29" xfId="1304"/>
    <cellStyle name="ÄÞ¸¶ [0]_Sheet1 29" xfId="1305"/>
    <cellStyle name="AÞ¸¶ [0]_Sheet1 3" xfId="1306"/>
    <cellStyle name="ÄÞ¸¶ [0]_Sheet1 3" xfId="1307"/>
    <cellStyle name="AÞ¸¶ [0]_Sheet1 30" xfId="1308"/>
    <cellStyle name="ÄÞ¸¶ [0]_Sheet1 30" xfId="1309"/>
    <cellStyle name="AÞ¸¶ [0]_Sheet1 31" xfId="1310"/>
    <cellStyle name="ÄÞ¸¶ [0]_Sheet1 31" xfId="1311"/>
    <cellStyle name="AÞ¸¶ [0]_Sheet1 32" xfId="1312"/>
    <cellStyle name="ÄÞ¸¶ [0]_Sheet1 32" xfId="1313"/>
    <cellStyle name="AÞ¸¶ [0]_Sheet1 33" xfId="1314"/>
    <cellStyle name="ÄÞ¸¶ [0]_Sheet1 33" xfId="1315"/>
    <cellStyle name="AÞ¸¶ [0]_Sheet1 34" xfId="1316"/>
    <cellStyle name="ÄÞ¸¶ [0]_Sheet1 34" xfId="1317"/>
    <cellStyle name="AÞ¸¶ [0]_Sheet1 35" xfId="1318"/>
    <cellStyle name="ÄÞ¸¶ [0]_Sheet1 35" xfId="1319"/>
    <cellStyle name="AÞ¸¶ [0]_Sheet1 36" xfId="1320"/>
    <cellStyle name="ÄÞ¸¶ [0]_Sheet1 36" xfId="1321"/>
    <cellStyle name="AÞ¸¶ [0]_Sheet1 37" xfId="1322"/>
    <cellStyle name="ÄÞ¸¶ [0]_Sheet1 37" xfId="1323"/>
    <cellStyle name="AÞ¸¶ [0]_Sheet1 38" xfId="1324"/>
    <cellStyle name="ÄÞ¸¶ [0]_Sheet1 38" xfId="1325"/>
    <cellStyle name="AÞ¸¶ [0]_Sheet1 39" xfId="1326"/>
    <cellStyle name="ÄÞ¸¶ [0]_Sheet1 39" xfId="1327"/>
    <cellStyle name="AÞ¸¶ [0]_Sheet1 4" xfId="1328"/>
    <cellStyle name="ÄÞ¸¶ [0]_Sheet1 4" xfId="1329"/>
    <cellStyle name="AÞ¸¶ [0]_Sheet1 40" xfId="1330"/>
    <cellStyle name="ÄÞ¸¶ [0]_Sheet1 40" xfId="1331"/>
    <cellStyle name="AÞ¸¶ [0]_Sheet1 41" xfId="1332"/>
    <cellStyle name="ÄÞ¸¶ [0]_Sheet1 41" xfId="1333"/>
    <cellStyle name="AÞ¸¶ [0]_Sheet1 5" xfId="1334"/>
    <cellStyle name="ÄÞ¸¶ [0]_Sheet1 5" xfId="1335"/>
    <cellStyle name="AÞ¸¶ [0]_Sheet1 6" xfId="1336"/>
    <cellStyle name="ÄÞ¸¶ [0]_Sheet1 6" xfId="1337"/>
    <cellStyle name="AÞ¸¶ [0]_Sheet1 7" xfId="1338"/>
    <cellStyle name="ÄÞ¸¶ [0]_Sheet1 7" xfId="1339"/>
    <cellStyle name="AÞ¸¶ [0]_Sheet1 8" xfId="1340"/>
    <cellStyle name="ÄÞ¸¶ [0]_Sheet1 8" xfId="1341"/>
    <cellStyle name="AÞ¸¶ [0]_Sheet1 9" xfId="1342"/>
    <cellStyle name="ÄÞ¸¶ [0]_Sheet1 9" xfId="1343"/>
    <cellStyle name="AÞ¸¶_°eE¹_11¿a½A " xfId="2930"/>
    <cellStyle name="ÄÞ¸¶_¼ÕÀÍ¿¹»ê" xfId="1344"/>
    <cellStyle name="AÞ¸¶_¼OAI¿¹≫e" xfId="1345"/>
    <cellStyle name="ÄÞ¸¶_ÀÎ°Çºñ,¿ÜÁÖºñ" xfId="1346"/>
    <cellStyle name="AÞ¸¶_AI°Cºn,μμ±Þºn" xfId="1347"/>
    <cellStyle name="ÄÞ¸¶_laroux" xfId="1348"/>
    <cellStyle name="AÞ¸¶_laroux_1" xfId="1349"/>
    <cellStyle name="ÄÞ¸¶_laroux_1" xfId="1350"/>
    <cellStyle name="AÞ¸¶_laroux_1 10" xfId="1351"/>
    <cellStyle name="ÄÞ¸¶_laroux_1 10" xfId="1352"/>
    <cellStyle name="AÞ¸¶_laroux_1 11" xfId="1353"/>
    <cellStyle name="ÄÞ¸¶_laroux_1 11" xfId="1354"/>
    <cellStyle name="AÞ¸¶_laroux_1 12" xfId="1355"/>
    <cellStyle name="ÄÞ¸¶_laroux_1 12" xfId="1356"/>
    <cellStyle name="AÞ¸¶_laroux_1 12 10" xfId="3672"/>
    <cellStyle name="ÄÞ¸¶_laroux_1 13" xfId="1357"/>
    <cellStyle name="AÞ¸¶_laroux_1 14" xfId="1358"/>
    <cellStyle name="ÄÞ¸¶_laroux_1 14" xfId="1359"/>
    <cellStyle name="AÞ¸¶_laroux_1 15" xfId="1360"/>
    <cellStyle name="ÄÞ¸¶_laroux_1 15" xfId="1361"/>
    <cellStyle name="AÞ¸¶_laroux_1 16" xfId="1362"/>
    <cellStyle name="ÄÞ¸¶_laroux_1 16" xfId="1363"/>
    <cellStyle name="AÞ¸¶_laroux_1 17" xfId="1364"/>
    <cellStyle name="ÄÞ¸¶_laroux_1 17" xfId="1365"/>
    <cellStyle name="AÞ¸¶_laroux_1 18" xfId="1366"/>
    <cellStyle name="ÄÞ¸¶_laroux_1 18" xfId="1367"/>
    <cellStyle name="AÞ¸¶_laroux_1 19" xfId="1368"/>
    <cellStyle name="ÄÞ¸¶_laroux_1 19" xfId="1369"/>
    <cellStyle name="AÞ¸¶_laroux_1 2" xfId="1370"/>
    <cellStyle name="ÄÞ¸¶_laroux_1 2" xfId="1371"/>
    <cellStyle name="AÞ¸¶_laroux_1 20" xfId="1372"/>
    <cellStyle name="ÄÞ¸¶_laroux_1 20" xfId="1373"/>
    <cellStyle name="AÞ¸¶_laroux_1 21" xfId="1374"/>
    <cellStyle name="ÄÞ¸¶_laroux_1 21" xfId="1375"/>
    <cellStyle name="AÞ¸¶_laroux_1 22" xfId="1376"/>
    <cellStyle name="ÄÞ¸¶_laroux_1 22" xfId="1377"/>
    <cellStyle name="AÞ¸¶_laroux_1 23" xfId="1378"/>
    <cellStyle name="ÄÞ¸¶_laroux_1 23" xfId="1379"/>
    <cellStyle name="AÞ¸¶_laroux_1 24" xfId="1380"/>
    <cellStyle name="ÄÞ¸¶_laroux_1 24" xfId="1381"/>
    <cellStyle name="AÞ¸¶_laroux_1 25" xfId="1382"/>
    <cellStyle name="ÄÞ¸¶_laroux_1 25" xfId="1383"/>
    <cellStyle name="AÞ¸¶_laroux_1 26" xfId="1384"/>
    <cellStyle name="ÄÞ¸¶_laroux_1 26" xfId="1385"/>
    <cellStyle name="AÞ¸¶_laroux_1 27" xfId="1386"/>
    <cellStyle name="ÄÞ¸¶_laroux_1 27" xfId="1387"/>
    <cellStyle name="AÞ¸¶_laroux_1 28" xfId="1388"/>
    <cellStyle name="ÄÞ¸¶_laroux_1 28" xfId="1389"/>
    <cellStyle name="AÞ¸¶_laroux_1 29" xfId="1390"/>
    <cellStyle name="ÄÞ¸¶_laroux_1 29" xfId="1391"/>
    <cellStyle name="AÞ¸¶_laroux_1 3" xfId="1392"/>
    <cellStyle name="ÄÞ¸¶_laroux_1 3" xfId="1393"/>
    <cellStyle name="AÞ¸¶_laroux_1 30" xfId="1394"/>
    <cellStyle name="ÄÞ¸¶_laroux_1 30" xfId="1395"/>
    <cellStyle name="AÞ¸¶_laroux_1 31" xfId="1396"/>
    <cellStyle name="ÄÞ¸¶_laroux_1 31" xfId="1397"/>
    <cellStyle name="AÞ¸¶_laroux_1 32" xfId="1398"/>
    <cellStyle name="ÄÞ¸¶_laroux_1 32" xfId="1399"/>
    <cellStyle name="AÞ¸¶_laroux_1 33" xfId="1400"/>
    <cellStyle name="ÄÞ¸¶_laroux_1 33" xfId="1401"/>
    <cellStyle name="AÞ¸¶_laroux_1 34" xfId="1402"/>
    <cellStyle name="ÄÞ¸¶_laroux_1 34" xfId="1403"/>
    <cellStyle name="AÞ¸¶_laroux_1 35" xfId="1404"/>
    <cellStyle name="ÄÞ¸¶_laroux_1 35" xfId="1405"/>
    <cellStyle name="AÞ¸¶_laroux_1 36" xfId="1406"/>
    <cellStyle name="ÄÞ¸¶_laroux_1 36" xfId="1407"/>
    <cellStyle name="AÞ¸¶_laroux_1 37" xfId="1408"/>
    <cellStyle name="ÄÞ¸¶_laroux_1 37" xfId="1409"/>
    <cellStyle name="AÞ¸¶_laroux_1 38" xfId="1410"/>
    <cellStyle name="ÄÞ¸¶_laroux_1 38" xfId="1411"/>
    <cellStyle name="AÞ¸¶_laroux_1 39" xfId="1412"/>
    <cellStyle name="ÄÞ¸¶_laroux_1 39" xfId="1413"/>
    <cellStyle name="AÞ¸¶_laroux_1 4" xfId="1414"/>
    <cellStyle name="ÄÞ¸¶_laroux_1 4" xfId="1415"/>
    <cellStyle name="AÞ¸¶_laroux_1 40" xfId="1416"/>
    <cellStyle name="ÄÞ¸¶_laroux_1 40" xfId="1417"/>
    <cellStyle name="AÞ¸¶_laroux_1 41" xfId="1418"/>
    <cellStyle name="ÄÞ¸¶_laroux_1 41" xfId="1419"/>
    <cellStyle name="AÞ¸¶_laroux_1 5" xfId="1420"/>
    <cellStyle name="ÄÞ¸¶_laroux_1 5" xfId="1421"/>
    <cellStyle name="AÞ¸¶_laroux_1 6" xfId="1422"/>
    <cellStyle name="ÄÞ¸¶_laroux_1 6" xfId="1423"/>
    <cellStyle name="AÞ¸¶_laroux_1 7" xfId="1424"/>
    <cellStyle name="ÄÞ¸¶_laroux_1 7" xfId="1425"/>
    <cellStyle name="AÞ¸¶_laroux_1 8" xfId="1426"/>
    <cellStyle name="ÄÞ¸¶_laroux_1 8" xfId="1427"/>
    <cellStyle name="AÞ¸¶_laroux_1 9" xfId="1428"/>
    <cellStyle name="ÄÞ¸¶_laroux_1 9" xfId="1429"/>
    <cellStyle name="AÞ¸¶_Sheet1" xfId="1430"/>
    <cellStyle name="ÄÞ¸¶_Sheet1" xfId="1431"/>
    <cellStyle name="AÞ¸¶_Sheet1 10" xfId="1432"/>
    <cellStyle name="ÄÞ¸¶_Sheet1 10" xfId="1433"/>
    <cellStyle name="AÞ¸¶_Sheet1 11" xfId="1434"/>
    <cellStyle name="ÄÞ¸¶_Sheet1 11" xfId="1435"/>
    <cellStyle name="AÞ¸¶_Sheet1 12" xfId="1436"/>
    <cellStyle name="ÄÞ¸¶_Sheet1 12" xfId="1437"/>
    <cellStyle name="AÞ¸¶_Sheet1 12 10" xfId="3673"/>
    <cellStyle name="ÄÞ¸¶_Sheet1 13" xfId="1438"/>
    <cellStyle name="AÞ¸¶_Sheet1 14" xfId="1439"/>
    <cellStyle name="ÄÞ¸¶_Sheet1 14" xfId="1440"/>
    <cellStyle name="AÞ¸¶_Sheet1 15" xfId="1441"/>
    <cellStyle name="ÄÞ¸¶_Sheet1 15" xfId="1442"/>
    <cellStyle name="AÞ¸¶_Sheet1 16" xfId="1443"/>
    <cellStyle name="ÄÞ¸¶_Sheet1 16" xfId="1444"/>
    <cellStyle name="AÞ¸¶_Sheet1 17" xfId="1445"/>
    <cellStyle name="ÄÞ¸¶_Sheet1 17" xfId="1446"/>
    <cellStyle name="AÞ¸¶_Sheet1 18" xfId="1447"/>
    <cellStyle name="ÄÞ¸¶_Sheet1 18" xfId="1448"/>
    <cellStyle name="AÞ¸¶_Sheet1 19" xfId="1449"/>
    <cellStyle name="ÄÞ¸¶_Sheet1 19" xfId="1450"/>
    <cellStyle name="AÞ¸¶_Sheet1 2" xfId="1451"/>
    <cellStyle name="ÄÞ¸¶_Sheet1 2" xfId="1452"/>
    <cellStyle name="AÞ¸¶_Sheet1 20" xfId="1453"/>
    <cellStyle name="ÄÞ¸¶_Sheet1 20" xfId="1454"/>
    <cellStyle name="AÞ¸¶_Sheet1 21" xfId="1455"/>
    <cellStyle name="ÄÞ¸¶_Sheet1 21" xfId="1456"/>
    <cellStyle name="AÞ¸¶_Sheet1 22" xfId="1457"/>
    <cellStyle name="ÄÞ¸¶_Sheet1 22" xfId="1458"/>
    <cellStyle name="AÞ¸¶_Sheet1 23" xfId="1459"/>
    <cellStyle name="ÄÞ¸¶_Sheet1 23" xfId="1460"/>
    <cellStyle name="AÞ¸¶_Sheet1 24" xfId="1461"/>
    <cellStyle name="ÄÞ¸¶_Sheet1 24" xfId="1462"/>
    <cellStyle name="AÞ¸¶_Sheet1 25" xfId="1463"/>
    <cellStyle name="ÄÞ¸¶_Sheet1 25" xfId="1464"/>
    <cellStyle name="AÞ¸¶_Sheet1 26" xfId="1465"/>
    <cellStyle name="ÄÞ¸¶_Sheet1 26" xfId="1466"/>
    <cellStyle name="AÞ¸¶_Sheet1 27" xfId="1467"/>
    <cellStyle name="ÄÞ¸¶_Sheet1 27" xfId="1468"/>
    <cellStyle name="AÞ¸¶_Sheet1 28" xfId="1469"/>
    <cellStyle name="ÄÞ¸¶_Sheet1 28" xfId="1470"/>
    <cellStyle name="AÞ¸¶_Sheet1 29" xfId="1471"/>
    <cellStyle name="ÄÞ¸¶_Sheet1 29" xfId="1472"/>
    <cellStyle name="AÞ¸¶_Sheet1 3" xfId="1473"/>
    <cellStyle name="ÄÞ¸¶_Sheet1 3" xfId="1474"/>
    <cellStyle name="AÞ¸¶_Sheet1 30" xfId="1475"/>
    <cellStyle name="ÄÞ¸¶_Sheet1 30" xfId="1476"/>
    <cellStyle name="AÞ¸¶_Sheet1 31" xfId="1477"/>
    <cellStyle name="ÄÞ¸¶_Sheet1 31" xfId="1478"/>
    <cellStyle name="AÞ¸¶_Sheet1 32" xfId="1479"/>
    <cellStyle name="ÄÞ¸¶_Sheet1 32" xfId="1480"/>
    <cellStyle name="AÞ¸¶_Sheet1 33" xfId="1481"/>
    <cellStyle name="ÄÞ¸¶_Sheet1 33" xfId="1482"/>
    <cellStyle name="AÞ¸¶_Sheet1 34" xfId="1483"/>
    <cellStyle name="ÄÞ¸¶_Sheet1 34" xfId="1484"/>
    <cellStyle name="AÞ¸¶_Sheet1 35" xfId="1485"/>
    <cellStyle name="ÄÞ¸¶_Sheet1 35" xfId="1486"/>
    <cellStyle name="AÞ¸¶_Sheet1 36" xfId="1487"/>
    <cellStyle name="ÄÞ¸¶_Sheet1 36" xfId="1488"/>
    <cellStyle name="AÞ¸¶_Sheet1 37" xfId="1489"/>
    <cellStyle name="ÄÞ¸¶_Sheet1 37" xfId="1490"/>
    <cellStyle name="AÞ¸¶_Sheet1 38" xfId="1491"/>
    <cellStyle name="ÄÞ¸¶_Sheet1 38" xfId="1492"/>
    <cellStyle name="AÞ¸¶_Sheet1 39" xfId="1493"/>
    <cellStyle name="ÄÞ¸¶_Sheet1 39" xfId="1494"/>
    <cellStyle name="AÞ¸¶_Sheet1 4" xfId="1495"/>
    <cellStyle name="ÄÞ¸¶_Sheet1 4" xfId="1496"/>
    <cellStyle name="AÞ¸¶_Sheet1 40" xfId="1497"/>
    <cellStyle name="ÄÞ¸¶_Sheet1 40" xfId="1498"/>
    <cellStyle name="AÞ¸¶_Sheet1 41" xfId="1499"/>
    <cellStyle name="ÄÞ¸¶_Sheet1 41" xfId="1500"/>
    <cellStyle name="AÞ¸¶_Sheet1 5" xfId="1501"/>
    <cellStyle name="ÄÞ¸¶_Sheet1 5" xfId="1502"/>
    <cellStyle name="AÞ¸¶_Sheet1 6" xfId="1503"/>
    <cellStyle name="ÄÞ¸¶_Sheet1 6" xfId="1504"/>
    <cellStyle name="AÞ¸¶_Sheet1 7" xfId="1505"/>
    <cellStyle name="ÄÞ¸¶_Sheet1 7" xfId="1506"/>
    <cellStyle name="AÞ¸¶_Sheet1 8" xfId="1507"/>
    <cellStyle name="ÄÞ¸¶_Sheet1 8" xfId="1508"/>
    <cellStyle name="AÞ¸¶_Sheet1 9" xfId="1509"/>
    <cellStyle name="ÄÞ¸¶_Sheet1 9" xfId="1510"/>
    <cellStyle name="AÞ¸¶_Sheet1_41-06농림16" xfId="1511"/>
    <cellStyle name="ÄÞ¸¶_Sheet1_41-06농림16" xfId="1512"/>
    <cellStyle name="AÞ¸¶_Sheet1_41-06농림16 10" xfId="1513"/>
    <cellStyle name="ÄÞ¸¶_Sheet1_41-06농림16 10" xfId="1514"/>
    <cellStyle name="AÞ¸¶_Sheet1_41-06농림16 11" xfId="1515"/>
    <cellStyle name="ÄÞ¸¶_Sheet1_41-06농림16 11" xfId="1516"/>
    <cellStyle name="AÞ¸¶_Sheet1_41-06농림16 12" xfId="1517"/>
    <cellStyle name="ÄÞ¸¶_Sheet1_41-06농림16 12" xfId="1518"/>
    <cellStyle name="AÞ¸¶_Sheet1_41-06농림16 12 10" xfId="3674"/>
    <cellStyle name="ÄÞ¸¶_Sheet1_41-06농림16 13" xfId="1519"/>
    <cellStyle name="AÞ¸¶_Sheet1_41-06농림16 14" xfId="1520"/>
    <cellStyle name="ÄÞ¸¶_Sheet1_41-06농림16 14" xfId="1521"/>
    <cellStyle name="AÞ¸¶_Sheet1_41-06농림16 15" xfId="1522"/>
    <cellStyle name="ÄÞ¸¶_Sheet1_41-06농림16 15" xfId="1523"/>
    <cellStyle name="AÞ¸¶_Sheet1_41-06농림16 16" xfId="1524"/>
    <cellStyle name="ÄÞ¸¶_Sheet1_41-06농림16 16" xfId="1525"/>
    <cellStyle name="AÞ¸¶_Sheet1_41-06농림16 17" xfId="1526"/>
    <cellStyle name="ÄÞ¸¶_Sheet1_41-06농림16 17" xfId="1527"/>
    <cellStyle name="AÞ¸¶_Sheet1_41-06농림16 18" xfId="1528"/>
    <cellStyle name="ÄÞ¸¶_Sheet1_41-06농림16 18" xfId="1529"/>
    <cellStyle name="AÞ¸¶_Sheet1_41-06농림16 19" xfId="1530"/>
    <cellStyle name="ÄÞ¸¶_Sheet1_41-06농림16 19" xfId="1531"/>
    <cellStyle name="AÞ¸¶_Sheet1_41-06농림16 2" xfId="1532"/>
    <cellStyle name="ÄÞ¸¶_Sheet1_41-06농림16 2" xfId="1533"/>
    <cellStyle name="AÞ¸¶_Sheet1_41-06농림16 20" xfId="1534"/>
    <cellStyle name="ÄÞ¸¶_Sheet1_41-06농림16 20" xfId="1535"/>
    <cellStyle name="AÞ¸¶_Sheet1_41-06농림16 21" xfId="1536"/>
    <cellStyle name="ÄÞ¸¶_Sheet1_41-06농림16 21" xfId="1537"/>
    <cellStyle name="AÞ¸¶_Sheet1_41-06농림16 22" xfId="1538"/>
    <cellStyle name="ÄÞ¸¶_Sheet1_41-06농림16 22" xfId="1539"/>
    <cellStyle name="AÞ¸¶_Sheet1_41-06농림16 23" xfId="1540"/>
    <cellStyle name="ÄÞ¸¶_Sheet1_41-06농림16 23" xfId="1541"/>
    <cellStyle name="AÞ¸¶_Sheet1_41-06농림16 24" xfId="1542"/>
    <cellStyle name="ÄÞ¸¶_Sheet1_41-06농림16 24" xfId="1543"/>
    <cellStyle name="AÞ¸¶_Sheet1_41-06농림16 25" xfId="1544"/>
    <cellStyle name="ÄÞ¸¶_Sheet1_41-06농림16 25" xfId="1545"/>
    <cellStyle name="AÞ¸¶_Sheet1_41-06농림16 26" xfId="1546"/>
    <cellStyle name="ÄÞ¸¶_Sheet1_41-06농림16 26" xfId="1547"/>
    <cellStyle name="AÞ¸¶_Sheet1_41-06농림16 27" xfId="1548"/>
    <cellStyle name="ÄÞ¸¶_Sheet1_41-06농림16 27" xfId="1549"/>
    <cellStyle name="AÞ¸¶_Sheet1_41-06농림16 28" xfId="1550"/>
    <cellStyle name="ÄÞ¸¶_Sheet1_41-06농림16 28" xfId="1551"/>
    <cellStyle name="AÞ¸¶_Sheet1_41-06농림16 29" xfId="1552"/>
    <cellStyle name="ÄÞ¸¶_Sheet1_41-06농림16 29" xfId="1553"/>
    <cellStyle name="AÞ¸¶_Sheet1_41-06농림16 3" xfId="1554"/>
    <cellStyle name="ÄÞ¸¶_Sheet1_41-06농림16 3" xfId="1555"/>
    <cellStyle name="AÞ¸¶_Sheet1_41-06농림16 30" xfId="1556"/>
    <cellStyle name="ÄÞ¸¶_Sheet1_41-06농림16 30" xfId="1557"/>
    <cellStyle name="AÞ¸¶_Sheet1_41-06농림16 31" xfId="1558"/>
    <cellStyle name="ÄÞ¸¶_Sheet1_41-06농림16 31" xfId="1559"/>
    <cellStyle name="AÞ¸¶_Sheet1_41-06농림16 32" xfId="1560"/>
    <cellStyle name="ÄÞ¸¶_Sheet1_41-06농림16 32" xfId="1561"/>
    <cellStyle name="AÞ¸¶_Sheet1_41-06농림16 33" xfId="1562"/>
    <cellStyle name="ÄÞ¸¶_Sheet1_41-06농림16 33" xfId="1563"/>
    <cellStyle name="AÞ¸¶_Sheet1_41-06농림16 34" xfId="1564"/>
    <cellStyle name="ÄÞ¸¶_Sheet1_41-06농림16 34" xfId="1565"/>
    <cellStyle name="AÞ¸¶_Sheet1_41-06농림16 35" xfId="1566"/>
    <cellStyle name="ÄÞ¸¶_Sheet1_41-06농림16 35" xfId="1567"/>
    <cellStyle name="AÞ¸¶_Sheet1_41-06농림16 36" xfId="1568"/>
    <cellStyle name="ÄÞ¸¶_Sheet1_41-06농림16 36" xfId="1569"/>
    <cellStyle name="AÞ¸¶_Sheet1_41-06농림16 37" xfId="1570"/>
    <cellStyle name="ÄÞ¸¶_Sheet1_41-06농림16 37" xfId="1571"/>
    <cellStyle name="AÞ¸¶_Sheet1_41-06농림16 38" xfId="1572"/>
    <cellStyle name="ÄÞ¸¶_Sheet1_41-06농림16 38" xfId="1573"/>
    <cellStyle name="AÞ¸¶_Sheet1_41-06농림16 39" xfId="1574"/>
    <cellStyle name="ÄÞ¸¶_Sheet1_41-06농림16 39" xfId="1575"/>
    <cellStyle name="AÞ¸¶_Sheet1_41-06농림16 4" xfId="1576"/>
    <cellStyle name="ÄÞ¸¶_Sheet1_41-06농림16 4" xfId="1577"/>
    <cellStyle name="AÞ¸¶_Sheet1_41-06농림16 40" xfId="1578"/>
    <cellStyle name="ÄÞ¸¶_Sheet1_41-06농림16 40" xfId="1579"/>
    <cellStyle name="AÞ¸¶_Sheet1_41-06농림16 41" xfId="1580"/>
    <cellStyle name="ÄÞ¸¶_Sheet1_41-06농림16 41" xfId="1581"/>
    <cellStyle name="AÞ¸¶_Sheet1_41-06농림16 5" xfId="1582"/>
    <cellStyle name="ÄÞ¸¶_Sheet1_41-06농림16 5" xfId="1583"/>
    <cellStyle name="AÞ¸¶_Sheet1_41-06농림16 6" xfId="1584"/>
    <cellStyle name="ÄÞ¸¶_Sheet1_41-06농림16 6" xfId="1585"/>
    <cellStyle name="AÞ¸¶_Sheet1_41-06농림16 7" xfId="1586"/>
    <cellStyle name="ÄÞ¸¶_Sheet1_41-06농림16 7" xfId="1587"/>
    <cellStyle name="AÞ¸¶_Sheet1_41-06농림16 8" xfId="1588"/>
    <cellStyle name="ÄÞ¸¶_Sheet1_41-06농림16 8" xfId="1589"/>
    <cellStyle name="AÞ¸¶_Sheet1_41-06농림16 9" xfId="1590"/>
    <cellStyle name="ÄÞ¸¶_Sheet1_41-06농림16 9" xfId="1591"/>
    <cellStyle name="AÞ¸¶_Sheet1_41-06농림41" xfId="1592"/>
    <cellStyle name="ÄÞ¸¶_Sheet1_41-06농림41" xfId="1593"/>
    <cellStyle name="AÞ¸¶_Sheet1_41-06농림41 10" xfId="1594"/>
    <cellStyle name="ÄÞ¸¶_Sheet1_41-06농림41 10" xfId="1595"/>
    <cellStyle name="AÞ¸¶_Sheet1_41-06농림41 11" xfId="1596"/>
    <cellStyle name="ÄÞ¸¶_Sheet1_41-06농림41 11" xfId="1597"/>
    <cellStyle name="AÞ¸¶_Sheet1_41-06농림41 12" xfId="1598"/>
    <cellStyle name="ÄÞ¸¶_Sheet1_41-06농림41 12" xfId="1599"/>
    <cellStyle name="AÞ¸¶_Sheet1_41-06농림41 12 10" xfId="3675"/>
    <cellStyle name="ÄÞ¸¶_Sheet1_41-06농림41 13" xfId="1600"/>
    <cellStyle name="AÞ¸¶_Sheet1_41-06농림41 14" xfId="1601"/>
    <cellStyle name="ÄÞ¸¶_Sheet1_41-06농림41 14" xfId="1602"/>
    <cellStyle name="AÞ¸¶_Sheet1_41-06농림41 15" xfId="1603"/>
    <cellStyle name="ÄÞ¸¶_Sheet1_41-06농림41 15" xfId="1604"/>
    <cellStyle name="AÞ¸¶_Sheet1_41-06농림41 16" xfId="1605"/>
    <cellStyle name="ÄÞ¸¶_Sheet1_41-06농림41 16" xfId="1606"/>
    <cellStyle name="AÞ¸¶_Sheet1_41-06농림41 17" xfId="1607"/>
    <cellStyle name="ÄÞ¸¶_Sheet1_41-06농림41 17" xfId="1608"/>
    <cellStyle name="AÞ¸¶_Sheet1_41-06농림41 18" xfId="1609"/>
    <cellStyle name="ÄÞ¸¶_Sheet1_41-06농림41 18" xfId="1610"/>
    <cellStyle name="AÞ¸¶_Sheet1_41-06농림41 19" xfId="1611"/>
    <cellStyle name="ÄÞ¸¶_Sheet1_41-06농림41 19" xfId="1612"/>
    <cellStyle name="AÞ¸¶_Sheet1_41-06농림41 2" xfId="1613"/>
    <cellStyle name="ÄÞ¸¶_Sheet1_41-06농림41 2" xfId="1614"/>
    <cellStyle name="AÞ¸¶_Sheet1_41-06농림41 20" xfId="1615"/>
    <cellStyle name="ÄÞ¸¶_Sheet1_41-06농림41 20" xfId="1616"/>
    <cellStyle name="AÞ¸¶_Sheet1_41-06농림41 21" xfId="1617"/>
    <cellStyle name="ÄÞ¸¶_Sheet1_41-06농림41 21" xfId="1618"/>
    <cellStyle name="AÞ¸¶_Sheet1_41-06농림41 22" xfId="1619"/>
    <cellStyle name="ÄÞ¸¶_Sheet1_41-06농림41 22" xfId="1620"/>
    <cellStyle name="AÞ¸¶_Sheet1_41-06농림41 23" xfId="1621"/>
    <cellStyle name="ÄÞ¸¶_Sheet1_41-06농림41 23" xfId="1622"/>
    <cellStyle name="AÞ¸¶_Sheet1_41-06농림41 24" xfId="1623"/>
    <cellStyle name="ÄÞ¸¶_Sheet1_41-06농림41 24" xfId="1624"/>
    <cellStyle name="AÞ¸¶_Sheet1_41-06농림41 25" xfId="1625"/>
    <cellStyle name="ÄÞ¸¶_Sheet1_41-06농림41 25" xfId="1626"/>
    <cellStyle name="AÞ¸¶_Sheet1_41-06농림41 26" xfId="1627"/>
    <cellStyle name="ÄÞ¸¶_Sheet1_41-06농림41 26" xfId="1628"/>
    <cellStyle name="AÞ¸¶_Sheet1_41-06농림41 27" xfId="1629"/>
    <cellStyle name="ÄÞ¸¶_Sheet1_41-06농림41 27" xfId="1630"/>
    <cellStyle name="AÞ¸¶_Sheet1_41-06농림41 28" xfId="1631"/>
    <cellStyle name="ÄÞ¸¶_Sheet1_41-06농림41 28" xfId="1632"/>
    <cellStyle name="AÞ¸¶_Sheet1_41-06농림41 29" xfId="1633"/>
    <cellStyle name="ÄÞ¸¶_Sheet1_41-06농림41 29" xfId="1634"/>
    <cellStyle name="AÞ¸¶_Sheet1_41-06농림41 3" xfId="1635"/>
    <cellStyle name="ÄÞ¸¶_Sheet1_41-06농림41 3" xfId="1636"/>
    <cellStyle name="AÞ¸¶_Sheet1_41-06농림41 30" xfId="1637"/>
    <cellStyle name="ÄÞ¸¶_Sheet1_41-06농림41 30" xfId="1638"/>
    <cellStyle name="AÞ¸¶_Sheet1_41-06농림41 31" xfId="1639"/>
    <cellStyle name="ÄÞ¸¶_Sheet1_41-06농림41 31" xfId="1640"/>
    <cellStyle name="AÞ¸¶_Sheet1_41-06농림41 32" xfId="1641"/>
    <cellStyle name="ÄÞ¸¶_Sheet1_41-06농림41 32" xfId="1642"/>
    <cellStyle name="AÞ¸¶_Sheet1_41-06농림41 33" xfId="1643"/>
    <cellStyle name="ÄÞ¸¶_Sheet1_41-06농림41 33" xfId="1644"/>
    <cellStyle name="AÞ¸¶_Sheet1_41-06농림41 34" xfId="1645"/>
    <cellStyle name="ÄÞ¸¶_Sheet1_41-06농림41 34" xfId="1646"/>
    <cellStyle name="AÞ¸¶_Sheet1_41-06농림41 35" xfId="1647"/>
    <cellStyle name="ÄÞ¸¶_Sheet1_41-06농림41 35" xfId="1648"/>
    <cellStyle name="AÞ¸¶_Sheet1_41-06농림41 36" xfId="1649"/>
    <cellStyle name="ÄÞ¸¶_Sheet1_41-06농림41 36" xfId="1650"/>
    <cellStyle name="AÞ¸¶_Sheet1_41-06농림41 37" xfId="1651"/>
    <cellStyle name="ÄÞ¸¶_Sheet1_41-06농림41 37" xfId="1652"/>
    <cellStyle name="AÞ¸¶_Sheet1_41-06농림41 38" xfId="1653"/>
    <cellStyle name="ÄÞ¸¶_Sheet1_41-06농림41 38" xfId="1654"/>
    <cellStyle name="AÞ¸¶_Sheet1_41-06농림41 39" xfId="1655"/>
    <cellStyle name="ÄÞ¸¶_Sheet1_41-06농림41 39" xfId="1656"/>
    <cellStyle name="AÞ¸¶_Sheet1_41-06농림41 4" xfId="1657"/>
    <cellStyle name="ÄÞ¸¶_Sheet1_41-06농림41 4" xfId="1658"/>
    <cellStyle name="AÞ¸¶_Sheet1_41-06농림41 40" xfId="1659"/>
    <cellStyle name="ÄÞ¸¶_Sheet1_41-06농림41 40" xfId="1660"/>
    <cellStyle name="AÞ¸¶_Sheet1_41-06농림41 41" xfId="1661"/>
    <cellStyle name="ÄÞ¸¶_Sheet1_41-06농림41 41" xfId="1662"/>
    <cellStyle name="AÞ¸¶_Sheet1_41-06농림41 5" xfId="1663"/>
    <cellStyle name="ÄÞ¸¶_Sheet1_41-06농림41 5" xfId="1664"/>
    <cellStyle name="AÞ¸¶_Sheet1_41-06농림41 6" xfId="1665"/>
    <cellStyle name="ÄÞ¸¶_Sheet1_41-06농림41 6" xfId="1666"/>
    <cellStyle name="AÞ¸¶_Sheet1_41-06농림41 7" xfId="1667"/>
    <cellStyle name="ÄÞ¸¶_Sheet1_41-06농림41 7" xfId="1668"/>
    <cellStyle name="AÞ¸¶_Sheet1_41-06농림41 8" xfId="1669"/>
    <cellStyle name="ÄÞ¸¶_Sheet1_41-06농림41 8" xfId="1670"/>
    <cellStyle name="AÞ¸¶_Sheet1_41-06농림41 9" xfId="1671"/>
    <cellStyle name="ÄÞ¸¶_Sheet1_41-06농림41 9" xfId="1672"/>
    <cellStyle name="Bad" xfId="1673"/>
    <cellStyle name="Bad 2" xfId="1674"/>
    <cellStyle name="Bad 2 2" xfId="2931"/>
    <cellStyle name="Bad 3" xfId="3676"/>
    <cellStyle name="Bad 4" xfId="6592"/>
    <cellStyle name="Bad_010_주택건설" xfId="3677"/>
    <cellStyle name="C¡IA¨ª_¡ic¨u¡A¨￢I¨￢¡Æ AN¡Æe " xfId="1675"/>
    <cellStyle name="C￥AØ_¸AAa.¼OAI " xfId="2932"/>
    <cellStyle name="Ç¥ÁØ_¼ÕÀÍ¿¹»ê" xfId="1676"/>
    <cellStyle name="C￥AØ_¼OAI¿¹≫e" xfId="1677"/>
    <cellStyle name="Ç¥ÁØ_ÀÎ°Çºñ,¿ÜÁÖºñ" xfId="1678"/>
    <cellStyle name="C￥AØ_AI°Cºn,μμ±Þºn" xfId="1679"/>
    <cellStyle name="Ç¥ÁØ_laroux" xfId="1680"/>
    <cellStyle name="C￥AØ_laroux_1" xfId="1681"/>
    <cellStyle name="Ç¥ÁØ_laroux_1" xfId="1682"/>
    <cellStyle name="C￥AØ_laroux_1 10" xfId="1683"/>
    <cellStyle name="Ç¥ÁØ_laroux_1 10" xfId="1684"/>
    <cellStyle name="C￥AØ_laroux_1 11" xfId="1685"/>
    <cellStyle name="Ç¥ÁØ_laroux_1 11" xfId="1686"/>
    <cellStyle name="C￥AØ_laroux_1 12" xfId="1687"/>
    <cellStyle name="Ç¥ÁØ_laroux_1 12" xfId="1688"/>
    <cellStyle name="C￥AØ_laroux_1 13" xfId="1689"/>
    <cellStyle name="Ç¥ÁØ_laroux_1 13" xfId="1690"/>
    <cellStyle name="C￥AØ_laroux_1 14" xfId="1691"/>
    <cellStyle name="Ç¥ÁØ_laroux_1 14" xfId="1692"/>
    <cellStyle name="C￥AØ_laroux_1 15" xfId="1693"/>
    <cellStyle name="Ç¥ÁØ_laroux_1 15" xfId="1694"/>
    <cellStyle name="C￥AØ_laroux_1 16" xfId="1695"/>
    <cellStyle name="Ç¥ÁØ_laroux_1 16" xfId="1696"/>
    <cellStyle name="C￥AØ_laroux_1 17" xfId="1697"/>
    <cellStyle name="Ç¥ÁØ_laroux_1 17" xfId="1698"/>
    <cellStyle name="C￥AØ_laroux_1 18" xfId="1699"/>
    <cellStyle name="Ç¥ÁØ_laroux_1 18" xfId="1700"/>
    <cellStyle name="C￥AØ_laroux_1 19" xfId="1701"/>
    <cellStyle name="Ç¥ÁØ_laroux_1 19" xfId="1702"/>
    <cellStyle name="C￥AØ_laroux_1 2" xfId="1703"/>
    <cellStyle name="Ç¥ÁØ_laroux_1 2" xfId="1704"/>
    <cellStyle name="C￥AØ_laroux_1 20" xfId="1705"/>
    <cellStyle name="Ç¥ÁØ_laroux_1 20" xfId="1706"/>
    <cellStyle name="C￥AØ_laroux_1 21" xfId="1707"/>
    <cellStyle name="Ç¥ÁØ_laroux_1 21" xfId="1708"/>
    <cellStyle name="C￥AØ_laroux_1 22" xfId="1709"/>
    <cellStyle name="Ç¥ÁØ_laroux_1 22" xfId="1710"/>
    <cellStyle name="C￥AØ_laroux_1 23" xfId="1711"/>
    <cellStyle name="Ç¥ÁØ_laroux_1 23" xfId="1712"/>
    <cellStyle name="C￥AØ_laroux_1 24" xfId="1713"/>
    <cellStyle name="Ç¥ÁØ_laroux_1 24" xfId="1714"/>
    <cellStyle name="C￥AØ_laroux_1 25" xfId="1715"/>
    <cellStyle name="Ç¥ÁØ_laroux_1 25" xfId="1716"/>
    <cellStyle name="C￥AØ_laroux_1 26" xfId="1717"/>
    <cellStyle name="Ç¥ÁØ_laroux_1 26" xfId="1718"/>
    <cellStyle name="C￥AØ_laroux_1 27" xfId="1719"/>
    <cellStyle name="Ç¥ÁØ_laroux_1 27" xfId="1720"/>
    <cellStyle name="C￥AØ_laroux_1 28" xfId="1721"/>
    <cellStyle name="Ç¥ÁØ_laroux_1 28" xfId="1722"/>
    <cellStyle name="C￥AØ_laroux_1 29" xfId="1723"/>
    <cellStyle name="Ç¥ÁØ_laroux_1 29" xfId="1724"/>
    <cellStyle name="C￥AØ_laroux_1 3" xfId="1725"/>
    <cellStyle name="Ç¥ÁØ_laroux_1 3" xfId="1726"/>
    <cellStyle name="C￥AØ_laroux_1 30" xfId="1727"/>
    <cellStyle name="Ç¥ÁØ_laroux_1 30" xfId="1728"/>
    <cellStyle name="C￥AØ_laroux_1 31" xfId="1729"/>
    <cellStyle name="Ç¥ÁØ_laroux_1 31" xfId="1730"/>
    <cellStyle name="C￥AØ_laroux_1 32" xfId="1731"/>
    <cellStyle name="Ç¥ÁØ_laroux_1 32" xfId="1732"/>
    <cellStyle name="C￥AØ_laroux_1 33" xfId="1733"/>
    <cellStyle name="Ç¥ÁØ_laroux_1 33" xfId="1734"/>
    <cellStyle name="C￥AØ_laroux_1 34" xfId="1735"/>
    <cellStyle name="Ç¥ÁØ_laroux_1 34" xfId="1736"/>
    <cellStyle name="C￥AØ_laroux_1 35" xfId="1737"/>
    <cellStyle name="Ç¥ÁØ_laroux_1 35" xfId="1738"/>
    <cellStyle name="C￥AØ_laroux_1 36" xfId="1739"/>
    <cellStyle name="Ç¥ÁØ_laroux_1 36" xfId="1740"/>
    <cellStyle name="C￥AØ_laroux_1 37" xfId="1741"/>
    <cellStyle name="Ç¥ÁØ_laroux_1 37" xfId="1742"/>
    <cellStyle name="C￥AØ_laroux_1 38" xfId="1743"/>
    <cellStyle name="Ç¥ÁØ_laroux_1 38" xfId="1744"/>
    <cellStyle name="C￥AØ_laroux_1 39" xfId="1745"/>
    <cellStyle name="Ç¥ÁØ_laroux_1 39" xfId="1746"/>
    <cellStyle name="C￥AØ_laroux_1 4" xfId="1747"/>
    <cellStyle name="Ç¥ÁØ_laroux_1 4" xfId="1748"/>
    <cellStyle name="C￥AØ_laroux_1 40" xfId="1749"/>
    <cellStyle name="Ç¥ÁØ_laroux_1 40" xfId="1750"/>
    <cellStyle name="C￥AØ_laroux_1 41" xfId="1751"/>
    <cellStyle name="Ç¥ÁØ_laroux_1 41" xfId="1752"/>
    <cellStyle name="C￥AØ_laroux_1 5" xfId="1753"/>
    <cellStyle name="Ç¥ÁØ_laroux_1 5" xfId="1754"/>
    <cellStyle name="C￥AØ_laroux_1 6" xfId="1755"/>
    <cellStyle name="Ç¥ÁØ_laroux_1 6" xfId="1756"/>
    <cellStyle name="C￥AØ_laroux_1 7" xfId="1757"/>
    <cellStyle name="Ç¥ÁØ_laroux_1 7" xfId="1758"/>
    <cellStyle name="C￥AØ_laroux_1 8" xfId="1759"/>
    <cellStyle name="Ç¥ÁØ_laroux_1 8" xfId="1760"/>
    <cellStyle name="C￥AØ_laroux_1 9" xfId="1761"/>
    <cellStyle name="Ç¥ÁØ_laroux_1 9" xfId="1762"/>
    <cellStyle name="C￥AØ_laroux_1_Sheet1" xfId="1763"/>
    <cellStyle name="Ç¥ÁØ_laroux_1_Sheet1" xfId="1764"/>
    <cellStyle name="C￥AØ_laroux_1_Sheet1 10" xfId="1765"/>
    <cellStyle name="Ç¥ÁØ_laroux_1_Sheet1 10" xfId="1766"/>
    <cellStyle name="C￥AØ_laroux_1_Sheet1 11" xfId="1767"/>
    <cellStyle name="Ç¥ÁØ_laroux_1_Sheet1 11" xfId="1768"/>
    <cellStyle name="C￥AØ_laroux_1_Sheet1 12" xfId="1769"/>
    <cellStyle name="Ç¥ÁØ_laroux_1_Sheet1 12" xfId="1770"/>
    <cellStyle name="C￥AØ_laroux_1_Sheet1 12 10" xfId="3678"/>
    <cellStyle name="Ç¥ÁØ_laroux_1_Sheet1 13" xfId="1771"/>
    <cellStyle name="C￥AØ_laroux_1_Sheet1 14" xfId="1772"/>
    <cellStyle name="Ç¥ÁØ_laroux_1_Sheet1 14" xfId="1773"/>
    <cellStyle name="C￥AØ_laroux_1_Sheet1 15" xfId="1774"/>
    <cellStyle name="Ç¥ÁØ_laroux_1_Sheet1 15" xfId="1775"/>
    <cellStyle name="C￥AØ_laroux_1_Sheet1 16" xfId="1776"/>
    <cellStyle name="Ç¥ÁØ_laroux_1_Sheet1 16" xfId="1777"/>
    <cellStyle name="C￥AØ_laroux_1_Sheet1 17" xfId="1778"/>
    <cellStyle name="Ç¥ÁØ_laroux_1_Sheet1 17" xfId="1779"/>
    <cellStyle name="C￥AØ_laroux_1_Sheet1 18" xfId="1780"/>
    <cellStyle name="Ç¥ÁØ_laroux_1_Sheet1 18" xfId="1781"/>
    <cellStyle name="C￥AØ_laroux_1_Sheet1 19" xfId="1782"/>
    <cellStyle name="Ç¥ÁØ_laroux_1_Sheet1 19" xfId="1783"/>
    <cellStyle name="C￥AØ_laroux_1_Sheet1 2" xfId="1784"/>
    <cellStyle name="Ç¥ÁØ_laroux_1_Sheet1 2" xfId="1785"/>
    <cellStyle name="C￥AØ_laroux_1_Sheet1 20" xfId="1786"/>
    <cellStyle name="Ç¥ÁØ_laroux_1_Sheet1 20" xfId="1787"/>
    <cellStyle name="C￥AØ_laroux_1_Sheet1 21" xfId="1788"/>
    <cellStyle name="Ç¥ÁØ_laroux_1_Sheet1 21" xfId="1789"/>
    <cellStyle name="C￥AØ_laroux_1_Sheet1 22" xfId="1790"/>
    <cellStyle name="Ç¥ÁØ_laroux_1_Sheet1 22" xfId="1791"/>
    <cellStyle name="C￥AØ_laroux_1_Sheet1 23" xfId="1792"/>
    <cellStyle name="Ç¥ÁØ_laroux_1_Sheet1 23" xfId="1793"/>
    <cellStyle name="C￥AØ_laroux_1_Sheet1 24" xfId="1794"/>
    <cellStyle name="Ç¥ÁØ_laroux_1_Sheet1 24" xfId="1795"/>
    <cellStyle name="C￥AØ_laroux_1_Sheet1 25" xfId="1796"/>
    <cellStyle name="Ç¥ÁØ_laroux_1_Sheet1 25" xfId="1797"/>
    <cellStyle name="C￥AØ_laroux_1_Sheet1 26" xfId="1798"/>
    <cellStyle name="Ç¥ÁØ_laroux_1_Sheet1 26" xfId="1799"/>
    <cellStyle name="C￥AØ_laroux_1_Sheet1 27" xfId="1800"/>
    <cellStyle name="Ç¥ÁØ_laroux_1_Sheet1 27" xfId="1801"/>
    <cellStyle name="C￥AØ_laroux_1_Sheet1 28" xfId="1802"/>
    <cellStyle name="Ç¥ÁØ_laroux_1_Sheet1 28" xfId="1803"/>
    <cellStyle name="C￥AØ_laroux_1_Sheet1 29" xfId="1804"/>
    <cellStyle name="Ç¥ÁØ_laroux_1_Sheet1 29" xfId="1805"/>
    <cellStyle name="C￥AØ_laroux_1_Sheet1 3" xfId="1806"/>
    <cellStyle name="Ç¥ÁØ_laroux_1_Sheet1 3" xfId="1807"/>
    <cellStyle name="C￥AØ_laroux_1_Sheet1 30" xfId="1808"/>
    <cellStyle name="Ç¥ÁØ_laroux_1_Sheet1 30" xfId="1809"/>
    <cellStyle name="C￥AØ_laroux_1_Sheet1 31" xfId="1810"/>
    <cellStyle name="Ç¥ÁØ_laroux_1_Sheet1 31" xfId="1811"/>
    <cellStyle name="C￥AØ_laroux_1_Sheet1 32" xfId="1812"/>
    <cellStyle name="Ç¥ÁØ_laroux_1_Sheet1 32" xfId="1813"/>
    <cellStyle name="C￥AØ_laroux_1_Sheet1 33" xfId="1814"/>
    <cellStyle name="Ç¥ÁØ_laroux_1_Sheet1 33" xfId="1815"/>
    <cellStyle name="C￥AØ_laroux_1_Sheet1 34" xfId="1816"/>
    <cellStyle name="Ç¥ÁØ_laroux_1_Sheet1 34" xfId="1817"/>
    <cellStyle name="C￥AØ_laroux_1_Sheet1 35" xfId="1818"/>
    <cellStyle name="Ç¥ÁØ_laroux_1_Sheet1 35" xfId="1819"/>
    <cellStyle name="C￥AØ_laroux_1_Sheet1 36" xfId="1820"/>
    <cellStyle name="Ç¥ÁØ_laroux_1_Sheet1 36" xfId="1821"/>
    <cellStyle name="C￥AØ_laroux_1_Sheet1 37" xfId="1822"/>
    <cellStyle name="Ç¥ÁØ_laroux_1_Sheet1 37" xfId="1823"/>
    <cellStyle name="C￥AØ_laroux_1_Sheet1 38" xfId="1824"/>
    <cellStyle name="Ç¥ÁØ_laroux_1_Sheet1 38" xfId="1825"/>
    <cellStyle name="C￥AØ_laroux_1_Sheet1 39" xfId="1826"/>
    <cellStyle name="Ç¥ÁØ_laroux_1_Sheet1 39" xfId="1827"/>
    <cellStyle name="C￥AØ_laroux_1_Sheet1 4" xfId="1828"/>
    <cellStyle name="Ç¥ÁØ_laroux_1_Sheet1 4" xfId="1829"/>
    <cellStyle name="C￥AØ_laroux_1_Sheet1 40" xfId="1830"/>
    <cellStyle name="Ç¥ÁØ_laroux_1_Sheet1 40" xfId="1831"/>
    <cellStyle name="C￥AØ_laroux_1_Sheet1 41" xfId="1832"/>
    <cellStyle name="Ç¥ÁØ_laroux_1_Sheet1 41" xfId="1833"/>
    <cellStyle name="C￥AØ_laroux_1_Sheet1 5" xfId="1834"/>
    <cellStyle name="Ç¥ÁØ_laroux_1_Sheet1 5" xfId="1835"/>
    <cellStyle name="C￥AØ_laroux_1_Sheet1 6" xfId="1836"/>
    <cellStyle name="Ç¥ÁØ_laroux_1_Sheet1 6" xfId="1837"/>
    <cellStyle name="C￥AØ_laroux_1_Sheet1 7" xfId="1838"/>
    <cellStyle name="Ç¥ÁØ_laroux_1_Sheet1 7" xfId="1839"/>
    <cellStyle name="C￥AØ_laroux_1_Sheet1 8" xfId="1840"/>
    <cellStyle name="Ç¥ÁØ_laroux_1_Sheet1 8" xfId="1841"/>
    <cellStyle name="C￥AØ_laroux_1_Sheet1 9" xfId="1842"/>
    <cellStyle name="Ç¥ÁØ_laroux_1_Sheet1 9" xfId="1843"/>
    <cellStyle name="C￥AØ_laroux_2" xfId="1844"/>
    <cellStyle name="Ç¥ÁØ_laroux_2" xfId="1845"/>
    <cellStyle name="C￥AØ_laroux_2 10" xfId="1846"/>
    <cellStyle name="Ç¥ÁØ_laroux_2 10" xfId="1847"/>
    <cellStyle name="C￥AØ_laroux_2 11" xfId="1848"/>
    <cellStyle name="Ç¥ÁØ_laroux_2 11" xfId="1849"/>
    <cellStyle name="C￥AØ_laroux_2 12" xfId="1850"/>
    <cellStyle name="Ç¥ÁØ_laroux_2 12" xfId="1851"/>
    <cellStyle name="C￥AØ_laroux_2 12 10" xfId="3697"/>
    <cellStyle name="Ç¥ÁØ_laroux_2 13" xfId="1852"/>
    <cellStyle name="C￥AØ_laroux_2 14" xfId="1853"/>
    <cellStyle name="Ç¥ÁØ_laroux_2 14" xfId="1854"/>
    <cellStyle name="C￥AØ_laroux_2 15" xfId="1855"/>
    <cellStyle name="Ç¥ÁØ_laroux_2 15" xfId="1856"/>
    <cellStyle name="C￥AØ_laroux_2 16" xfId="1857"/>
    <cellStyle name="Ç¥ÁØ_laroux_2 16" xfId="1858"/>
    <cellStyle name="C￥AØ_laroux_2 17" xfId="1859"/>
    <cellStyle name="Ç¥ÁØ_laroux_2 17" xfId="1860"/>
    <cellStyle name="C￥AØ_laroux_2 18" xfId="1861"/>
    <cellStyle name="Ç¥ÁØ_laroux_2 18" xfId="1862"/>
    <cellStyle name="C￥AØ_laroux_2 19" xfId="1863"/>
    <cellStyle name="Ç¥ÁØ_laroux_2 19" xfId="1864"/>
    <cellStyle name="C￥AØ_laroux_2 2" xfId="1865"/>
    <cellStyle name="Ç¥ÁØ_laroux_2 2" xfId="1866"/>
    <cellStyle name="C￥AØ_laroux_2 20" xfId="1867"/>
    <cellStyle name="Ç¥ÁØ_laroux_2 20" xfId="1868"/>
    <cellStyle name="C￥AØ_laroux_2 21" xfId="1869"/>
    <cellStyle name="Ç¥ÁØ_laroux_2 21" xfId="1870"/>
    <cellStyle name="C￥AØ_laroux_2 22" xfId="1871"/>
    <cellStyle name="Ç¥ÁØ_laroux_2 22" xfId="1872"/>
    <cellStyle name="C￥AØ_laroux_2 23" xfId="1873"/>
    <cellStyle name="Ç¥ÁØ_laroux_2 23" xfId="1874"/>
    <cellStyle name="C￥AØ_laroux_2 24" xfId="1875"/>
    <cellStyle name="Ç¥ÁØ_laroux_2 24" xfId="1876"/>
    <cellStyle name="C￥AØ_laroux_2 25" xfId="1877"/>
    <cellStyle name="Ç¥ÁØ_laroux_2 25" xfId="1878"/>
    <cellStyle name="C￥AØ_laroux_2 26" xfId="1879"/>
    <cellStyle name="Ç¥ÁØ_laroux_2 26" xfId="1880"/>
    <cellStyle name="C￥AØ_laroux_2 27" xfId="1881"/>
    <cellStyle name="Ç¥ÁØ_laroux_2 27" xfId="1882"/>
    <cellStyle name="C￥AØ_laroux_2 28" xfId="1883"/>
    <cellStyle name="Ç¥ÁØ_laroux_2 28" xfId="1884"/>
    <cellStyle name="C￥AØ_laroux_2 29" xfId="1885"/>
    <cellStyle name="Ç¥ÁØ_laroux_2 29" xfId="1886"/>
    <cellStyle name="C￥AØ_laroux_2 3" xfId="1887"/>
    <cellStyle name="Ç¥ÁØ_laroux_2 3" xfId="1888"/>
    <cellStyle name="C￥AØ_laroux_2 30" xfId="1889"/>
    <cellStyle name="Ç¥ÁØ_laroux_2 30" xfId="1890"/>
    <cellStyle name="C￥AØ_laroux_2 31" xfId="1891"/>
    <cellStyle name="Ç¥ÁØ_laroux_2 31" xfId="1892"/>
    <cellStyle name="C￥AØ_laroux_2 32" xfId="1893"/>
    <cellStyle name="Ç¥ÁØ_laroux_2 32" xfId="1894"/>
    <cellStyle name="C￥AØ_laroux_2 33" xfId="1895"/>
    <cellStyle name="Ç¥ÁØ_laroux_2 33" xfId="1896"/>
    <cellStyle name="C￥AØ_laroux_2 34" xfId="1897"/>
    <cellStyle name="Ç¥ÁØ_laroux_2 34" xfId="1898"/>
    <cellStyle name="C￥AØ_laroux_2 35" xfId="1899"/>
    <cellStyle name="Ç¥ÁØ_laroux_2 35" xfId="1900"/>
    <cellStyle name="C￥AØ_laroux_2 36" xfId="1901"/>
    <cellStyle name="Ç¥ÁØ_laroux_2 36" xfId="1902"/>
    <cellStyle name="C￥AØ_laroux_2 37" xfId="1903"/>
    <cellStyle name="Ç¥ÁØ_laroux_2 37" xfId="1904"/>
    <cellStyle name="C￥AØ_laroux_2 38" xfId="1905"/>
    <cellStyle name="Ç¥ÁØ_laroux_2 38" xfId="1906"/>
    <cellStyle name="C￥AØ_laroux_2 39" xfId="1907"/>
    <cellStyle name="Ç¥ÁØ_laroux_2 39" xfId="1908"/>
    <cellStyle name="C￥AØ_laroux_2 4" xfId="1909"/>
    <cellStyle name="Ç¥ÁØ_laroux_2 4" xfId="1910"/>
    <cellStyle name="C￥AØ_laroux_2 40" xfId="1911"/>
    <cellStyle name="Ç¥ÁØ_laroux_2 40" xfId="1912"/>
    <cellStyle name="C￥AØ_laroux_2 41" xfId="1913"/>
    <cellStyle name="Ç¥ÁØ_laroux_2 41" xfId="1914"/>
    <cellStyle name="C￥AØ_laroux_2 5" xfId="1915"/>
    <cellStyle name="Ç¥ÁØ_laroux_2 5" xfId="1916"/>
    <cellStyle name="C￥AØ_laroux_2 6" xfId="1917"/>
    <cellStyle name="Ç¥ÁØ_laroux_2 6" xfId="1918"/>
    <cellStyle name="C￥AØ_laroux_2 7" xfId="1919"/>
    <cellStyle name="Ç¥ÁØ_laroux_2 7" xfId="1920"/>
    <cellStyle name="C￥AØ_laroux_2 8" xfId="1921"/>
    <cellStyle name="Ç¥ÁØ_laroux_2 8" xfId="1922"/>
    <cellStyle name="C￥AØ_laroux_2 9" xfId="1923"/>
    <cellStyle name="Ç¥ÁØ_laroux_2 9" xfId="1924"/>
    <cellStyle name="C￥AØ_laroux_2_Sheet1" xfId="1925"/>
    <cellStyle name="Ç¥ÁØ_laroux_2_Sheet1" xfId="1926"/>
    <cellStyle name="C￥AØ_laroux_2_Sheet1 10" xfId="1927"/>
    <cellStyle name="Ç¥ÁØ_laroux_2_Sheet1 10" xfId="1928"/>
    <cellStyle name="C￥AØ_laroux_2_Sheet1 11" xfId="1929"/>
    <cellStyle name="Ç¥ÁØ_laroux_2_Sheet1 11" xfId="1930"/>
    <cellStyle name="C￥AØ_laroux_2_Sheet1 12" xfId="1931"/>
    <cellStyle name="Ç¥ÁØ_laroux_2_Sheet1 12" xfId="1932"/>
    <cellStyle name="C￥AØ_laroux_2_Sheet1 13" xfId="1933"/>
    <cellStyle name="Ç¥ÁØ_laroux_2_Sheet1 13" xfId="1934"/>
    <cellStyle name="C￥AØ_laroux_2_Sheet1 14" xfId="1935"/>
    <cellStyle name="Ç¥ÁØ_laroux_2_Sheet1 14" xfId="1936"/>
    <cellStyle name="C￥AØ_laroux_2_Sheet1 15" xfId="1937"/>
    <cellStyle name="Ç¥ÁØ_laroux_2_Sheet1 15" xfId="1938"/>
    <cellStyle name="C￥AØ_laroux_2_Sheet1 16" xfId="1939"/>
    <cellStyle name="Ç¥ÁØ_laroux_2_Sheet1 16" xfId="1940"/>
    <cellStyle name="C￥AØ_laroux_2_Sheet1 17" xfId="1941"/>
    <cellStyle name="Ç¥ÁØ_laroux_2_Sheet1 17" xfId="1942"/>
    <cellStyle name="C￥AØ_laroux_2_Sheet1 18" xfId="1943"/>
    <cellStyle name="Ç¥ÁØ_laroux_2_Sheet1 18" xfId="1944"/>
    <cellStyle name="C￥AØ_laroux_2_Sheet1 19" xfId="1945"/>
    <cellStyle name="Ç¥ÁØ_laroux_2_Sheet1 19" xfId="1946"/>
    <cellStyle name="C￥AØ_laroux_2_Sheet1 2" xfId="1947"/>
    <cellStyle name="Ç¥ÁØ_laroux_2_Sheet1 2" xfId="1948"/>
    <cellStyle name="C￥AØ_laroux_2_Sheet1 20" xfId="1949"/>
    <cellStyle name="Ç¥ÁØ_laroux_2_Sheet1 20" xfId="1950"/>
    <cellStyle name="C￥AØ_laroux_2_Sheet1 21" xfId="1951"/>
    <cellStyle name="Ç¥ÁØ_laroux_2_Sheet1 21" xfId="1952"/>
    <cellStyle name="C￥AØ_laroux_2_Sheet1 22" xfId="1953"/>
    <cellStyle name="Ç¥ÁØ_laroux_2_Sheet1 22" xfId="1954"/>
    <cellStyle name="C￥AØ_laroux_2_Sheet1 23" xfId="1955"/>
    <cellStyle name="Ç¥ÁØ_laroux_2_Sheet1 23" xfId="1956"/>
    <cellStyle name="C￥AØ_laroux_2_Sheet1 24" xfId="1957"/>
    <cellStyle name="Ç¥ÁØ_laroux_2_Sheet1 24" xfId="1958"/>
    <cellStyle name="C￥AØ_laroux_2_Sheet1 25" xfId="1959"/>
    <cellStyle name="Ç¥ÁØ_laroux_2_Sheet1 25" xfId="1960"/>
    <cellStyle name="C￥AØ_laroux_2_Sheet1 26" xfId="1961"/>
    <cellStyle name="Ç¥ÁØ_laroux_2_Sheet1 26" xfId="1962"/>
    <cellStyle name="C￥AØ_laroux_2_Sheet1 27" xfId="1963"/>
    <cellStyle name="Ç¥ÁØ_laroux_2_Sheet1 27" xfId="1964"/>
    <cellStyle name="C￥AØ_laroux_2_Sheet1 28" xfId="1965"/>
    <cellStyle name="Ç¥ÁØ_laroux_2_Sheet1 28" xfId="1966"/>
    <cellStyle name="C￥AØ_laroux_2_Sheet1 29" xfId="1967"/>
    <cellStyle name="Ç¥ÁØ_laroux_2_Sheet1 29" xfId="1968"/>
    <cellStyle name="C￥AØ_laroux_2_Sheet1 3" xfId="1969"/>
    <cellStyle name="Ç¥ÁØ_laroux_2_Sheet1 3" xfId="1970"/>
    <cellStyle name="C￥AØ_laroux_2_Sheet1 30" xfId="1971"/>
    <cellStyle name="Ç¥ÁØ_laroux_2_Sheet1 30" xfId="1972"/>
    <cellStyle name="C￥AØ_laroux_2_Sheet1 31" xfId="1973"/>
    <cellStyle name="Ç¥ÁØ_laroux_2_Sheet1 31" xfId="1974"/>
    <cellStyle name="C￥AØ_laroux_2_Sheet1 32" xfId="1975"/>
    <cellStyle name="Ç¥ÁØ_laroux_2_Sheet1 32" xfId="1976"/>
    <cellStyle name="C￥AØ_laroux_2_Sheet1 33" xfId="1977"/>
    <cellStyle name="Ç¥ÁØ_laroux_2_Sheet1 33" xfId="1978"/>
    <cellStyle name="C￥AØ_laroux_2_Sheet1 34" xfId="1979"/>
    <cellStyle name="Ç¥ÁØ_laroux_2_Sheet1 34" xfId="1980"/>
    <cellStyle name="C￥AØ_laroux_2_Sheet1 35" xfId="1981"/>
    <cellStyle name="Ç¥ÁØ_laroux_2_Sheet1 35" xfId="1982"/>
    <cellStyle name="C￥AØ_laroux_2_Sheet1 36" xfId="1983"/>
    <cellStyle name="Ç¥ÁØ_laroux_2_Sheet1 36" xfId="1984"/>
    <cellStyle name="C￥AØ_laroux_2_Sheet1 37" xfId="1985"/>
    <cellStyle name="Ç¥ÁØ_laroux_2_Sheet1 37" xfId="1986"/>
    <cellStyle name="C￥AØ_laroux_2_Sheet1 38" xfId="1987"/>
    <cellStyle name="Ç¥ÁØ_laroux_2_Sheet1 38" xfId="1988"/>
    <cellStyle name="C￥AØ_laroux_2_Sheet1 39" xfId="1989"/>
    <cellStyle name="Ç¥ÁØ_laroux_2_Sheet1 39" xfId="1990"/>
    <cellStyle name="C￥AØ_laroux_2_Sheet1 4" xfId="1991"/>
    <cellStyle name="Ç¥ÁØ_laroux_2_Sheet1 4" xfId="1992"/>
    <cellStyle name="C￥AØ_laroux_2_Sheet1 40" xfId="1993"/>
    <cellStyle name="Ç¥ÁØ_laroux_2_Sheet1 40" xfId="1994"/>
    <cellStyle name="C￥AØ_laroux_2_Sheet1 41" xfId="1995"/>
    <cellStyle name="Ç¥ÁØ_laroux_2_Sheet1 41" xfId="1996"/>
    <cellStyle name="C￥AØ_laroux_2_Sheet1 5" xfId="1997"/>
    <cellStyle name="Ç¥ÁØ_laroux_2_Sheet1 5" xfId="1998"/>
    <cellStyle name="C￥AØ_laroux_2_Sheet1 6" xfId="1999"/>
    <cellStyle name="Ç¥ÁØ_laroux_2_Sheet1 6" xfId="2000"/>
    <cellStyle name="C￥AØ_laroux_2_Sheet1 7" xfId="2001"/>
    <cellStyle name="Ç¥ÁØ_laroux_2_Sheet1 7" xfId="2002"/>
    <cellStyle name="C￥AØ_laroux_2_Sheet1 8" xfId="2003"/>
    <cellStyle name="Ç¥ÁØ_laroux_2_Sheet1 8" xfId="2004"/>
    <cellStyle name="C￥AØ_laroux_2_Sheet1 9" xfId="2005"/>
    <cellStyle name="Ç¥ÁØ_laroux_2_Sheet1 9" xfId="2006"/>
    <cellStyle name="C￥AØ_laroux_3" xfId="2007"/>
    <cellStyle name="Ç¥ÁØ_laroux_3" xfId="2008"/>
    <cellStyle name="C￥AØ_laroux_3 10" xfId="2009"/>
    <cellStyle name="Ç¥ÁØ_laroux_3 10" xfId="2010"/>
    <cellStyle name="C￥AØ_laroux_3 11" xfId="2011"/>
    <cellStyle name="Ç¥ÁØ_laroux_3 11" xfId="2012"/>
    <cellStyle name="C￥AØ_laroux_3 12" xfId="2013"/>
    <cellStyle name="Ç¥ÁØ_laroux_3 12" xfId="2014"/>
    <cellStyle name="C￥AØ_laroux_3 13" xfId="2015"/>
    <cellStyle name="Ç¥ÁØ_laroux_3 13" xfId="2016"/>
    <cellStyle name="C￥AØ_laroux_3 14" xfId="2017"/>
    <cellStyle name="Ç¥ÁØ_laroux_3 14" xfId="2018"/>
    <cellStyle name="C￥AØ_laroux_3 15" xfId="2019"/>
    <cellStyle name="Ç¥ÁØ_laroux_3 15" xfId="2020"/>
    <cellStyle name="C￥AØ_laroux_3 16" xfId="2021"/>
    <cellStyle name="Ç¥ÁØ_laroux_3 16" xfId="2022"/>
    <cellStyle name="C￥AØ_laroux_3 17" xfId="2023"/>
    <cellStyle name="Ç¥ÁØ_laroux_3 17" xfId="2024"/>
    <cellStyle name="C￥AØ_laroux_3 18" xfId="2025"/>
    <cellStyle name="Ç¥ÁØ_laroux_3 18" xfId="2026"/>
    <cellStyle name="C￥AØ_laroux_3 19" xfId="2027"/>
    <cellStyle name="Ç¥ÁØ_laroux_3 19" xfId="2028"/>
    <cellStyle name="C￥AØ_laroux_3 2" xfId="2029"/>
    <cellStyle name="Ç¥ÁØ_laroux_3 2" xfId="2030"/>
    <cellStyle name="C￥AØ_laroux_3 20" xfId="2031"/>
    <cellStyle name="Ç¥ÁØ_laroux_3 20" xfId="2032"/>
    <cellStyle name="C￥AØ_laroux_3 21" xfId="2033"/>
    <cellStyle name="Ç¥ÁØ_laroux_3 21" xfId="2034"/>
    <cellStyle name="C￥AØ_laroux_3 22" xfId="2035"/>
    <cellStyle name="Ç¥ÁØ_laroux_3 22" xfId="2036"/>
    <cellStyle name="C￥AØ_laroux_3 23" xfId="2037"/>
    <cellStyle name="Ç¥ÁØ_laroux_3 23" xfId="2038"/>
    <cellStyle name="C￥AØ_laroux_3 24" xfId="2039"/>
    <cellStyle name="Ç¥ÁØ_laroux_3 24" xfId="2040"/>
    <cellStyle name="C￥AØ_laroux_3 25" xfId="2041"/>
    <cellStyle name="Ç¥ÁØ_laroux_3 25" xfId="2042"/>
    <cellStyle name="C￥AØ_laroux_3 26" xfId="2043"/>
    <cellStyle name="Ç¥ÁØ_laroux_3 26" xfId="2044"/>
    <cellStyle name="C￥AØ_laroux_3 27" xfId="2045"/>
    <cellStyle name="Ç¥ÁØ_laroux_3 27" xfId="2046"/>
    <cellStyle name="C￥AØ_laroux_3 28" xfId="2047"/>
    <cellStyle name="Ç¥ÁØ_laroux_3 28" xfId="2048"/>
    <cellStyle name="C￥AØ_laroux_3 29" xfId="2049"/>
    <cellStyle name="Ç¥ÁØ_laroux_3 29" xfId="2050"/>
    <cellStyle name="C￥AØ_laroux_3 3" xfId="2051"/>
    <cellStyle name="Ç¥ÁØ_laroux_3 3" xfId="2052"/>
    <cellStyle name="C￥AØ_laroux_3 30" xfId="2053"/>
    <cellStyle name="Ç¥ÁØ_laroux_3 30" xfId="2054"/>
    <cellStyle name="C￥AØ_laroux_3 31" xfId="2055"/>
    <cellStyle name="Ç¥ÁØ_laroux_3 31" xfId="2056"/>
    <cellStyle name="C￥AØ_laroux_3 32" xfId="2057"/>
    <cellStyle name="Ç¥ÁØ_laroux_3 32" xfId="2058"/>
    <cellStyle name="C￥AØ_laroux_3 33" xfId="2059"/>
    <cellStyle name="Ç¥ÁØ_laroux_3 33" xfId="2060"/>
    <cellStyle name="C￥AØ_laroux_3 34" xfId="2061"/>
    <cellStyle name="Ç¥ÁØ_laroux_3 34" xfId="2062"/>
    <cellStyle name="C￥AØ_laroux_3 35" xfId="2063"/>
    <cellStyle name="Ç¥ÁØ_laroux_3 35" xfId="2064"/>
    <cellStyle name="C￥AØ_laroux_3 36" xfId="2065"/>
    <cellStyle name="Ç¥ÁØ_laroux_3 36" xfId="2066"/>
    <cellStyle name="C￥AØ_laroux_3 37" xfId="2067"/>
    <cellStyle name="Ç¥ÁØ_laroux_3 37" xfId="2068"/>
    <cellStyle name="C￥AØ_laroux_3 38" xfId="2069"/>
    <cellStyle name="Ç¥ÁØ_laroux_3 38" xfId="2070"/>
    <cellStyle name="C￥AØ_laroux_3 39" xfId="2071"/>
    <cellStyle name="Ç¥ÁØ_laroux_3 39" xfId="2072"/>
    <cellStyle name="C￥AØ_laroux_3 4" xfId="2073"/>
    <cellStyle name="Ç¥ÁØ_laroux_3 4" xfId="2074"/>
    <cellStyle name="C￥AØ_laroux_3 40" xfId="2075"/>
    <cellStyle name="Ç¥ÁØ_laroux_3 40" xfId="2076"/>
    <cellStyle name="C￥AØ_laroux_3 41" xfId="2077"/>
    <cellStyle name="Ç¥ÁØ_laroux_3 41" xfId="2078"/>
    <cellStyle name="C￥AØ_laroux_3 5" xfId="2079"/>
    <cellStyle name="Ç¥ÁØ_laroux_3 5" xfId="2080"/>
    <cellStyle name="C￥AØ_laroux_3 6" xfId="2081"/>
    <cellStyle name="Ç¥ÁØ_laroux_3 6" xfId="2082"/>
    <cellStyle name="C￥AØ_laroux_3 7" xfId="2083"/>
    <cellStyle name="Ç¥ÁØ_laroux_3 7" xfId="2084"/>
    <cellStyle name="C￥AØ_laroux_3 8" xfId="2085"/>
    <cellStyle name="Ç¥ÁØ_laroux_3 8" xfId="2086"/>
    <cellStyle name="C￥AØ_laroux_3 9" xfId="2087"/>
    <cellStyle name="Ç¥ÁØ_laroux_3 9" xfId="2088"/>
    <cellStyle name="C￥AØ_laroux_4" xfId="2089"/>
    <cellStyle name="Ç¥ÁØ_laroux_4" xfId="2090"/>
    <cellStyle name="C￥AØ_laroux_4 10" xfId="2091"/>
    <cellStyle name="Ç¥ÁØ_laroux_4 10" xfId="2092"/>
    <cellStyle name="C￥AØ_laroux_4 11" xfId="2093"/>
    <cellStyle name="Ç¥ÁØ_laroux_4 11" xfId="2094"/>
    <cellStyle name="C￥AØ_laroux_4 12" xfId="2095"/>
    <cellStyle name="Ç¥ÁØ_laroux_4 12" xfId="2096"/>
    <cellStyle name="C￥AØ_laroux_4 13" xfId="2097"/>
    <cellStyle name="Ç¥ÁØ_laroux_4 13" xfId="2098"/>
    <cellStyle name="C￥AØ_laroux_4 14" xfId="2099"/>
    <cellStyle name="Ç¥ÁØ_laroux_4 14" xfId="2100"/>
    <cellStyle name="C￥AØ_laroux_4 15" xfId="2101"/>
    <cellStyle name="Ç¥ÁØ_laroux_4 15" xfId="2102"/>
    <cellStyle name="C￥AØ_laroux_4 16" xfId="2103"/>
    <cellStyle name="Ç¥ÁØ_laroux_4 16" xfId="2104"/>
    <cellStyle name="C￥AØ_laroux_4 17" xfId="2105"/>
    <cellStyle name="Ç¥ÁØ_laroux_4 17" xfId="2106"/>
    <cellStyle name="C￥AØ_laroux_4 18" xfId="2107"/>
    <cellStyle name="Ç¥ÁØ_laroux_4 18" xfId="2108"/>
    <cellStyle name="C￥AØ_laroux_4 19" xfId="2109"/>
    <cellStyle name="Ç¥ÁØ_laroux_4 19" xfId="2110"/>
    <cellStyle name="C￥AØ_laroux_4 2" xfId="2111"/>
    <cellStyle name="Ç¥ÁØ_laroux_4 2" xfId="2112"/>
    <cellStyle name="C￥AØ_laroux_4 20" xfId="2113"/>
    <cellStyle name="Ç¥ÁØ_laroux_4 20" xfId="2114"/>
    <cellStyle name="C￥AØ_laroux_4 21" xfId="2115"/>
    <cellStyle name="Ç¥ÁØ_laroux_4 21" xfId="2116"/>
    <cellStyle name="C￥AØ_laroux_4 22" xfId="2117"/>
    <cellStyle name="Ç¥ÁØ_laroux_4 22" xfId="2118"/>
    <cellStyle name="C￥AØ_laroux_4 23" xfId="2119"/>
    <cellStyle name="Ç¥ÁØ_laroux_4 23" xfId="2120"/>
    <cellStyle name="C￥AØ_laroux_4 24" xfId="2121"/>
    <cellStyle name="Ç¥ÁØ_laroux_4 24" xfId="2122"/>
    <cellStyle name="C￥AØ_laroux_4 25" xfId="2123"/>
    <cellStyle name="Ç¥ÁØ_laroux_4 25" xfId="2124"/>
    <cellStyle name="C￥AØ_laroux_4 26" xfId="2125"/>
    <cellStyle name="Ç¥ÁØ_laroux_4 26" xfId="2126"/>
    <cellStyle name="C￥AØ_laroux_4 27" xfId="2127"/>
    <cellStyle name="Ç¥ÁØ_laroux_4 27" xfId="2128"/>
    <cellStyle name="C￥AØ_laroux_4 28" xfId="2129"/>
    <cellStyle name="Ç¥ÁØ_laroux_4 28" xfId="2130"/>
    <cellStyle name="C￥AØ_laroux_4 29" xfId="2131"/>
    <cellStyle name="Ç¥ÁØ_laroux_4 29" xfId="2132"/>
    <cellStyle name="C￥AØ_laroux_4 3" xfId="2133"/>
    <cellStyle name="Ç¥ÁØ_laroux_4 3" xfId="2134"/>
    <cellStyle name="C￥AØ_laroux_4 30" xfId="2135"/>
    <cellStyle name="Ç¥ÁØ_laroux_4 30" xfId="2136"/>
    <cellStyle name="C￥AØ_laroux_4 31" xfId="2137"/>
    <cellStyle name="Ç¥ÁØ_laroux_4 31" xfId="2138"/>
    <cellStyle name="C￥AØ_laroux_4 32" xfId="2139"/>
    <cellStyle name="Ç¥ÁØ_laroux_4 32" xfId="2140"/>
    <cellStyle name="C￥AØ_laroux_4 33" xfId="2141"/>
    <cellStyle name="Ç¥ÁØ_laroux_4 33" xfId="2142"/>
    <cellStyle name="C￥AØ_laroux_4 34" xfId="2143"/>
    <cellStyle name="Ç¥ÁØ_laroux_4 34" xfId="2144"/>
    <cellStyle name="C￥AØ_laroux_4 35" xfId="2145"/>
    <cellStyle name="Ç¥ÁØ_laroux_4 35" xfId="2146"/>
    <cellStyle name="C￥AØ_laroux_4 36" xfId="2147"/>
    <cellStyle name="Ç¥ÁØ_laroux_4 36" xfId="2148"/>
    <cellStyle name="C￥AØ_laroux_4 37" xfId="2149"/>
    <cellStyle name="Ç¥ÁØ_laroux_4 37" xfId="2150"/>
    <cellStyle name="C￥AØ_laroux_4 38" xfId="2151"/>
    <cellStyle name="Ç¥ÁØ_laroux_4 38" xfId="2152"/>
    <cellStyle name="C￥AØ_laroux_4 39" xfId="2153"/>
    <cellStyle name="Ç¥ÁØ_laroux_4 39" xfId="2154"/>
    <cellStyle name="C￥AØ_laroux_4 4" xfId="2155"/>
    <cellStyle name="Ç¥ÁØ_laroux_4 4" xfId="2156"/>
    <cellStyle name="C￥AØ_laroux_4 40" xfId="2157"/>
    <cellStyle name="Ç¥ÁØ_laroux_4 40" xfId="2158"/>
    <cellStyle name="C￥AØ_laroux_4 41" xfId="2159"/>
    <cellStyle name="Ç¥ÁØ_laroux_4 41" xfId="2160"/>
    <cellStyle name="C￥AØ_laroux_4 5" xfId="2161"/>
    <cellStyle name="Ç¥ÁØ_laroux_4 5" xfId="2162"/>
    <cellStyle name="C￥AØ_laroux_4 6" xfId="2163"/>
    <cellStyle name="Ç¥ÁØ_laroux_4 6" xfId="2164"/>
    <cellStyle name="C￥AØ_laroux_4 7" xfId="2165"/>
    <cellStyle name="Ç¥ÁØ_laroux_4 7" xfId="2166"/>
    <cellStyle name="C￥AØ_laroux_4 8" xfId="2167"/>
    <cellStyle name="Ç¥ÁØ_laroux_4 8" xfId="2168"/>
    <cellStyle name="C￥AØ_laroux_4 9" xfId="2169"/>
    <cellStyle name="Ç¥ÁØ_laroux_4 9" xfId="2170"/>
    <cellStyle name="C￥AØ_laroux_Sheet1" xfId="2171"/>
    <cellStyle name="Ç¥ÁØ_laroux_Sheet1" xfId="2172"/>
    <cellStyle name="C￥AØ_laroux_Sheet1 10" xfId="2173"/>
    <cellStyle name="Ç¥ÁØ_laroux_Sheet1 10" xfId="2174"/>
    <cellStyle name="C￥AØ_laroux_Sheet1 11" xfId="2175"/>
    <cellStyle name="Ç¥ÁØ_laroux_Sheet1 11" xfId="2176"/>
    <cellStyle name="C￥AØ_laroux_Sheet1 12" xfId="2177"/>
    <cellStyle name="Ç¥ÁØ_laroux_Sheet1 12" xfId="2178"/>
    <cellStyle name="C￥AØ_laroux_Sheet1 13" xfId="2179"/>
    <cellStyle name="Ç¥ÁØ_laroux_Sheet1 13" xfId="2180"/>
    <cellStyle name="C￥AØ_laroux_Sheet1 14" xfId="2181"/>
    <cellStyle name="Ç¥ÁØ_laroux_Sheet1 14" xfId="2182"/>
    <cellStyle name="C￥AØ_laroux_Sheet1 15" xfId="2183"/>
    <cellStyle name="Ç¥ÁØ_laroux_Sheet1 15" xfId="2184"/>
    <cellStyle name="C￥AØ_laroux_Sheet1 16" xfId="2185"/>
    <cellStyle name="Ç¥ÁØ_laroux_Sheet1 16" xfId="2186"/>
    <cellStyle name="C￥AØ_laroux_Sheet1 17" xfId="2187"/>
    <cellStyle name="Ç¥ÁØ_laroux_Sheet1 17" xfId="2188"/>
    <cellStyle name="C￥AØ_laroux_Sheet1 18" xfId="2189"/>
    <cellStyle name="Ç¥ÁØ_laroux_Sheet1 18" xfId="2190"/>
    <cellStyle name="C￥AØ_laroux_Sheet1 19" xfId="2191"/>
    <cellStyle name="Ç¥ÁØ_laroux_Sheet1 19" xfId="2192"/>
    <cellStyle name="C￥AØ_laroux_Sheet1 2" xfId="2193"/>
    <cellStyle name="Ç¥ÁØ_laroux_Sheet1 2" xfId="2194"/>
    <cellStyle name="C￥AØ_laroux_Sheet1 20" xfId="2195"/>
    <cellStyle name="Ç¥ÁØ_laroux_Sheet1 20" xfId="2196"/>
    <cellStyle name="C￥AØ_laroux_Sheet1 21" xfId="2197"/>
    <cellStyle name="Ç¥ÁØ_laroux_Sheet1 21" xfId="2198"/>
    <cellStyle name="C￥AØ_laroux_Sheet1 22" xfId="2199"/>
    <cellStyle name="Ç¥ÁØ_laroux_Sheet1 22" xfId="2200"/>
    <cellStyle name="C￥AØ_laroux_Sheet1 23" xfId="2201"/>
    <cellStyle name="Ç¥ÁØ_laroux_Sheet1 23" xfId="2202"/>
    <cellStyle name="C￥AØ_laroux_Sheet1 24" xfId="2203"/>
    <cellStyle name="Ç¥ÁØ_laroux_Sheet1 24" xfId="2204"/>
    <cellStyle name="C￥AØ_laroux_Sheet1 25" xfId="2205"/>
    <cellStyle name="Ç¥ÁØ_laroux_Sheet1 25" xfId="2206"/>
    <cellStyle name="C￥AØ_laroux_Sheet1 26" xfId="2207"/>
    <cellStyle name="Ç¥ÁØ_laroux_Sheet1 26" xfId="2208"/>
    <cellStyle name="C￥AØ_laroux_Sheet1 27" xfId="2209"/>
    <cellStyle name="Ç¥ÁØ_laroux_Sheet1 27" xfId="2210"/>
    <cellStyle name="C￥AØ_laroux_Sheet1 28" xfId="2211"/>
    <cellStyle name="Ç¥ÁØ_laroux_Sheet1 28" xfId="2212"/>
    <cellStyle name="C￥AØ_laroux_Sheet1 29" xfId="2213"/>
    <cellStyle name="Ç¥ÁØ_laroux_Sheet1 29" xfId="2214"/>
    <cellStyle name="C￥AØ_laroux_Sheet1 3" xfId="2215"/>
    <cellStyle name="Ç¥ÁØ_laroux_Sheet1 3" xfId="2216"/>
    <cellStyle name="C￥AØ_laroux_Sheet1 30" xfId="2217"/>
    <cellStyle name="Ç¥ÁØ_laroux_Sheet1 30" xfId="2218"/>
    <cellStyle name="C￥AØ_laroux_Sheet1 31" xfId="2219"/>
    <cellStyle name="Ç¥ÁØ_laroux_Sheet1 31" xfId="2220"/>
    <cellStyle name="C￥AØ_laroux_Sheet1 32" xfId="2221"/>
    <cellStyle name="Ç¥ÁØ_laroux_Sheet1 32" xfId="2222"/>
    <cellStyle name="C￥AØ_laroux_Sheet1 33" xfId="2223"/>
    <cellStyle name="Ç¥ÁØ_laroux_Sheet1 33" xfId="2224"/>
    <cellStyle name="C￥AØ_laroux_Sheet1 34" xfId="2225"/>
    <cellStyle name="Ç¥ÁØ_laroux_Sheet1 34" xfId="2226"/>
    <cellStyle name="C￥AØ_laroux_Sheet1 35" xfId="2227"/>
    <cellStyle name="Ç¥ÁØ_laroux_Sheet1 35" xfId="2228"/>
    <cellStyle name="C￥AØ_laroux_Sheet1 36" xfId="2229"/>
    <cellStyle name="Ç¥ÁØ_laroux_Sheet1 36" xfId="2230"/>
    <cellStyle name="C￥AØ_laroux_Sheet1 37" xfId="2231"/>
    <cellStyle name="Ç¥ÁØ_laroux_Sheet1 37" xfId="2232"/>
    <cellStyle name="C￥AØ_laroux_Sheet1 38" xfId="2233"/>
    <cellStyle name="Ç¥ÁØ_laroux_Sheet1 38" xfId="2234"/>
    <cellStyle name="C￥AØ_laroux_Sheet1 39" xfId="2235"/>
    <cellStyle name="Ç¥ÁØ_laroux_Sheet1 39" xfId="2236"/>
    <cellStyle name="C￥AØ_laroux_Sheet1 4" xfId="2237"/>
    <cellStyle name="Ç¥ÁØ_laroux_Sheet1 4" xfId="2238"/>
    <cellStyle name="C￥AØ_laroux_Sheet1 40" xfId="2239"/>
    <cellStyle name="Ç¥ÁØ_laroux_Sheet1 40" xfId="2240"/>
    <cellStyle name="C￥AØ_laroux_Sheet1 41" xfId="2241"/>
    <cellStyle name="Ç¥ÁØ_laroux_Sheet1 41" xfId="2242"/>
    <cellStyle name="C￥AØ_laroux_Sheet1 5" xfId="2243"/>
    <cellStyle name="Ç¥ÁØ_laroux_Sheet1 5" xfId="2244"/>
    <cellStyle name="C￥AØ_laroux_Sheet1 6" xfId="2245"/>
    <cellStyle name="Ç¥ÁØ_laroux_Sheet1 6" xfId="2246"/>
    <cellStyle name="C￥AØ_laroux_Sheet1 7" xfId="2247"/>
    <cellStyle name="Ç¥ÁØ_laroux_Sheet1 7" xfId="2248"/>
    <cellStyle name="C￥AØ_laroux_Sheet1 8" xfId="2249"/>
    <cellStyle name="Ç¥ÁØ_laroux_Sheet1 8" xfId="2250"/>
    <cellStyle name="C￥AØ_laroux_Sheet1 9" xfId="2251"/>
    <cellStyle name="Ç¥ÁØ_laroux_Sheet1 9" xfId="2252"/>
    <cellStyle name="C￥AØ_Sheet1" xfId="2253"/>
    <cellStyle name="Ç¥ÁØ_Sheet1" xfId="2254"/>
    <cellStyle name="C￥AØ_Sheet1 10" xfId="2255"/>
    <cellStyle name="Ç¥ÁØ_Sheet1 10" xfId="2256"/>
    <cellStyle name="C￥AØ_Sheet1 11" xfId="2257"/>
    <cellStyle name="Ç¥ÁØ_Sheet1 11" xfId="2258"/>
    <cellStyle name="C￥AØ_Sheet1 12" xfId="2259"/>
    <cellStyle name="Ç¥ÁØ_Sheet1 12" xfId="2260"/>
    <cellStyle name="C￥AØ_Sheet1 12 10" xfId="3698"/>
    <cellStyle name="Ç¥ÁØ_Sheet1 13" xfId="2261"/>
    <cellStyle name="C￥AØ_Sheet1 14" xfId="2262"/>
    <cellStyle name="Ç¥ÁØ_Sheet1 14" xfId="2263"/>
    <cellStyle name="C￥AØ_Sheet1 15" xfId="2264"/>
    <cellStyle name="Ç¥ÁØ_Sheet1 15" xfId="2265"/>
    <cellStyle name="C￥AØ_Sheet1 16" xfId="2266"/>
    <cellStyle name="Ç¥ÁØ_Sheet1 16" xfId="2267"/>
    <cellStyle name="C￥AØ_Sheet1 17" xfId="2268"/>
    <cellStyle name="Ç¥ÁØ_Sheet1 17" xfId="2269"/>
    <cellStyle name="C￥AØ_Sheet1 18" xfId="2270"/>
    <cellStyle name="Ç¥ÁØ_Sheet1 18" xfId="2271"/>
    <cellStyle name="C￥AØ_Sheet1 19" xfId="2272"/>
    <cellStyle name="Ç¥ÁØ_Sheet1 19" xfId="2273"/>
    <cellStyle name="C￥AØ_Sheet1 2" xfId="2274"/>
    <cellStyle name="Ç¥ÁØ_Sheet1 2" xfId="2275"/>
    <cellStyle name="C￥AØ_Sheet1 20" xfId="2276"/>
    <cellStyle name="Ç¥ÁØ_Sheet1 20" xfId="2277"/>
    <cellStyle name="C￥AØ_Sheet1 21" xfId="2278"/>
    <cellStyle name="Ç¥ÁØ_Sheet1 21" xfId="2279"/>
    <cellStyle name="C￥AØ_Sheet1 22" xfId="2280"/>
    <cellStyle name="Ç¥ÁØ_Sheet1 22" xfId="2281"/>
    <cellStyle name="C￥AØ_Sheet1 23" xfId="2282"/>
    <cellStyle name="Ç¥ÁØ_Sheet1 23" xfId="2283"/>
    <cellStyle name="C￥AØ_Sheet1 24" xfId="2284"/>
    <cellStyle name="Ç¥ÁØ_Sheet1 24" xfId="2285"/>
    <cellStyle name="C￥AØ_Sheet1 25" xfId="2286"/>
    <cellStyle name="Ç¥ÁØ_Sheet1 25" xfId="2287"/>
    <cellStyle name="C￥AØ_Sheet1 26" xfId="2288"/>
    <cellStyle name="Ç¥ÁØ_Sheet1 26" xfId="2289"/>
    <cellStyle name="C￥AØ_Sheet1 27" xfId="2290"/>
    <cellStyle name="Ç¥ÁØ_Sheet1 27" xfId="2291"/>
    <cellStyle name="C￥AØ_Sheet1 28" xfId="2292"/>
    <cellStyle name="Ç¥ÁØ_Sheet1 28" xfId="2293"/>
    <cellStyle name="C￥AØ_Sheet1 29" xfId="2294"/>
    <cellStyle name="Ç¥ÁØ_Sheet1 29" xfId="2295"/>
    <cellStyle name="C￥AØ_Sheet1 3" xfId="2296"/>
    <cellStyle name="Ç¥ÁØ_Sheet1 3" xfId="2297"/>
    <cellStyle name="C￥AØ_Sheet1 30" xfId="2298"/>
    <cellStyle name="Ç¥ÁØ_Sheet1 30" xfId="2299"/>
    <cellStyle name="C￥AØ_Sheet1 31" xfId="2300"/>
    <cellStyle name="Ç¥ÁØ_Sheet1 31" xfId="2301"/>
    <cellStyle name="C￥AØ_Sheet1 32" xfId="2302"/>
    <cellStyle name="Ç¥ÁØ_Sheet1 32" xfId="2303"/>
    <cellStyle name="C￥AØ_Sheet1 33" xfId="2304"/>
    <cellStyle name="Ç¥ÁØ_Sheet1 33" xfId="2305"/>
    <cellStyle name="C￥AØ_Sheet1 34" xfId="2306"/>
    <cellStyle name="Ç¥ÁØ_Sheet1 34" xfId="2307"/>
    <cellStyle name="C￥AØ_Sheet1 35" xfId="2308"/>
    <cellStyle name="Ç¥ÁØ_Sheet1 35" xfId="2309"/>
    <cellStyle name="C￥AØ_Sheet1 36" xfId="2310"/>
    <cellStyle name="Ç¥ÁØ_Sheet1 36" xfId="2311"/>
    <cellStyle name="C￥AØ_Sheet1 37" xfId="2312"/>
    <cellStyle name="Ç¥ÁØ_Sheet1 37" xfId="2313"/>
    <cellStyle name="C￥AØ_Sheet1 38" xfId="2314"/>
    <cellStyle name="Ç¥ÁØ_Sheet1 38" xfId="2315"/>
    <cellStyle name="C￥AØ_Sheet1 39" xfId="2316"/>
    <cellStyle name="Ç¥ÁØ_Sheet1 39" xfId="2317"/>
    <cellStyle name="C￥AØ_Sheet1 4" xfId="2318"/>
    <cellStyle name="Ç¥ÁØ_Sheet1 4" xfId="2319"/>
    <cellStyle name="C￥AØ_Sheet1 40" xfId="2320"/>
    <cellStyle name="Ç¥ÁØ_Sheet1 40" xfId="2321"/>
    <cellStyle name="C￥AØ_Sheet1 41" xfId="2322"/>
    <cellStyle name="Ç¥ÁØ_Sheet1 41" xfId="2323"/>
    <cellStyle name="C￥AØ_Sheet1 5" xfId="2324"/>
    <cellStyle name="Ç¥ÁØ_Sheet1 5" xfId="2325"/>
    <cellStyle name="C￥AØ_Sheet1 6" xfId="2326"/>
    <cellStyle name="Ç¥ÁØ_Sheet1 6" xfId="2327"/>
    <cellStyle name="C￥AØ_Sheet1 7" xfId="2328"/>
    <cellStyle name="Ç¥ÁØ_Sheet1 7" xfId="2329"/>
    <cellStyle name="C￥AØ_Sheet1 8" xfId="2330"/>
    <cellStyle name="Ç¥ÁØ_Sheet1 8" xfId="2331"/>
    <cellStyle name="C￥AØ_Sheet1 9" xfId="2332"/>
    <cellStyle name="Ç¥ÁØ_Sheet1 9" xfId="2333"/>
    <cellStyle name="Calculation" xfId="2334"/>
    <cellStyle name="Calculation 2" xfId="2335"/>
    <cellStyle name="Calculation 2 2" xfId="2933"/>
    <cellStyle name="Calculation 3" xfId="3699"/>
    <cellStyle name="Calculation 4" xfId="6593"/>
    <cellStyle name="Calculation_010_주택건설" xfId="3700"/>
    <cellStyle name="category" xfId="2336"/>
    <cellStyle name="category 2" xfId="2337"/>
    <cellStyle name="Check Cell" xfId="2338"/>
    <cellStyle name="Check Cell 2" xfId="2339"/>
    <cellStyle name="Check Cell 2 2" xfId="2934"/>
    <cellStyle name="Check Cell 3" xfId="3701"/>
    <cellStyle name="Check Cell 4" xfId="6594"/>
    <cellStyle name="Check Cell_010_주택건설" xfId="3702"/>
    <cellStyle name="Comma [0]_ SG&amp;A Bridge " xfId="2340"/>
    <cellStyle name="comma zerodec" xfId="2935"/>
    <cellStyle name="Comma_ SG&amp;A Bridge " xfId="2341"/>
    <cellStyle name="Comma0" xfId="2342"/>
    <cellStyle name="Comma0 2" xfId="2343"/>
    <cellStyle name="Curren?_x0012_퐀_x0017_?" xfId="2344"/>
    <cellStyle name="Curren?_x0012_퐀_x0017_? 2" xfId="2345"/>
    <cellStyle name="Currency [0]_ SG&amp;A Bridge " xfId="2346"/>
    <cellStyle name="Currency_ SG&amp;A Bridge " xfId="2347"/>
    <cellStyle name="Currency0" xfId="2348"/>
    <cellStyle name="Currency0 2" xfId="2349"/>
    <cellStyle name="Currency0 3" xfId="3703"/>
    <cellStyle name="Currency1" xfId="2936"/>
    <cellStyle name="Date" xfId="2350"/>
    <cellStyle name="Date 2" xfId="2351"/>
    <cellStyle name="Dollar (zero dec)" xfId="2937"/>
    <cellStyle name="Euro" xfId="2352"/>
    <cellStyle name="Explanatory Text" xfId="2353"/>
    <cellStyle name="Explanatory Text 2" xfId="2938"/>
    <cellStyle name="Explanatory Text 3" xfId="3704"/>
    <cellStyle name="Explanatory Text 4" xfId="6595"/>
    <cellStyle name="Explanatory Text_010_주택건설" xfId="3705"/>
    <cellStyle name="Fixed" xfId="2354"/>
    <cellStyle name="Fixed 2" xfId="2355"/>
    <cellStyle name="Good" xfId="2356"/>
    <cellStyle name="Good 2" xfId="2357"/>
    <cellStyle name="Good 2 2" xfId="2939"/>
    <cellStyle name="Good 3" xfId="3706"/>
    <cellStyle name="Good 4" xfId="6596"/>
    <cellStyle name="Good_010_주택건설" xfId="3707"/>
    <cellStyle name="Grey" xfId="2358"/>
    <cellStyle name="Grey 2" xfId="2359"/>
    <cellStyle name="Grey 2 2" xfId="2940"/>
    <cellStyle name="Grey 2 3" xfId="3708"/>
    <cellStyle name="Grey 2 4" xfId="4826"/>
    <cellStyle name="Grey 3" xfId="2941"/>
    <cellStyle name="HEADER" xfId="2360"/>
    <cellStyle name="HEADER 2" xfId="2361"/>
    <cellStyle name="Header1" xfId="2362"/>
    <cellStyle name="Header1 2" xfId="2363"/>
    <cellStyle name="Header2" xfId="2364"/>
    <cellStyle name="Header2 2" xfId="2365"/>
    <cellStyle name="Header2 2 2" xfId="2366"/>
    <cellStyle name="Header2 2 2 2" xfId="3709"/>
    <cellStyle name="Header2 2 3" xfId="3710"/>
    <cellStyle name="Header2 3" xfId="2367"/>
    <cellStyle name="Header2 3 2" xfId="2368"/>
    <cellStyle name="Header2 3 2 2" xfId="3711"/>
    <cellStyle name="Header2 3 3" xfId="3712"/>
    <cellStyle name="Header2 4" xfId="2369"/>
    <cellStyle name="Header2 4 2" xfId="3713"/>
    <cellStyle name="Header2 5" xfId="3714"/>
    <cellStyle name="Heading 1" xfId="2370"/>
    <cellStyle name="Heading 1 2" xfId="2371"/>
    <cellStyle name="Heading 1 2 2" xfId="2942"/>
    <cellStyle name="Heading 1 2 3" xfId="3715"/>
    <cellStyle name="Heading 1 2 4" xfId="4827"/>
    <cellStyle name="Heading 1 3" xfId="2943"/>
    <cellStyle name="Heading 2" xfId="2372"/>
    <cellStyle name="Heading 2 2" xfId="2373"/>
    <cellStyle name="Heading 2 2 2" xfId="2944"/>
    <cellStyle name="Heading 2 2 3" xfId="3716"/>
    <cellStyle name="Heading 2 2 4" xfId="4828"/>
    <cellStyle name="Heading 2 3" xfId="2945"/>
    <cellStyle name="Heading 3" xfId="2374"/>
    <cellStyle name="Heading 3 2" xfId="2946"/>
    <cellStyle name="Heading 3 3" xfId="3717"/>
    <cellStyle name="Heading 3 4" xfId="6597"/>
    <cellStyle name="Heading 3_010_주택건설" xfId="3718"/>
    <cellStyle name="Heading 4" xfId="2375"/>
    <cellStyle name="Heading 4 2" xfId="2947"/>
    <cellStyle name="Heading 4 3" xfId="3719"/>
    <cellStyle name="Heading 4 4" xfId="6598"/>
    <cellStyle name="Heading 4_010_주택건설" xfId="3720"/>
    <cellStyle name="HEADING1" xfId="2376"/>
    <cellStyle name="HEADING1 2" xfId="2377"/>
    <cellStyle name="HEADING2" xfId="2378"/>
    <cellStyle name="HEADING2 2" xfId="2379"/>
    <cellStyle name="Hyperlink" xfId="2948"/>
    <cellStyle name="Input" xfId="2380"/>
    <cellStyle name="Input [yellow]" xfId="2381"/>
    <cellStyle name="Input [yellow] 2" xfId="2382"/>
    <cellStyle name="Input [yellow] 2 2" xfId="2383"/>
    <cellStyle name="Input [yellow] 3" xfId="2384"/>
    <cellStyle name="Input [yellow] 3 2" xfId="2385"/>
    <cellStyle name="Input [yellow] 3 3" xfId="3721"/>
    <cellStyle name="Input [yellow] 4" xfId="2386"/>
    <cellStyle name="Input [yellow] 4 2" xfId="2387"/>
    <cellStyle name="Input [yellow] 5" xfId="2388"/>
    <cellStyle name="Input [yellow] 5 2" xfId="2949"/>
    <cellStyle name="Input [yellow] 5 3" xfId="4829"/>
    <cellStyle name="Input 10" xfId="2389"/>
    <cellStyle name="Input 11" xfId="2390"/>
    <cellStyle name="Input 12" xfId="2391"/>
    <cellStyle name="Input 13" xfId="2392"/>
    <cellStyle name="Input 14" xfId="2393"/>
    <cellStyle name="Input 15" xfId="2394"/>
    <cellStyle name="Input 16" xfId="2395"/>
    <cellStyle name="Input 17" xfId="2396"/>
    <cellStyle name="Input 18" xfId="2397"/>
    <cellStyle name="Input 19" xfId="2398"/>
    <cellStyle name="Input 2" xfId="2399"/>
    <cellStyle name="Input 2 2" xfId="2950"/>
    <cellStyle name="Input 20" xfId="2400"/>
    <cellStyle name="Input 21" xfId="2401"/>
    <cellStyle name="Input 22" xfId="2402"/>
    <cellStyle name="Input 23" xfId="2403"/>
    <cellStyle name="Input 24" xfId="2404"/>
    <cellStyle name="Input 25" xfId="2405"/>
    <cellStyle name="Input 26" xfId="2406"/>
    <cellStyle name="Input 27" xfId="2407"/>
    <cellStyle name="Input 28" xfId="2408"/>
    <cellStyle name="Input 29" xfId="2409"/>
    <cellStyle name="Input 3" xfId="2410"/>
    <cellStyle name="Input 3 2" xfId="3723"/>
    <cellStyle name="Input 3 3" xfId="3722"/>
    <cellStyle name="Input 30" xfId="3724"/>
    <cellStyle name="Input 31" xfId="3725"/>
    <cellStyle name="Input 32" xfId="3726"/>
    <cellStyle name="Input 33" xfId="6599"/>
    <cellStyle name="Input 34" xfId="6600"/>
    <cellStyle name="Input 35" xfId="6601"/>
    <cellStyle name="Input 36" xfId="6602"/>
    <cellStyle name="Input 37" xfId="6603"/>
    <cellStyle name="Input 38" xfId="6604"/>
    <cellStyle name="Input 39" xfId="6605"/>
    <cellStyle name="Input 4" xfId="2411"/>
    <cellStyle name="Input 40" xfId="6606"/>
    <cellStyle name="Input 5" xfId="2412"/>
    <cellStyle name="Input 6" xfId="2413"/>
    <cellStyle name="Input 7" xfId="2414"/>
    <cellStyle name="Input 8" xfId="2415"/>
    <cellStyle name="Input 9" xfId="2416"/>
    <cellStyle name="Input_010_주택건설" xfId="3727"/>
    <cellStyle name="Linked Cell" xfId="2417"/>
    <cellStyle name="Linked Cell 2" xfId="2951"/>
    <cellStyle name="Linked Cell 3" xfId="3728"/>
    <cellStyle name="Linked Cell 4" xfId="6607"/>
    <cellStyle name="Linked Cell_010_주택건설" xfId="3729"/>
    <cellStyle name="Millares [0]_2AV_M_M " xfId="2952"/>
    <cellStyle name="Milliers [0]_Arabian Spec" xfId="2953"/>
    <cellStyle name="Milliers_Arabian Spec" xfId="2954"/>
    <cellStyle name="Model" xfId="2418"/>
    <cellStyle name="Model 2" xfId="2419"/>
    <cellStyle name="Model 2 2" xfId="3732"/>
    <cellStyle name="Model 2 2 2" xfId="3733"/>
    <cellStyle name="Model 2 2 2 2" xfId="3734"/>
    <cellStyle name="Model 2 2 2 2 2" xfId="3681"/>
    <cellStyle name="Model 2 2 2 2 2 2" xfId="4830"/>
    <cellStyle name="Model 2 2 2 2 2 2 2" xfId="7011"/>
    <cellStyle name="Model 2 2 2 3" xfId="3735"/>
    <cellStyle name="Model 2 2 2 3 2" xfId="3682"/>
    <cellStyle name="Model 2 2 2 3 2 2" xfId="4831"/>
    <cellStyle name="Model 2 2 2 3 2 2 2" xfId="7012"/>
    <cellStyle name="Model 2 2 2 4" xfId="3680"/>
    <cellStyle name="Model 2 2 2 4 2" xfId="4832"/>
    <cellStyle name="Model 2 2 2 4 2 2" xfId="7013"/>
    <cellStyle name="Model 2 2 3" xfId="3736"/>
    <cellStyle name="Model 2 2 3 2" xfId="3737"/>
    <cellStyle name="Model 2 2 3 2 2" xfId="3684"/>
    <cellStyle name="Model 2 2 3 2 2 2" xfId="4833"/>
    <cellStyle name="Model 2 2 3 2 2 2 2" xfId="7014"/>
    <cellStyle name="Model 2 2 3 3" xfId="3683"/>
    <cellStyle name="Model 2 2 3 3 2" xfId="4834"/>
    <cellStyle name="Model 2 2 3 3 2 2" xfId="7015"/>
    <cellStyle name="Model 2 2 4" xfId="3738"/>
    <cellStyle name="Model 2 2 4 2" xfId="3685"/>
    <cellStyle name="Model 2 2 4 2 2" xfId="4835"/>
    <cellStyle name="Model 2 2 4 2 2 2" xfId="7016"/>
    <cellStyle name="Model 2 2 5" xfId="3739"/>
    <cellStyle name="Model 2 2 5 2" xfId="3686"/>
    <cellStyle name="Model 2 2 5 2 2" xfId="4836"/>
    <cellStyle name="Model 2 2 5 2 2 2" xfId="7017"/>
    <cellStyle name="Model 2 2 6" xfId="3679"/>
    <cellStyle name="Model 2 2 6 2" xfId="4837"/>
    <cellStyle name="Model 2 2 6 2 2" xfId="7018"/>
    <cellStyle name="Model 2 3" xfId="3740"/>
    <cellStyle name="Model 2 3 2" xfId="3687"/>
    <cellStyle name="Model 2 3 2 2" xfId="4838"/>
    <cellStyle name="Model 2 3 2 2 2" xfId="7019"/>
    <cellStyle name="Model 2 4" xfId="3741"/>
    <cellStyle name="Model 2 4 2" xfId="3688"/>
    <cellStyle name="Model 2 4 2 2" xfId="4839"/>
    <cellStyle name="Model 2 4 2 2 2" xfId="7020"/>
    <cellStyle name="Model 2 5" xfId="3731"/>
    <cellStyle name="Model 2 5 2" xfId="6690"/>
    <cellStyle name="Model 2 6" xfId="5012"/>
    <cellStyle name="Model 2 6 2" xfId="7029"/>
    <cellStyle name="Model 3" xfId="3742"/>
    <cellStyle name="Model 3 2" xfId="3743"/>
    <cellStyle name="Model 3 2 2" xfId="3744"/>
    <cellStyle name="Model 3 2 2 2" xfId="3691"/>
    <cellStyle name="Model 3 2 2 2 2" xfId="4840"/>
    <cellStyle name="Model 3 2 2 2 2 2" xfId="7021"/>
    <cellStyle name="Model 3 2 3" xfId="3745"/>
    <cellStyle name="Model 3 2 3 2" xfId="3692"/>
    <cellStyle name="Model 3 2 3 2 2" xfId="4841"/>
    <cellStyle name="Model 3 2 3 2 2 2" xfId="7022"/>
    <cellStyle name="Model 3 2 4" xfId="3690"/>
    <cellStyle name="Model 3 2 4 2" xfId="4842"/>
    <cellStyle name="Model 3 2 4 2 2" xfId="7023"/>
    <cellStyle name="Model 3 3" xfId="3746"/>
    <cellStyle name="Model 3 3 2" xfId="3693"/>
    <cellStyle name="Model 3 3 2 2" xfId="4843"/>
    <cellStyle name="Model 3 3 2 2 2" xfId="7024"/>
    <cellStyle name="Model 3 4" xfId="3747"/>
    <cellStyle name="Model 3 4 2" xfId="3694"/>
    <cellStyle name="Model 3 4 2 2" xfId="4844"/>
    <cellStyle name="Model 3 4 2 2 2" xfId="7025"/>
    <cellStyle name="Model 3 5" xfId="3689"/>
    <cellStyle name="Model 3 5 2" xfId="4845"/>
    <cellStyle name="Model 3 5 2 2" xfId="7026"/>
    <cellStyle name="Model 4" xfId="3748"/>
    <cellStyle name="Model 4 2" xfId="3695"/>
    <cellStyle name="Model 4 2 2" xfId="4846"/>
    <cellStyle name="Model 4 2 2 2" xfId="7027"/>
    <cellStyle name="Model 5" xfId="3749"/>
    <cellStyle name="Model 5 2" xfId="3696"/>
    <cellStyle name="Model 5 2 2" xfId="4847"/>
    <cellStyle name="Model 5 2 2 2" xfId="7028"/>
    <cellStyle name="Model 6" xfId="3730"/>
    <cellStyle name="Model 6 2" xfId="7056"/>
    <cellStyle name="Mon?aire [0]_Arabian Spec" xfId="2955"/>
    <cellStyle name="Mon?aire_Arabian Spec" xfId="2956"/>
    <cellStyle name="Moneda [0]_2AV_M_M " xfId="2957"/>
    <cellStyle name="Moneda_2AV_M_M " xfId="2958"/>
    <cellStyle name="Neutral" xfId="2420"/>
    <cellStyle name="Neutral 2" xfId="2421"/>
    <cellStyle name="Neutral 2 2" xfId="2959"/>
    <cellStyle name="Neutral 3" xfId="3750"/>
    <cellStyle name="Neutral 4" xfId="6608"/>
    <cellStyle name="Neutral_010_주택건설" xfId="3751"/>
    <cellStyle name="Normal - Style1" xfId="2422"/>
    <cellStyle name="Normal - Style1 2" xfId="2960"/>
    <cellStyle name="Normal - Style1 3" xfId="2961"/>
    <cellStyle name="Normal_ SG&amp;A Bridge " xfId="2423"/>
    <cellStyle name="Note" xfId="2424"/>
    <cellStyle name="Note 2" xfId="2425"/>
    <cellStyle name="Note 2 2" xfId="2962"/>
    <cellStyle name="Note 3" xfId="3752"/>
    <cellStyle name="Note 4" xfId="6609"/>
    <cellStyle name="Output" xfId="2426"/>
    <cellStyle name="Output 2" xfId="2427"/>
    <cellStyle name="Output 2 2" xfId="2963"/>
    <cellStyle name="Output 3" xfId="3753"/>
    <cellStyle name="Output 4" xfId="6610"/>
    <cellStyle name="Output_010_주택건설" xfId="3754"/>
    <cellStyle name="Percent [2]" xfId="2428"/>
    <cellStyle name="Percent [2] 2" xfId="2429"/>
    <cellStyle name="subhead" xfId="2430"/>
    <cellStyle name="subhead 2" xfId="2431"/>
    <cellStyle name="Title" xfId="2432"/>
    <cellStyle name="title [1]" xfId="2433"/>
    <cellStyle name="title [1] 2" xfId="2434"/>
    <cellStyle name="title [2]" xfId="2435"/>
    <cellStyle name="title [2] 2" xfId="2436"/>
    <cellStyle name="Title 10" xfId="6611"/>
    <cellStyle name="Title 11" xfId="6612"/>
    <cellStyle name="Title 12" xfId="6613"/>
    <cellStyle name="Title 13" xfId="6614"/>
    <cellStyle name="Title 14" xfId="6615"/>
    <cellStyle name="Title 2" xfId="2964"/>
    <cellStyle name="Title 3" xfId="3755"/>
    <cellStyle name="Title 4" xfId="3756"/>
    <cellStyle name="Title 5" xfId="3757"/>
    <cellStyle name="Title 6" xfId="3758"/>
    <cellStyle name="Title 7" xfId="6616"/>
    <cellStyle name="Title 8" xfId="6617"/>
    <cellStyle name="Title 9" xfId="6618"/>
    <cellStyle name="Title_010_주택건설" xfId="3759"/>
    <cellStyle name="Total" xfId="2437"/>
    <cellStyle name="Total 2" xfId="2438"/>
    <cellStyle name="Total 2 2" xfId="2965"/>
    <cellStyle name="Total 2 3" xfId="3760"/>
    <cellStyle name="Total 2 4" xfId="4848"/>
    <cellStyle name="Total 3" xfId="2966"/>
    <cellStyle name="UM" xfId="2439"/>
    <cellStyle name="UM 2" xfId="2440"/>
    <cellStyle name="Warning Text" xfId="2441"/>
    <cellStyle name="Warning Text 2" xfId="2967"/>
    <cellStyle name="Warning Text 3" xfId="3761"/>
    <cellStyle name="Warning Text 4" xfId="6619"/>
    <cellStyle name="Warning Text_010_주택건설" xfId="3762"/>
    <cellStyle name="강조색1" xfId="2442" builtinId="29" customBuiltin="1"/>
    <cellStyle name="강조색1 2" xfId="2443"/>
    <cellStyle name="강조색1 2 2" xfId="2444"/>
    <cellStyle name="강조색1 2 2 2" xfId="2969"/>
    <cellStyle name="강조색1 2 2 2 2" xfId="3764"/>
    <cellStyle name="강조색1 2 2 2 2 2" xfId="4582"/>
    <cellStyle name="강조색1 2 2 2 3" xfId="3765"/>
    <cellStyle name="강조색1 2 2 2 4" xfId="4581"/>
    <cellStyle name="강조색1 2 2 3" xfId="3766"/>
    <cellStyle name="강조색1 2 2 4" xfId="3763"/>
    <cellStyle name="강조색1 2 3" xfId="2970"/>
    <cellStyle name="강조색1 2 3 2" xfId="4636"/>
    <cellStyle name="강조색1 3" xfId="2445"/>
    <cellStyle name="강조색1 3 2" xfId="2446"/>
    <cellStyle name="강조색1 3 2 2" xfId="2972"/>
    <cellStyle name="강조색1 3 2 3" xfId="3767"/>
    <cellStyle name="강조색1 3 3" xfId="2971"/>
    <cellStyle name="강조색1 3 4" xfId="5013"/>
    <cellStyle name="강조색1 3_012_보건및사회보장" xfId="3768"/>
    <cellStyle name="강조색1 4" xfId="2447"/>
    <cellStyle name="강조색1 4 2" xfId="2973"/>
    <cellStyle name="강조색1 4 3" xfId="3769"/>
    <cellStyle name="강조색1 5" xfId="2968"/>
    <cellStyle name="강조색1 5 2" xfId="3770"/>
    <cellStyle name="강조색1 5 3" xfId="3771"/>
    <cellStyle name="강조색1 5 4" xfId="4850"/>
    <cellStyle name="강조색1 5 5" xfId="4849"/>
    <cellStyle name="강조색1 6" xfId="4451"/>
    <cellStyle name="강조색1 7" xfId="4441"/>
    <cellStyle name="강조색1 8" xfId="4442"/>
    <cellStyle name="강조색2" xfId="2448" builtinId="33" customBuiltin="1"/>
    <cellStyle name="강조색2 2" xfId="2449"/>
    <cellStyle name="강조색2 2 2" xfId="2450"/>
    <cellStyle name="강조색2 2 2 2" xfId="2975"/>
    <cellStyle name="강조색2 2 2 2 2" xfId="3773"/>
    <cellStyle name="강조색2 2 2 2 2 2" xfId="4584"/>
    <cellStyle name="강조색2 2 2 2 3" xfId="3774"/>
    <cellStyle name="강조색2 2 2 2 4" xfId="4583"/>
    <cellStyle name="강조색2 2 2 3" xfId="3775"/>
    <cellStyle name="강조색2 2 2 4" xfId="3772"/>
    <cellStyle name="강조색2 2 3" xfId="2976"/>
    <cellStyle name="강조색2 2 3 2" xfId="4637"/>
    <cellStyle name="강조색2 3" xfId="2451"/>
    <cellStyle name="강조색2 3 2" xfId="2452"/>
    <cellStyle name="강조색2 3 2 2" xfId="2978"/>
    <cellStyle name="강조색2 3 2 3" xfId="3776"/>
    <cellStyle name="강조색2 3 3" xfId="2977"/>
    <cellStyle name="강조색2 3 4" xfId="5014"/>
    <cellStyle name="강조색2 3_012_보건및사회보장" xfId="3777"/>
    <cellStyle name="강조색2 4" xfId="2453"/>
    <cellStyle name="강조색2 4 2" xfId="2979"/>
    <cellStyle name="강조색2 4 3" xfId="3778"/>
    <cellStyle name="강조색2 5" xfId="2974"/>
    <cellStyle name="강조색2 5 2" xfId="3779"/>
    <cellStyle name="강조색2 5 3" xfId="3780"/>
    <cellStyle name="강조색2 5 4" xfId="4852"/>
    <cellStyle name="강조색2 5 5" xfId="4851"/>
    <cellStyle name="강조색2 6" xfId="4452"/>
    <cellStyle name="강조색2 7" xfId="4495"/>
    <cellStyle name="강조색2 8" xfId="4443"/>
    <cellStyle name="강조색3" xfId="2454" builtinId="37" customBuiltin="1"/>
    <cellStyle name="강조색3 2" xfId="2455"/>
    <cellStyle name="강조색3 2 2" xfId="2456"/>
    <cellStyle name="강조색3 2 2 2" xfId="2981"/>
    <cellStyle name="강조색3 2 2 2 2" xfId="3782"/>
    <cellStyle name="강조색3 2 2 2 2 2" xfId="4586"/>
    <cellStyle name="강조색3 2 2 2 3" xfId="3783"/>
    <cellStyle name="강조색3 2 2 2 4" xfId="4585"/>
    <cellStyle name="강조색3 2 2 3" xfId="3784"/>
    <cellStyle name="강조색3 2 2 4" xfId="3781"/>
    <cellStyle name="강조색3 2 3" xfId="2982"/>
    <cellStyle name="강조색3 2 3 2" xfId="4638"/>
    <cellStyle name="강조색3 3" xfId="2457"/>
    <cellStyle name="강조색3 3 2" xfId="2458"/>
    <cellStyle name="강조색3 3 2 2" xfId="2984"/>
    <cellStyle name="강조색3 3 2 3" xfId="3785"/>
    <cellStyle name="강조색3 3 3" xfId="2983"/>
    <cellStyle name="강조색3 3 4" xfId="5015"/>
    <cellStyle name="강조색3 3_012_보건및사회보장" xfId="3786"/>
    <cellStyle name="강조색3 4" xfId="2459"/>
    <cellStyle name="강조색3 4 2" xfId="2985"/>
    <cellStyle name="강조색3 4 3" xfId="3787"/>
    <cellStyle name="강조색3 5" xfId="2980"/>
    <cellStyle name="강조색3 5 2" xfId="3788"/>
    <cellStyle name="강조색3 5 3" xfId="3789"/>
    <cellStyle name="강조색3 5 4" xfId="4854"/>
    <cellStyle name="강조색3 5 5" xfId="4853"/>
    <cellStyle name="강조색3 6" xfId="4453"/>
    <cellStyle name="강조색3 7" xfId="4496"/>
    <cellStyle name="강조색3 8" xfId="4444"/>
    <cellStyle name="강조색4" xfId="2460" builtinId="41" customBuiltin="1"/>
    <cellStyle name="강조색4 2" xfId="2461"/>
    <cellStyle name="강조색4 2 2" xfId="2462"/>
    <cellStyle name="강조색4 2 2 2" xfId="2987"/>
    <cellStyle name="강조색4 2 2 2 2" xfId="3791"/>
    <cellStyle name="강조색4 2 2 2 2 2" xfId="4588"/>
    <cellStyle name="강조색4 2 2 2 3" xfId="3792"/>
    <cellStyle name="강조색4 2 2 2 4" xfId="4587"/>
    <cellStyle name="강조색4 2 2 3" xfId="3793"/>
    <cellStyle name="강조색4 2 2 4" xfId="3790"/>
    <cellStyle name="강조색4 2 3" xfId="2988"/>
    <cellStyle name="강조색4 2 3 2" xfId="4639"/>
    <cellStyle name="강조색4 3" xfId="2463"/>
    <cellStyle name="강조색4 3 2" xfId="2464"/>
    <cellStyle name="강조색4 3 2 2" xfId="2990"/>
    <cellStyle name="강조색4 3 2 3" xfId="3794"/>
    <cellStyle name="강조색4 3 3" xfId="2989"/>
    <cellStyle name="강조색4 3 4" xfId="5016"/>
    <cellStyle name="강조색4 3_012_보건및사회보장" xfId="3795"/>
    <cellStyle name="강조색4 4" xfId="2465"/>
    <cellStyle name="강조색4 4 2" xfId="2991"/>
    <cellStyle name="강조색4 4 3" xfId="3796"/>
    <cellStyle name="강조색4 5" xfId="2986"/>
    <cellStyle name="강조색4 5 2" xfId="3797"/>
    <cellStyle name="강조색4 5 3" xfId="3798"/>
    <cellStyle name="강조색4 5 4" xfId="4856"/>
    <cellStyle name="강조색4 5 5" xfId="4855"/>
    <cellStyle name="강조색4 6" xfId="4454"/>
    <cellStyle name="강조색4 7" xfId="4497"/>
    <cellStyle name="강조색4 8" xfId="4445"/>
    <cellStyle name="강조색5" xfId="2466" builtinId="45" customBuiltin="1"/>
    <cellStyle name="강조색5 2" xfId="2467"/>
    <cellStyle name="강조색5 2 2" xfId="2468"/>
    <cellStyle name="강조색5 2 2 2" xfId="2993"/>
    <cellStyle name="강조색5 2 2 2 2" xfId="3800"/>
    <cellStyle name="강조색5 2 2 2 2 2" xfId="4590"/>
    <cellStyle name="강조색5 2 2 2 3" xfId="3801"/>
    <cellStyle name="강조색5 2 2 2 4" xfId="4589"/>
    <cellStyle name="강조색5 2 2 3" xfId="3802"/>
    <cellStyle name="강조색5 2 2 4" xfId="3799"/>
    <cellStyle name="강조색5 2 3" xfId="2994"/>
    <cellStyle name="강조색5 2 3 2" xfId="4640"/>
    <cellStyle name="강조색5 3" xfId="2469"/>
    <cellStyle name="강조색5 3 2" xfId="2470"/>
    <cellStyle name="강조색5 3 2 2" xfId="2996"/>
    <cellStyle name="강조색5 3 2 3" xfId="3803"/>
    <cellStyle name="강조색5 3 3" xfId="2995"/>
    <cellStyle name="강조색5 3 4" xfId="5017"/>
    <cellStyle name="강조색5 3_012_보건및사회보장" xfId="3804"/>
    <cellStyle name="강조색5 4" xfId="2471"/>
    <cellStyle name="강조색5 4 2" xfId="2997"/>
    <cellStyle name="강조색5 4 2 2" xfId="7098"/>
    <cellStyle name="강조색5 4 3" xfId="3805"/>
    <cellStyle name="강조색5 5" xfId="2992"/>
    <cellStyle name="강조색5 5 2" xfId="3806"/>
    <cellStyle name="강조색5 5 3" xfId="3807"/>
    <cellStyle name="강조색5 5 4" xfId="4858"/>
    <cellStyle name="강조색5 5 5" xfId="4857"/>
    <cellStyle name="강조색5 6" xfId="4455"/>
    <cellStyle name="강조색5 7" xfId="4498"/>
    <cellStyle name="강조색5 8" xfId="4446"/>
    <cellStyle name="강조색6" xfId="2472" builtinId="49" customBuiltin="1"/>
    <cellStyle name="강조색6 2" xfId="2473"/>
    <cellStyle name="강조색6 2 2" xfId="2474"/>
    <cellStyle name="강조색6 2 2 2" xfId="2999"/>
    <cellStyle name="강조색6 2 2 2 2" xfId="3809"/>
    <cellStyle name="강조색6 2 2 2 2 2" xfId="4592"/>
    <cellStyle name="강조색6 2 2 2 3" xfId="3810"/>
    <cellStyle name="강조색6 2 2 2 4" xfId="4591"/>
    <cellStyle name="강조색6 2 2 3" xfId="3811"/>
    <cellStyle name="강조색6 2 2 4" xfId="3808"/>
    <cellStyle name="강조색6 2 3" xfId="3000"/>
    <cellStyle name="강조색6 2 3 2" xfId="4641"/>
    <cellStyle name="강조색6 3" xfId="2475"/>
    <cellStyle name="강조색6 3 2" xfId="2476"/>
    <cellStyle name="강조색6 3 2 2" xfId="3002"/>
    <cellStyle name="강조색6 3 2 3" xfId="3812"/>
    <cellStyle name="강조색6 3 3" xfId="3001"/>
    <cellStyle name="강조색6 3 4" xfId="5018"/>
    <cellStyle name="강조색6 3_012_보건및사회보장" xfId="3813"/>
    <cellStyle name="강조색6 4" xfId="2477"/>
    <cellStyle name="강조색6 4 2" xfId="3003"/>
    <cellStyle name="강조색6 4 3" xfId="3814"/>
    <cellStyle name="강조색6 5" xfId="2998"/>
    <cellStyle name="강조색6 5 2" xfId="3815"/>
    <cellStyle name="강조색6 5 3" xfId="3816"/>
    <cellStyle name="강조색6 5 4" xfId="4860"/>
    <cellStyle name="강조색6 5 5" xfId="4859"/>
    <cellStyle name="강조색6 6" xfId="4456"/>
    <cellStyle name="강조색6 7" xfId="4499"/>
    <cellStyle name="강조색6 8" xfId="4447"/>
    <cellStyle name="경고문" xfId="2478" builtinId="11" customBuiltin="1"/>
    <cellStyle name="경고문 2" xfId="2479"/>
    <cellStyle name="경고문 2 2" xfId="3005"/>
    <cellStyle name="경고문 2 2 2" xfId="3353"/>
    <cellStyle name="경고문 2 2 2 2" xfId="3818"/>
    <cellStyle name="경고문 2 2 2 2 2" xfId="6673"/>
    <cellStyle name="경고문 2 2 2 3" xfId="3819"/>
    <cellStyle name="경고문 2 2 2 4" xfId="3817"/>
    <cellStyle name="경고문 2 2 3" xfId="3820"/>
    <cellStyle name="경고문 2 2 4" xfId="4593"/>
    <cellStyle name="경고문 2 2 4 2" xfId="4861"/>
    <cellStyle name="경고문 2 3" xfId="3006"/>
    <cellStyle name="경고문 2 3 2" xfId="4642"/>
    <cellStyle name="경고문 3" xfId="2480"/>
    <cellStyle name="경고문 3 2" xfId="3008"/>
    <cellStyle name="경고문 3 2 2" xfId="3822"/>
    <cellStyle name="경고문 3 2 3" xfId="3821"/>
    <cellStyle name="경고문 3 3" xfId="3007"/>
    <cellStyle name="경고문 3 4" xfId="5019"/>
    <cellStyle name="경고문 3_012_보건및사회보장" xfId="3823"/>
    <cellStyle name="경고문 4" xfId="3009"/>
    <cellStyle name="경고문 4 2" xfId="3825"/>
    <cellStyle name="경고문 4 3" xfId="3824"/>
    <cellStyle name="경고문 5" xfId="3004"/>
    <cellStyle name="경고문 5 2" xfId="3826"/>
    <cellStyle name="경고문 5 3" xfId="3827"/>
    <cellStyle name="경고문 5 4" xfId="4863"/>
    <cellStyle name="경고문 5 5" xfId="4862"/>
    <cellStyle name="경고문 6" xfId="4457"/>
    <cellStyle name="경고문 7" xfId="4500"/>
    <cellStyle name="경고문 8" xfId="4448"/>
    <cellStyle name="계산" xfId="2481" builtinId="22" customBuiltin="1"/>
    <cellStyle name="계산 2" xfId="2482"/>
    <cellStyle name="계산 2 2" xfId="2483"/>
    <cellStyle name="계산 2 2 2" xfId="2484"/>
    <cellStyle name="계산 2 2 2 2" xfId="3011"/>
    <cellStyle name="계산 2 2 2 3" xfId="3828"/>
    <cellStyle name="계산 2 2 2 4" xfId="4864"/>
    <cellStyle name="계산 2 2 3" xfId="3829"/>
    <cellStyle name="계산 2 2 3 2" xfId="3830"/>
    <cellStyle name="계산 2 2 3 3" xfId="4643"/>
    <cellStyle name="계산 2 2 4" xfId="3831"/>
    <cellStyle name="계산 2 3" xfId="2485"/>
    <cellStyle name="계산 2 3 2" xfId="2486"/>
    <cellStyle name="계산 2 3 2 2" xfId="3832"/>
    <cellStyle name="계산 2 3 3" xfId="3833"/>
    <cellStyle name="계산 2 4" xfId="2487"/>
    <cellStyle name="계산 2 4 2" xfId="3012"/>
    <cellStyle name="계산 2 4 3" xfId="3834"/>
    <cellStyle name="계산 2 5" xfId="3835"/>
    <cellStyle name="계산 2 6" xfId="3836"/>
    <cellStyle name="계산 3" xfId="2488"/>
    <cellStyle name="계산 3 2" xfId="2489"/>
    <cellStyle name="계산 3 2 2" xfId="3014"/>
    <cellStyle name="계산 3 2 3" xfId="3838"/>
    <cellStyle name="계산 3 2 4" xfId="3837"/>
    <cellStyle name="계산 3 3" xfId="3013"/>
    <cellStyle name="계산 3 4" xfId="3839"/>
    <cellStyle name="계산 3 5" xfId="5020"/>
    <cellStyle name="계산 3_012_보건및사회보장" xfId="3840"/>
    <cellStyle name="계산 4" xfId="2490"/>
    <cellStyle name="계산 4 2" xfId="3015"/>
    <cellStyle name="계산 4 3" xfId="3842"/>
    <cellStyle name="계산 4 4" xfId="3841"/>
    <cellStyle name="계산 5" xfId="3010"/>
    <cellStyle name="계산 5 2" xfId="3843"/>
    <cellStyle name="계산 5 3" xfId="3844"/>
    <cellStyle name="계산 5 4" xfId="4866"/>
    <cellStyle name="계산 5 5" xfId="4865"/>
    <cellStyle name="계산 6" xfId="4458"/>
    <cellStyle name="계산 7" xfId="4501"/>
    <cellStyle name="계산 8" xfId="4449"/>
    <cellStyle name="고정소숫점" xfId="2491"/>
    <cellStyle name="고정소숫점 2" xfId="2492"/>
    <cellStyle name="고정소숫점 2 2" xfId="2493"/>
    <cellStyle name="고정출력1" xfId="2494"/>
    <cellStyle name="고정출력1 2" xfId="2495"/>
    <cellStyle name="고정출력2" xfId="2496"/>
    <cellStyle name="고정출력2 2" xfId="2497"/>
    <cellStyle name="나쁨" xfId="2498" builtinId="27" customBuiltin="1"/>
    <cellStyle name="나쁨 2" xfId="2499"/>
    <cellStyle name="나쁨 2 2" xfId="2500"/>
    <cellStyle name="나쁨 2 2 2" xfId="3017"/>
    <cellStyle name="나쁨 2 2 2 2" xfId="3846"/>
    <cellStyle name="나쁨 2 2 2 2 2" xfId="4595"/>
    <cellStyle name="나쁨 2 2 2 3" xfId="3847"/>
    <cellStyle name="나쁨 2 2 2 4" xfId="4594"/>
    <cellStyle name="나쁨 2 2 3" xfId="3848"/>
    <cellStyle name="나쁨 2 2 4" xfId="3845"/>
    <cellStyle name="나쁨 2 3" xfId="3018"/>
    <cellStyle name="나쁨 2 3 2" xfId="4644"/>
    <cellStyle name="나쁨 3" xfId="2501"/>
    <cellStyle name="나쁨 3 2" xfId="2502"/>
    <cellStyle name="나쁨 3 2 2" xfId="3020"/>
    <cellStyle name="나쁨 3 2 3" xfId="3849"/>
    <cellStyle name="나쁨 3 3" xfId="3019"/>
    <cellStyle name="나쁨 3 4" xfId="5021"/>
    <cellStyle name="나쁨 3_012_보건및사회보장" xfId="3850"/>
    <cellStyle name="나쁨 4" xfId="2503"/>
    <cellStyle name="나쁨 4 2" xfId="3021"/>
    <cellStyle name="나쁨 4 3" xfId="3851"/>
    <cellStyle name="나쁨 5" xfId="3016"/>
    <cellStyle name="나쁨 5 2" xfId="3852"/>
    <cellStyle name="나쁨 5 3" xfId="3853"/>
    <cellStyle name="나쁨 5 4" xfId="4868"/>
    <cellStyle name="나쁨 5 5" xfId="4867"/>
    <cellStyle name="나쁨 6" xfId="4460"/>
    <cellStyle name="나쁨 7" xfId="4502"/>
    <cellStyle name="나쁨 8" xfId="4450"/>
    <cellStyle name="날짜" xfId="2504"/>
    <cellStyle name="날짜 2" xfId="2505"/>
    <cellStyle name="달러" xfId="2506"/>
    <cellStyle name="달러 2" xfId="2507"/>
    <cellStyle name="뒤에 오는 하이퍼링크_Book1" xfId="3022"/>
    <cellStyle name="똿뗦먛귟 [0.00]_PRODUCT DETAIL Q1" xfId="2508"/>
    <cellStyle name="똿뗦먛귟_PRODUCT DETAIL Q1" xfId="2509"/>
    <cellStyle name="메모" xfId="2510" builtinId="10" customBuiltin="1"/>
    <cellStyle name="메모 2" xfId="2511"/>
    <cellStyle name="메모 2 2" xfId="2512"/>
    <cellStyle name="메모 2 2 2" xfId="2513"/>
    <cellStyle name="메모 2 2 2 2" xfId="3023"/>
    <cellStyle name="메모 2 2 2 3" xfId="4869"/>
    <cellStyle name="메모 2 2 3" xfId="3854"/>
    <cellStyle name="메모 2 2 4" xfId="3855"/>
    <cellStyle name="메모 2 3" xfId="2514"/>
    <cellStyle name="메모 2 3 2" xfId="2515"/>
    <cellStyle name="메모 2 3 3" xfId="3856"/>
    <cellStyle name="메모 2 4" xfId="2516"/>
    <cellStyle name="메모 2 4 2" xfId="3024"/>
    <cellStyle name="메모 2 4 2 2" xfId="3858"/>
    <cellStyle name="메모 2 4 2 3" xfId="3859"/>
    <cellStyle name="메모 2 4 3" xfId="3860"/>
    <cellStyle name="메모 2 4 4" xfId="3857"/>
    <cellStyle name="메모 2 5" xfId="3025"/>
    <cellStyle name="메모 2 5 2" xfId="3861"/>
    <cellStyle name="메모 2 5 2 2" xfId="4870"/>
    <cellStyle name="메모 2 5 3" xfId="4871"/>
    <cellStyle name="메모 2 5 4" xfId="4872"/>
    <cellStyle name="메모 2 6" xfId="3862"/>
    <cellStyle name="메모 3" xfId="2517"/>
    <cellStyle name="메모 3 2" xfId="2518"/>
    <cellStyle name="메모 3 2 2" xfId="3026"/>
    <cellStyle name="메모 3 3" xfId="3863"/>
    <cellStyle name="메모 4" xfId="2519"/>
    <cellStyle name="메모 4 2" xfId="3027"/>
    <cellStyle name="메모 4 3" xfId="3864"/>
    <cellStyle name="메모 4 4" xfId="4873"/>
    <cellStyle name="메모 5" xfId="3865"/>
    <cellStyle name="메모 5 2" xfId="4875"/>
    <cellStyle name="메모 5 2 2" xfId="6895"/>
    <cellStyle name="메모 5 2 2 2" xfId="7850"/>
    <cellStyle name="메모 5 2 2 2 2" xfId="9706"/>
    <cellStyle name="메모 5 2 2 3" xfId="8778"/>
    <cellStyle name="메모 5 2 3" xfId="7444"/>
    <cellStyle name="메모 5 2 3 2" xfId="9300"/>
    <cellStyle name="메모 5 2 4" xfId="8372"/>
    <cellStyle name="메모 5 3" xfId="4876"/>
    <cellStyle name="메모 5 4" xfId="4874"/>
    <cellStyle name="메모 5 4 2" xfId="6894"/>
    <cellStyle name="메모 5 4 2 2" xfId="7849"/>
    <cellStyle name="메모 5 4 2 2 2" xfId="9705"/>
    <cellStyle name="메모 5 4 2 3" xfId="8777"/>
    <cellStyle name="메모 5 4 3" xfId="7443"/>
    <cellStyle name="메모 5 4 3 2" xfId="9299"/>
    <cellStyle name="메모 5 4 4" xfId="8371"/>
    <cellStyle name="메모 6" xfId="4462"/>
    <cellStyle name="메모 7" xfId="4503"/>
    <cellStyle name="메모 8" xfId="4459"/>
    <cellStyle name="믅됞 [0.00]_PRODUCT DETAIL Q1" xfId="2520"/>
    <cellStyle name="믅됞_PRODUCT DETAIL Q1" xfId="2521"/>
    <cellStyle name="바탕글" xfId="2522"/>
    <cellStyle name="바탕글 2" xfId="2523"/>
    <cellStyle name="바탕글 3" xfId="3866"/>
    <cellStyle name="백분율 [0]" xfId="2524"/>
    <cellStyle name="백분율 [0] 2" xfId="2525"/>
    <cellStyle name="백분율 [2]" xfId="2526"/>
    <cellStyle name="백분율 [2] 2" xfId="2527"/>
    <cellStyle name="백분율 10" xfId="5061"/>
    <cellStyle name="백분율 10 2" xfId="5062"/>
    <cellStyle name="백분율 10 2 2" xfId="5063"/>
    <cellStyle name="백분율 10 2 3" xfId="5064"/>
    <cellStyle name="백분율 10 3" xfId="5065"/>
    <cellStyle name="백분율 11" xfId="5066"/>
    <cellStyle name="백분율 11 2" xfId="5067"/>
    <cellStyle name="백분율 11 2 2" xfId="5068"/>
    <cellStyle name="백분율 11 2 3" xfId="5069"/>
    <cellStyle name="백분율 11 2 4" xfId="5070"/>
    <cellStyle name="백분율 11 3" xfId="5071"/>
    <cellStyle name="백분율 11 3 2" xfId="5072"/>
    <cellStyle name="백분율 11 4" xfId="5073"/>
    <cellStyle name="백분율 12" xfId="5074"/>
    <cellStyle name="백분율 12 2" xfId="5075"/>
    <cellStyle name="백분율 12 2 2" xfId="5076"/>
    <cellStyle name="백분율 12 3" xfId="5077"/>
    <cellStyle name="백분율 13" xfId="5078"/>
    <cellStyle name="백분율 13 2" xfId="5079"/>
    <cellStyle name="백분율 13 2 2" xfId="5080"/>
    <cellStyle name="백분율 13 2 3" xfId="5081"/>
    <cellStyle name="백분율 13 2 4" xfId="5082"/>
    <cellStyle name="백분율 13 3" xfId="5083"/>
    <cellStyle name="백분율 13 3 2" xfId="5084"/>
    <cellStyle name="백분율 13 4" xfId="5085"/>
    <cellStyle name="백분율 14" xfId="5086"/>
    <cellStyle name="백분율 14 2" xfId="5087"/>
    <cellStyle name="백분율 14 2 2" xfId="5088"/>
    <cellStyle name="백분율 14 3" xfId="5089"/>
    <cellStyle name="백분율 14 4" xfId="5090"/>
    <cellStyle name="백분율 15" xfId="5091"/>
    <cellStyle name="백분율 15 2" xfId="5092"/>
    <cellStyle name="백분율 15 2 2" xfId="5093"/>
    <cellStyle name="백분율 15 3" xfId="5094"/>
    <cellStyle name="백분율 16" xfId="5095"/>
    <cellStyle name="백분율 16 2" xfId="5096"/>
    <cellStyle name="백분율 16 2 2" xfId="5097"/>
    <cellStyle name="백분율 17" xfId="5098"/>
    <cellStyle name="백분율 17 2" xfId="5099"/>
    <cellStyle name="백분율 17 2 2" xfId="5100"/>
    <cellStyle name="백분율 18" xfId="5101"/>
    <cellStyle name="백분율 19" xfId="5102"/>
    <cellStyle name="백분율 19 2" xfId="5103"/>
    <cellStyle name="백분율 19 2 2" xfId="7003"/>
    <cellStyle name="백분율 19 2 2 2" xfId="7958"/>
    <cellStyle name="백분율 19 2 2 2 2" xfId="9814"/>
    <cellStyle name="백분율 19 2 2 3" xfId="8886"/>
    <cellStyle name="백분율 19 2 3" xfId="7555"/>
    <cellStyle name="백분율 19 2 3 2" xfId="9411"/>
    <cellStyle name="백분율 19 2 4" xfId="8483"/>
    <cellStyle name="백분율 19 3" xfId="7002"/>
    <cellStyle name="백분율 19 3 2" xfId="7957"/>
    <cellStyle name="백분율 19 3 2 2" xfId="9813"/>
    <cellStyle name="백분율 19 3 3" xfId="8885"/>
    <cellStyle name="백분율 19 4" xfId="7554"/>
    <cellStyle name="백분율 19 4 2" xfId="9410"/>
    <cellStyle name="백분율 19 5" xfId="8482"/>
    <cellStyle name="백분율 2" xfId="2528"/>
    <cellStyle name="백분율 2 10" xfId="5104"/>
    <cellStyle name="백분율 2 11" xfId="5105"/>
    <cellStyle name="백분율 2 12" xfId="5106"/>
    <cellStyle name="백분율 2 12 2" xfId="5107"/>
    <cellStyle name="백분율 2 13" xfId="5108"/>
    <cellStyle name="백분율 2 13 2" xfId="5109"/>
    <cellStyle name="백분율 2 13 2 2" xfId="5110"/>
    <cellStyle name="백분율 2 13 3" xfId="5111"/>
    <cellStyle name="백분율 2 2" xfId="2529"/>
    <cellStyle name="백분율 2 2 2" xfId="3029"/>
    <cellStyle name="백분율 2 2 2 2" xfId="3354"/>
    <cellStyle name="백분율 2 2 3" xfId="3030"/>
    <cellStyle name="백분율 2 2 4" xfId="3028"/>
    <cellStyle name="백분율 2 3" xfId="2530"/>
    <cellStyle name="백분율 2 3 2" xfId="2531"/>
    <cellStyle name="백분율 2 3 2 2" xfId="3032"/>
    <cellStyle name="백분율 2 3 3" xfId="3033"/>
    <cellStyle name="백분율 2 3 4" xfId="3031"/>
    <cellStyle name="백분율 2 4" xfId="2532"/>
    <cellStyle name="백분율 2 4 2" xfId="3034"/>
    <cellStyle name="백분율 2 4 3" xfId="5112"/>
    <cellStyle name="백분율 2 5" xfId="5113"/>
    <cellStyle name="백분율 2 6" xfId="5114"/>
    <cellStyle name="백분율 2 7" xfId="5115"/>
    <cellStyle name="백분율 2 8" xfId="5116"/>
    <cellStyle name="백분율 2 9" xfId="5117"/>
    <cellStyle name="백분율 26" xfId="5118"/>
    <cellStyle name="백분율 26 2" xfId="5119"/>
    <cellStyle name="백분율 3" xfId="3867"/>
    <cellStyle name="백분율 3 2" xfId="5120"/>
    <cellStyle name="백분율 3 2 2" xfId="5121"/>
    <cellStyle name="백분율 3 3" xfId="5122"/>
    <cellStyle name="백분율 3 4" xfId="5123"/>
    <cellStyle name="백분율 31" xfId="5124"/>
    <cellStyle name="백분율 31 2" xfId="5125"/>
    <cellStyle name="백분율 34" xfId="5126"/>
    <cellStyle name="백분율 34 2" xfId="5127"/>
    <cellStyle name="백분율 4" xfId="5128"/>
    <cellStyle name="백분율 4 2" xfId="5129"/>
    <cellStyle name="백분율 4 2 2" xfId="5130"/>
    <cellStyle name="백분율 4 2 3" xfId="5131"/>
    <cellStyle name="백분율 4 3" xfId="5132"/>
    <cellStyle name="백분율 4 4" xfId="5133"/>
    <cellStyle name="백분율 5" xfId="5134"/>
    <cellStyle name="백분율 5 2" xfId="5135"/>
    <cellStyle name="백분율 5 2 2" xfId="5136"/>
    <cellStyle name="백분율 5 2 3" xfId="5137"/>
    <cellStyle name="백분율 5 3" xfId="5138"/>
    <cellStyle name="백분율 5 4" xfId="5139"/>
    <cellStyle name="백분율 6" xfId="5140"/>
    <cellStyle name="백분율 6 2" xfId="5141"/>
    <cellStyle name="백분율 7" xfId="5142"/>
    <cellStyle name="백분율 7 2" xfId="5143"/>
    <cellStyle name="백분율 7 2 2" xfId="5144"/>
    <cellStyle name="백분율 7 2 3" xfId="5145"/>
    <cellStyle name="백분율 7 2 4" xfId="5146"/>
    <cellStyle name="백분율 7 3" xfId="5147"/>
    <cellStyle name="백분율 7 3 2" xfId="5148"/>
    <cellStyle name="백분율 7 3 3" xfId="5149"/>
    <cellStyle name="백분율 7 4" xfId="5150"/>
    <cellStyle name="백분율 7 5" xfId="5151"/>
    <cellStyle name="백분율 8" xfId="5152"/>
    <cellStyle name="백분율 8 2" xfId="5153"/>
    <cellStyle name="백분율 8 2 2" xfId="5154"/>
    <cellStyle name="백분율 8 2 3" xfId="5155"/>
    <cellStyle name="백분율 8 2 4" xfId="5156"/>
    <cellStyle name="백분율 8 3" xfId="5157"/>
    <cellStyle name="백분율 8 3 2" xfId="5158"/>
    <cellStyle name="백분율 8 3 3" xfId="5159"/>
    <cellStyle name="백분율 8 4" xfId="5160"/>
    <cellStyle name="백분율 8 5" xfId="5161"/>
    <cellStyle name="백분율 9" xfId="5162"/>
    <cellStyle name="백분율 9 2" xfId="5163"/>
    <cellStyle name="백분율 9 2 2" xfId="5164"/>
    <cellStyle name="백분율 9 2 3" xfId="5165"/>
    <cellStyle name="백분율 9 2 4" xfId="5166"/>
    <cellStyle name="백분율 9 3" xfId="5167"/>
    <cellStyle name="백분율 9 3 2" xfId="5168"/>
    <cellStyle name="백분율 9 3 3" xfId="5169"/>
    <cellStyle name="백분율 9 4" xfId="5170"/>
    <cellStyle name="백분율 9 5" xfId="5171"/>
    <cellStyle name="보통" xfId="2533" builtinId="28" customBuiltin="1"/>
    <cellStyle name="보통 2" xfId="2534"/>
    <cellStyle name="보통 2 2" xfId="2535"/>
    <cellStyle name="보통 2 2 2" xfId="3036"/>
    <cellStyle name="보통 2 2 2 2" xfId="3869"/>
    <cellStyle name="보통 2 2 2 2 2" xfId="4597"/>
    <cellStyle name="보통 2 2 2 3" xfId="3870"/>
    <cellStyle name="보통 2 2 2 4" xfId="4596"/>
    <cellStyle name="보통 2 2 3" xfId="3871"/>
    <cellStyle name="보통 2 2 4" xfId="3868"/>
    <cellStyle name="보통 2 3" xfId="3037"/>
    <cellStyle name="보통 2 3 2" xfId="4645"/>
    <cellStyle name="보통 3" xfId="2536"/>
    <cellStyle name="보통 3 2" xfId="2537"/>
    <cellStyle name="보통 3 2 2" xfId="3039"/>
    <cellStyle name="보통 3 2 3" xfId="3872"/>
    <cellStyle name="보통 3 3" xfId="3038"/>
    <cellStyle name="보통 3 4" xfId="5022"/>
    <cellStyle name="보통 3_012_보건및사회보장" xfId="3873"/>
    <cellStyle name="보통 4" xfId="2538"/>
    <cellStyle name="보통 4 2" xfId="3040"/>
    <cellStyle name="보통 4 3" xfId="3874"/>
    <cellStyle name="보통 5" xfId="3035"/>
    <cellStyle name="보통 5 2" xfId="3875"/>
    <cellStyle name="보통 5 3" xfId="3876"/>
    <cellStyle name="보통 5 4" xfId="4878"/>
    <cellStyle name="보통 5 5" xfId="4877"/>
    <cellStyle name="보통 6" xfId="4466"/>
    <cellStyle name="보통 7" xfId="4504"/>
    <cellStyle name="보통 8" xfId="4536"/>
    <cellStyle name="본문" xfId="3041"/>
    <cellStyle name="부제목" xfId="3042"/>
    <cellStyle name="뷭?_?긚??_1" xfId="2539"/>
    <cellStyle name="설명 텍스트" xfId="2540" builtinId="53" customBuiltin="1"/>
    <cellStyle name="설명 텍스트 2" xfId="2541"/>
    <cellStyle name="설명 텍스트 2 2" xfId="3044"/>
    <cellStyle name="설명 텍스트 2 2 2" xfId="3355"/>
    <cellStyle name="설명 텍스트 2 2 2 2" xfId="3878"/>
    <cellStyle name="설명 텍스트 2 2 2 2 2" xfId="6674"/>
    <cellStyle name="설명 텍스트 2 2 2 3" xfId="3879"/>
    <cellStyle name="설명 텍스트 2 2 2 4" xfId="3877"/>
    <cellStyle name="설명 텍스트 2 2 3" xfId="3880"/>
    <cellStyle name="설명 텍스트 2 2 4" xfId="4598"/>
    <cellStyle name="설명 텍스트 2 2 4 2" xfId="4879"/>
    <cellStyle name="설명 텍스트 2 3" xfId="3045"/>
    <cellStyle name="설명 텍스트 2 3 2" xfId="4646"/>
    <cellStyle name="설명 텍스트 3" xfId="2542"/>
    <cellStyle name="설명 텍스트 3 2" xfId="3047"/>
    <cellStyle name="설명 텍스트 3 2 2" xfId="3882"/>
    <cellStyle name="설명 텍스트 3 2 3" xfId="3881"/>
    <cellStyle name="설명 텍스트 3 3" xfId="3046"/>
    <cellStyle name="설명 텍스트 3 4" xfId="5023"/>
    <cellStyle name="설명 텍스트 3_012_보건및사회보장" xfId="3883"/>
    <cellStyle name="설명 텍스트 4" xfId="3048"/>
    <cellStyle name="설명 텍스트 4 2" xfId="3885"/>
    <cellStyle name="설명 텍스트 4 3" xfId="3884"/>
    <cellStyle name="설명 텍스트 5" xfId="3043"/>
    <cellStyle name="설명 텍스트 5 2" xfId="3886"/>
    <cellStyle name="설명 텍스트 5 3" xfId="3887"/>
    <cellStyle name="설명 텍스트 5 4" xfId="4881"/>
    <cellStyle name="설명 텍스트 5 5" xfId="4880"/>
    <cellStyle name="설명 텍스트 6" xfId="4468"/>
    <cellStyle name="설명 텍스트 7" xfId="4505"/>
    <cellStyle name="설명 텍스트 8" xfId="4537"/>
    <cellStyle name="셀 확인" xfId="2543" builtinId="23" customBuiltin="1"/>
    <cellStyle name="셀 확인 2" xfId="2544"/>
    <cellStyle name="셀 확인 2 2" xfId="2545"/>
    <cellStyle name="셀 확인 2 2 2" xfId="3050"/>
    <cellStyle name="셀 확인 2 2 2 2" xfId="3889"/>
    <cellStyle name="셀 확인 2 2 2 2 2" xfId="4600"/>
    <cellStyle name="셀 확인 2 2 2 3" xfId="3890"/>
    <cellStyle name="셀 확인 2 2 2 4" xfId="4599"/>
    <cellStyle name="셀 확인 2 2 3" xfId="3891"/>
    <cellStyle name="셀 확인 2 2 4" xfId="3888"/>
    <cellStyle name="셀 확인 2 3" xfId="3051"/>
    <cellStyle name="셀 확인 2 3 2" xfId="4647"/>
    <cellStyle name="셀 확인 3" xfId="2546"/>
    <cellStyle name="셀 확인 3 2" xfId="2547"/>
    <cellStyle name="셀 확인 3 2 2" xfId="3053"/>
    <cellStyle name="셀 확인 3 2 3" xfId="3892"/>
    <cellStyle name="셀 확인 3 3" xfId="3052"/>
    <cellStyle name="셀 확인 3 4" xfId="5024"/>
    <cellStyle name="셀 확인 3_012_보건및사회보장" xfId="3893"/>
    <cellStyle name="셀 확인 4" xfId="2548"/>
    <cellStyle name="셀 확인 4 2" xfId="3054"/>
    <cellStyle name="셀 확인 4 3" xfId="3894"/>
    <cellStyle name="셀 확인 5" xfId="3049"/>
    <cellStyle name="셀 확인 5 2" xfId="3895"/>
    <cellStyle name="셀 확인 5 3" xfId="3896"/>
    <cellStyle name="셀 확인 5 4" xfId="4883"/>
    <cellStyle name="셀 확인 5 5" xfId="4882"/>
    <cellStyle name="셀 확인 6" xfId="4469"/>
    <cellStyle name="셀 확인 7" xfId="4506"/>
    <cellStyle name="셀 확인 8" xfId="4538"/>
    <cellStyle name="숫자(R)" xfId="2549"/>
    <cellStyle name="숫자(R) 2" xfId="2550"/>
    <cellStyle name="쉼표 [0]" xfId="2551" builtinId="6"/>
    <cellStyle name="쉼표 [0] 10" xfId="3055"/>
    <cellStyle name="쉼표 [0] 10 2" xfId="3056"/>
    <cellStyle name="쉼표 [0] 10 2 2" xfId="6671"/>
    <cellStyle name="쉼표 [0] 10 2 2 2" xfId="7640"/>
    <cellStyle name="쉼표 [0] 10 2 2 2 2" xfId="9496"/>
    <cellStyle name="쉼표 [0] 10 2 2 3" xfId="8568"/>
    <cellStyle name="쉼표 [0] 10 2 3" xfId="7116"/>
    <cellStyle name="쉼표 [0] 10 2 3 2" xfId="8972"/>
    <cellStyle name="쉼표 [0] 10 2 4" xfId="8044"/>
    <cellStyle name="쉼표 [0] 10 3" xfId="3057"/>
    <cellStyle name="쉼표 [0] 10 3 2" xfId="7117"/>
    <cellStyle name="쉼표 [0] 10 3 2 2" xfId="8973"/>
    <cellStyle name="쉼표 [0] 10 3 3" xfId="8045"/>
    <cellStyle name="쉼표 [0] 10 4" xfId="3897"/>
    <cellStyle name="쉼표 [0] 10_012_보건및사회보장" xfId="3898"/>
    <cellStyle name="쉼표 [0] 11" xfId="3058"/>
    <cellStyle name="쉼표 [0] 11 2" xfId="3899"/>
    <cellStyle name="쉼표 [0] 11 2 2" xfId="7160"/>
    <cellStyle name="쉼표 [0] 11 2 2 2" xfId="9016"/>
    <cellStyle name="쉼표 [0] 11 2 3" xfId="8088"/>
    <cellStyle name="쉼표 [0] 11 3" xfId="6675"/>
    <cellStyle name="쉼표 [0] 11 3 2" xfId="7641"/>
    <cellStyle name="쉼표 [0] 11 3 2 2" xfId="9497"/>
    <cellStyle name="쉼표 [0] 11 3 3" xfId="8569"/>
    <cellStyle name="쉼표 [0] 11 4" xfId="7118"/>
    <cellStyle name="쉼표 [0] 11 4 2" xfId="8974"/>
    <cellStyle name="쉼표 [0] 11 5" xfId="8046"/>
    <cellStyle name="쉼표 [0] 12" xfId="3059"/>
    <cellStyle name="쉼표 [0] 12 2" xfId="3060"/>
    <cellStyle name="쉼표 [0] 12 2 2" xfId="4648"/>
    <cellStyle name="쉼표 [0] 12 2 3" xfId="7119"/>
    <cellStyle name="쉼표 [0] 12 2 3 2" xfId="8975"/>
    <cellStyle name="쉼표 [0] 12 2 4" xfId="8047"/>
    <cellStyle name="쉼표 [0] 12 3" xfId="3061"/>
    <cellStyle name="쉼표 [0] 12 3 2" xfId="4884"/>
    <cellStyle name="쉼표 [0] 12 3 2 2" xfId="7445"/>
    <cellStyle name="쉼표 [0] 12 3 2 2 2" xfId="9301"/>
    <cellStyle name="쉼표 [0] 12 3 2 3" xfId="8373"/>
    <cellStyle name="쉼표 [0] 12 3 3" xfId="4885"/>
    <cellStyle name="쉼표 [0] 12 3 3 2" xfId="7446"/>
    <cellStyle name="쉼표 [0] 12 3 3 2 2" xfId="9302"/>
    <cellStyle name="쉼표 [0] 12 3 3 3" xfId="8374"/>
    <cellStyle name="쉼표 [0] 12 3 4" xfId="7120"/>
    <cellStyle name="쉼표 [0] 12 3 4 2" xfId="8976"/>
    <cellStyle name="쉼표 [0] 12 3 5" xfId="8048"/>
    <cellStyle name="쉼표 [0] 13" xfId="3900"/>
    <cellStyle name="쉼표 [0] 13 2" xfId="3901"/>
    <cellStyle name="쉼표 [0] 13 2 2" xfId="7162"/>
    <cellStyle name="쉼표 [0] 13 2 2 2" xfId="9018"/>
    <cellStyle name="쉼표 [0] 13 2 3" xfId="8090"/>
    <cellStyle name="쉼표 [0] 13 3" xfId="3902"/>
    <cellStyle name="쉼표 [0] 13 4" xfId="7161"/>
    <cellStyle name="쉼표 [0] 13 4 2" xfId="9017"/>
    <cellStyle name="쉼표 [0] 13 5" xfId="8089"/>
    <cellStyle name="쉼표 [0] 14" xfId="3903"/>
    <cellStyle name="쉼표 [0] 14 2" xfId="4649"/>
    <cellStyle name="쉼표 [0] 14 3" xfId="7163"/>
    <cellStyle name="쉼표 [0] 14 3 2" xfId="9019"/>
    <cellStyle name="쉼표 [0] 14 4" xfId="8091"/>
    <cellStyle name="쉼표 [0] 15" xfId="3904"/>
    <cellStyle name="쉼표 [0] 15 2" xfId="4650"/>
    <cellStyle name="쉼표 [0] 15 2 2" xfId="7318"/>
    <cellStyle name="쉼표 [0] 15 2 2 2" xfId="9174"/>
    <cellStyle name="쉼표 [0] 15 2 3" xfId="8246"/>
    <cellStyle name="쉼표 [0] 15 3" xfId="7164"/>
    <cellStyle name="쉼표 [0] 15 3 2" xfId="9020"/>
    <cellStyle name="쉼표 [0] 15 4" xfId="8092"/>
    <cellStyle name="쉼표 [0] 16" xfId="3905"/>
    <cellStyle name="쉼표 [0] 16 2" xfId="7165"/>
    <cellStyle name="쉼표 [0] 16 2 2" xfId="9021"/>
    <cellStyle name="쉼표 [0] 16 3" xfId="8093"/>
    <cellStyle name="쉼표 [0] 17" xfId="3906"/>
    <cellStyle name="쉼표 [0] 17 2" xfId="4651"/>
    <cellStyle name="쉼표 [0] 17 2 2" xfId="7319"/>
    <cellStyle name="쉼표 [0] 17 2 2 2" xfId="9175"/>
    <cellStyle name="쉼표 [0] 17 2 3" xfId="8247"/>
    <cellStyle name="쉼표 [0] 17 3" xfId="7166"/>
    <cellStyle name="쉼표 [0] 17 3 2" xfId="9022"/>
    <cellStyle name="쉼표 [0] 17 4" xfId="8094"/>
    <cellStyle name="쉼표 [0] 18" xfId="3907"/>
    <cellStyle name="쉼표 [0] 18 2" xfId="4652"/>
    <cellStyle name="쉼표 [0] 18 2 2" xfId="7320"/>
    <cellStyle name="쉼표 [0] 18 2 2 2" xfId="9176"/>
    <cellStyle name="쉼표 [0] 18 2 3" xfId="8248"/>
    <cellStyle name="쉼표 [0] 19" xfId="3908"/>
    <cellStyle name="쉼표 [0] 19 2" xfId="4653"/>
    <cellStyle name="쉼표 [0] 19 2 2" xfId="7321"/>
    <cellStyle name="쉼표 [0] 19 2 2 2" xfId="9177"/>
    <cellStyle name="쉼표 [0] 19 2 3" xfId="8249"/>
    <cellStyle name="쉼표 [0] 2" xfId="2552"/>
    <cellStyle name="쉼표 [0] 2 10" xfId="3063"/>
    <cellStyle name="쉼표 [0] 2 10 2" xfId="7122"/>
    <cellStyle name="쉼표 [0] 2 10 2 2" xfId="8978"/>
    <cellStyle name="쉼표 [0] 2 10 3" xfId="8050"/>
    <cellStyle name="쉼표 [0] 2 11" xfId="3064"/>
    <cellStyle name="쉼표 [0] 2 11 2" xfId="3909"/>
    <cellStyle name="쉼표 [0] 2 11 3" xfId="4654"/>
    <cellStyle name="쉼표 [0] 2 11 4" xfId="7123"/>
    <cellStyle name="쉼표 [0] 2 11 4 2" xfId="8979"/>
    <cellStyle name="쉼표 [0] 2 11 5" xfId="8051"/>
    <cellStyle name="쉼표 [0] 2 12" xfId="3065"/>
    <cellStyle name="쉼표 [0] 2 12 2" xfId="3911"/>
    <cellStyle name="쉼표 [0] 2 12 2 2" xfId="7168"/>
    <cellStyle name="쉼표 [0] 2 12 2 2 2" xfId="9024"/>
    <cellStyle name="쉼표 [0] 2 12 2 3" xfId="8096"/>
    <cellStyle name="쉼표 [0] 2 12 3" xfId="3910"/>
    <cellStyle name="쉼표 [0] 2 12 3 2" xfId="7167"/>
    <cellStyle name="쉼표 [0] 2 12 3 2 2" xfId="9023"/>
    <cellStyle name="쉼표 [0] 2 12 3 3" xfId="8095"/>
    <cellStyle name="쉼표 [0] 2 12 4" xfId="4655"/>
    <cellStyle name="쉼표 [0] 2 12 5" xfId="7124"/>
    <cellStyle name="쉼표 [0] 2 12 5 2" xfId="8980"/>
    <cellStyle name="쉼표 [0] 2 12 6" xfId="8052"/>
    <cellStyle name="쉼표 [0] 2 13" xfId="3062"/>
    <cellStyle name="쉼표 [0] 2 13 2" xfId="3912"/>
    <cellStyle name="쉼표 [0] 2 13 3" xfId="6687"/>
    <cellStyle name="쉼표 [0] 2 13 4" xfId="7121"/>
    <cellStyle name="쉼표 [0] 2 13 4 2" xfId="8977"/>
    <cellStyle name="쉼표 [0] 2 13 5" xfId="8049"/>
    <cellStyle name="쉼표 [0] 2 14" xfId="4471"/>
    <cellStyle name="쉼표 [0] 2 14 2" xfId="7315"/>
    <cellStyle name="쉼표 [0] 2 14 2 2" xfId="9171"/>
    <cellStyle name="쉼표 [0] 2 14 3" xfId="8243"/>
    <cellStyle name="쉼표 [0] 2 15" xfId="4507"/>
    <cellStyle name="쉼표 [0] 2 15 2" xfId="7316"/>
    <cellStyle name="쉼표 [0] 2 15 2 2" xfId="9172"/>
    <cellStyle name="쉼표 [0] 2 15 3" xfId="8244"/>
    <cellStyle name="쉼표 [0] 2 16" xfId="4539"/>
    <cellStyle name="쉼표 [0] 2 16 2" xfId="7317"/>
    <cellStyle name="쉼표 [0] 2 16 2 2" xfId="9173"/>
    <cellStyle name="쉼표 [0] 2 16 3" xfId="8245"/>
    <cellStyle name="쉼표 [0] 2 2" xfId="2553"/>
    <cellStyle name="쉼표 [0] 2 2 10" xfId="3913"/>
    <cellStyle name="쉼표 [0] 2 2 11" xfId="6620"/>
    <cellStyle name="쉼표 [0] 2 2 2" xfId="2554"/>
    <cellStyle name="쉼표 [0] 2 2 2 2" xfId="3915"/>
    <cellStyle name="쉼표 [0] 2 2 2 2 2" xfId="4602"/>
    <cellStyle name="쉼표 [0] 2 2 2 2 3" xfId="4601"/>
    <cellStyle name="쉼표 [0] 2 2 2 3" xfId="3916"/>
    <cellStyle name="쉼표 [0] 2 2 2 3 2" xfId="3917"/>
    <cellStyle name="쉼표 [0] 2 2 2 3 2 2" xfId="7170"/>
    <cellStyle name="쉼표 [0] 2 2 2 3 2 2 2" xfId="9026"/>
    <cellStyle name="쉼표 [0] 2 2 2 3 2 3" xfId="8098"/>
    <cellStyle name="쉼표 [0] 2 2 2 3 3" xfId="4656"/>
    <cellStyle name="쉼표 [0] 2 2 2 3 4" xfId="7169"/>
    <cellStyle name="쉼표 [0] 2 2 2 3 4 2" xfId="9025"/>
    <cellStyle name="쉼표 [0] 2 2 2 3 5" xfId="8097"/>
    <cellStyle name="쉼표 [0] 2 2 2 4" xfId="3914"/>
    <cellStyle name="쉼표 [0] 2 2 2_012_보건및사회보장" xfId="3918"/>
    <cellStyle name="쉼표 [0] 2 2 3" xfId="2555"/>
    <cellStyle name="쉼표 [0] 2 2 4" xfId="3066"/>
    <cellStyle name="쉼표 [0] 2 2 4 2" xfId="3920"/>
    <cellStyle name="쉼표 [0] 2 2 4 2 2" xfId="7172"/>
    <cellStyle name="쉼표 [0] 2 2 4 2 2 2" xfId="9028"/>
    <cellStyle name="쉼표 [0] 2 2 4 2 3" xfId="8100"/>
    <cellStyle name="쉼표 [0] 2 2 4 3" xfId="3919"/>
    <cellStyle name="쉼표 [0] 2 2 4 3 2" xfId="7171"/>
    <cellStyle name="쉼표 [0] 2 2 4 3 2 2" xfId="9027"/>
    <cellStyle name="쉼표 [0] 2 2 4 3 3" xfId="8099"/>
    <cellStyle name="쉼표 [0] 2 2 4 4" xfId="4611"/>
    <cellStyle name="쉼표 [0] 2 2 4 5" xfId="7125"/>
    <cellStyle name="쉼표 [0] 2 2 4 5 2" xfId="8981"/>
    <cellStyle name="쉼표 [0] 2 2 4 6" xfId="8053"/>
    <cellStyle name="쉼표 [0] 2 2 5" xfId="3921"/>
    <cellStyle name="쉼표 [0] 2 2 5 2" xfId="3922"/>
    <cellStyle name="쉼표 [0] 2 2 5 2 2" xfId="4658"/>
    <cellStyle name="쉼표 [0] 2 2 5 2 2 2" xfId="7322"/>
    <cellStyle name="쉼표 [0] 2 2 5 2 2 2 2" xfId="9178"/>
    <cellStyle name="쉼표 [0] 2 2 5 2 2 3" xfId="8250"/>
    <cellStyle name="쉼표 [0] 2 2 5 2 3" xfId="7174"/>
    <cellStyle name="쉼표 [0] 2 2 5 2 3 2" xfId="9030"/>
    <cellStyle name="쉼표 [0] 2 2 5 2 4" xfId="8102"/>
    <cellStyle name="쉼표 [0] 2 2 5 3" xfId="3923"/>
    <cellStyle name="쉼표 [0] 2 2 5 3 2" xfId="7175"/>
    <cellStyle name="쉼표 [0] 2 2 5 3 2 2" xfId="9031"/>
    <cellStyle name="쉼표 [0] 2 2 5 3 3" xfId="8103"/>
    <cellStyle name="쉼표 [0] 2 2 5 4" xfId="4657"/>
    <cellStyle name="쉼표 [0] 2 2 5 5" xfId="7173"/>
    <cellStyle name="쉼표 [0] 2 2 5 5 2" xfId="9029"/>
    <cellStyle name="쉼표 [0] 2 2 5 6" xfId="8101"/>
    <cellStyle name="쉼표 [0] 2 2 6" xfId="3924"/>
    <cellStyle name="쉼표 [0] 2 2 6 2" xfId="7176"/>
    <cellStyle name="쉼표 [0] 2 2 6 2 2" xfId="9032"/>
    <cellStyle name="쉼표 [0] 2 2 6 3" xfId="8104"/>
    <cellStyle name="쉼표 [0] 2 2 7" xfId="3925"/>
    <cellStyle name="쉼표 [0] 2 2 7 2" xfId="3926"/>
    <cellStyle name="쉼표 [0] 2 2 8" xfId="3927"/>
    <cellStyle name="쉼표 [0] 2 2 9" xfId="3928"/>
    <cellStyle name="쉼표 [0] 2 2_004_노동" xfId="3929"/>
    <cellStyle name="쉼표 [0] 2 3" xfId="2556"/>
    <cellStyle name="쉼표 [0] 2 3 2" xfId="2557"/>
    <cellStyle name="쉼표 [0] 2 3 2 2" xfId="3067"/>
    <cellStyle name="쉼표 [0] 2 3 2 3" xfId="7100"/>
    <cellStyle name="쉼표 [0] 2 3 2 3 2" xfId="8956"/>
    <cellStyle name="쉼표 [0] 2 3 2 4" xfId="8028"/>
    <cellStyle name="쉼표 [0] 2 3 3" xfId="3930"/>
    <cellStyle name="쉼표 [0] 2 3 3 2" xfId="7177"/>
    <cellStyle name="쉼표 [0] 2 3 3 2 2" xfId="9033"/>
    <cellStyle name="쉼표 [0] 2 3 3 3" xfId="8105"/>
    <cellStyle name="쉼표 [0] 2 3 4" xfId="7099"/>
    <cellStyle name="쉼표 [0] 2 3 4 2" xfId="8955"/>
    <cellStyle name="쉼표 [0] 2 3 5" xfId="8027"/>
    <cellStyle name="쉼표 [0] 2 4" xfId="2558"/>
    <cellStyle name="쉼표 [0] 2 4 2" xfId="3931"/>
    <cellStyle name="쉼표 [0] 2 4 2 2" xfId="7178"/>
    <cellStyle name="쉼표 [0] 2 4 2 2 2" xfId="9034"/>
    <cellStyle name="쉼표 [0] 2 4 2 3" xfId="8106"/>
    <cellStyle name="쉼표 [0] 2 5" xfId="2559"/>
    <cellStyle name="쉼표 [0] 2 5 2" xfId="6676"/>
    <cellStyle name="쉼표 [0] 2 6" xfId="2560"/>
    <cellStyle name="쉼표 [0] 2 6 2" xfId="3069"/>
    <cellStyle name="쉼표 [0] 2 6 2 2" xfId="3356"/>
    <cellStyle name="쉼표 [0] 2 6 2 3" xfId="7127"/>
    <cellStyle name="쉼표 [0] 2 6 2 3 2" xfId="8983"/>
    <cellStyle name="쉼표 [0] 2 6 2 4" xfId="8055"/>
    <cellStyle name="쉼표 [0] 2 6 3" xfId="3070"/>
    <cellStyle name="쉼표 [0] 2 6 3 2" xfId="3357"/>
    <cellStyle name="쉼표 [0] 2 6 3 2 2" xfId="7157"/>
    <cellStyle name="쉼표 [0] 2 6 3 2 2 2" xfId="9013"/>
    <cellStyle name="쉼표 [0] 2 6 3 2 3" xfId="8085"/>
    <cellStyle name="쉼표 [0] 2 6 4" xfId="3068"/>
    <cellStyle name="쉼표 [0] 2 6 4 2" xfId="3932"/>
    <cellStyle name="쉼표 [0] 2 6 4 3" xfId="7126"/>
    <cellStyle name="쉼표 [0] 2 6 4 3 2" xfId="8982"/>
    <cellStyle name="쉼표 [0] 2 6 4 4" xfId="8054"/>
    <cellStyle name="쉼표 [0] 2 6 5" xfId="5025"/>
    <cellStyle name="쉼표 [0] 2 6 5 2" xfId="7529"/>
    <cellStyle name="쉼표 [0] 2 6 5 2 2" xfId="9385"/>
    <cellStyle name="쉼표 [0] 2 6 5 3" xfId="8457"/>
    <cellStyle name="쉼표 [0] 2 6_014_교육및문화" xfId="3933"/>
    <cellStyle name="쉼표 [0] 2 7" xfId="3071"/>
    <cellStyle name="쉼표 [0] 2 7 2" xfId="3072"/>
    <cellStyle name="쉼표 [0] 2 7 3" xfId="3073"/>
    <cellStyle name="쉼표 [0] 2 8" xfId="3074"/>
    <cellStyle name="쉼표 [0] 2 8 2" xfId="7128"/>
    <cellStyle name="쉼표 [0] 2 8 2 2" xfId="8984"/>
    <cellStyle name="쉼표 [0] 2 8 3" xfId="8056"/>
    <cellStyle name="쉼표 [0] 2 9" xfId="3075"/>
    <cellStyle name="쉼표 [0] 2 9 2" xfId="7129"/>
    <cellStyle name="쉼표 [0] 2 9 2 2" xfId="8985"/>
    <cellStyle name="쉼표 [0] 2 9 3" xfId="8057"/>
    <cellStyle name="쉼표 [0] 2_012_보건및사회보장" xfId="3934"/>
    <cellStyle name="쉼표 [0] 2_28.교통사고발생" xfId="7096"/>
    <cellStyle name="쉼표 [0] 20" xfId="3935"/>
    <cellStyle name="쉼표 [0] 20 2" xfId="4659"/>
    <cellStyle name="쉼표 [0] 20 2 2" xfId="7323"/>
    <cellStyle name="쉼표 [0] 20 2 2 2" xfId="9179"/>
    <cellStyle name="쉼표 [0] 20 2 3" xfId="8251"/>
    <cellStyle name="쉼표 [0] 21" xfId="3936"/>
    <cellStyle name="쉼표 [0] 22" xfId="3937"/>
    <cellStyle name="쉼표 [0] 23" xfId="3938"/>
    <cellStyle name="쉼표 [0] 23 2" xfId="7179"/>
    <cellStyle name="쉼표 [0] 23 2 2" xfId="9035"/>
    <cellStyle name="쉼표 [0] 23 3" xfId="8107"/>
    <cellStyle name="쉼표 [0] 24" xfId="3939"/>
    <cellStyle name="쉼표 [0] 24 2" xfId="7180"/>
    <cellStyle name="쉼표 [0] 24 2 2" xfId="9036"/>
    <cellStyle name="쉼표 [0] 24 3" xfId="8108"/>
    <cellStyle name="쉼표 [0] 25" xfId="3940"/>
    <cellStyle name="쉼표 [0] 25 2" xfId="7181"/>
    <cellStyle name="쉼표 [0] 25 2 2" xfId="9037"/>
    <cellStyle name="쉼표 [0] 25 3" xfId="8109"/>
    <cellStyle name="쉼표 [0] 26" xfId="3941"/>
    <cellStyle name="쉼표 [0] 26 2" xfId="5172"/>
    <cellStyle name="쉼표 [0] 26 2 2" xfId="7556"/>
    <cellStyle name="쉼표 [0] 26 2 2 2" xfId="9412"/>
    <cellStyle name="쉼표 [0] 26 2 3" xfId="8484"/>
    <cellStyle name="쉼표 [0] 26 3" xfId="7182"/>
    <cellStyle name="쉼표 [0] 26 3 2" xfId="9038"/>
    <cellStyle name="쉼표 [0] 26 4" xfId="8110"/>
    <cellStyle name="쉼표 [0] 27" xfId="3942"/>
    <cellStyle name="쉼표 [0] 27 2" xfId="7183"/>
    <cellStyle name="쉼표 [0] 27 2 2" xfId="9039"/>
    <cellStyle name="쉼표 [0] 27 3" xfId="8111"/>
    <cellStyle name="쉼표 [0] 28" xfId="3076"/>
    <cellStyle name="쉼표 [0] 28 2" xfId="3077"/>
    <cellStyle name="쉼표 [0] 28 2 2" xfId="7131"/>
    <cellStyle name="쉼표 [0] 28 2 2 2" xfId="8987"/>
    <cellStyle name="쉼표 [0] 28 2 3" xfId="8059"/>
    <cellStyle name="쉼표 [0] 28 3" xfId="3943"/>
    <cellStyle name="쉼표 [0] 28 3 2" xfId="4660"/>
    <cellStyle name="쉼표 [0] 28 3 2 2" xfId="7324"/>
    <cellStyle name="쉼표 [0] 28 3 2 2 2" xfId="9180"/>
    <cellStyle name="쉼표 [0] 28 3 2 3" xfId="8252"/>
    <cellStyle name="쉼표 [0] 28 3 3" xfId="7184"/>
    <cellStyle name="쉼표 [0] 28 3 3 2" xfId="9040"/>
    <cellStyle name="쉼표 [0] 28 3 4" xfId="8112"/>
    <cellStyle name="쉼표 [0] 28 4" xfId="7130"/>
    <cellStyle name="쉼표 [0] 28 4 2" xfId="8986"/>
    <cellStyle name="쉼표 [0] 28 5" xfId="8058"/>
    <cellStyle name="쉼표 [0] 29" xfId="3944"/>
    <cellStyle name="쉼표 [0] 29 2" xfId="7185"/>
    <cellStyle name="쉼표 [0] 29 2 2" xfId="9041"/>
    <cellStyle name="쉼표 [0] 29 3" xfId="8113"/>
    <cellStyle name="쉼표 [0] 3" xfId="2561"/>
    <cellStyle name="쉼표 [0] 3 2" xfId="2562"/>
    <cellStyle name="쉼표 [0] 3 2 2" xfId="2563"/>
    <cellStyle name="쉼표 [0] 3 2 2 2" xfId="3330"/>
    <cellStyle name="쉼표 [0] 3 2 2 2 2" xfId="5173"/>
    <cellStyle name="쉼표 [0] 3 2 2 2 2 2" xfId="7557"/>
    <cellStyle name="쉼표 [0] 3 2 2 2 2 2 2" xfId="9413"/>
    <cellStyle name="쉼표 [0] 3 2 2 2 2 3" xfId="8485"/>
    <cellStyle name="쉼표 [0] 3 2 2 2 3" xfId="7156"/>
    <cellStyle name="쉼표 [0] 3 2 2 2 3 2" xfId="9012"/>
    <cellStyle name="쉼표 [0] 3 2 2 2 4" xfId="8084"/>
    <cellStyle name="쉼표 [0] 3 2 2 3" xfId="5174"/>
    <cellStyle name="쉼표 [0] 3 2 2 3 2" xfId="7558"/>
    <cellStyle name="쉼표 [0] 3 2 2 3 2 2" xfId="9414"/>
    <cellStyle name="쉼표 [0] 3 2 2 3 3" xfId="8486"/>
    <cellStyle name="쉼표 [0] 3 2 2 4" xfId="7102"/>
    <cellStyle name="쉼표 [0] 3 2 2 4 2" xfId="8958"/>
    <cellStyle name="쉼표 [0] 3 2 2 5" xfId="8030"/>
    <cellStyle name="쉼표 [0] 3 2 3" xfId="2564"/>
    <cellStyle name="쉼표 [0] 3 2 4" xfId="2565"/>
    <cellStyle name="쉼표 [0] 3 2 4 2" xfId="7103"/>
    <cellStyle name="쉼표 [0] 3 2 4 2 2" xfId="8959"/>
    <cellStyle name="쉼표 [0] 3 2 4 3" xfId="8031"/>
    <cellStyle name="쉼표 [0] 3 2 5" xfId="7101"/>
    <cellStyle name="쉼표 [0] 3 2 5 2" xfId="8957"/>
    <cellStyle name="쉼표 [0] 3 2 6" xfId="8029"/>
    <cellStyle name="쉼표 [0] 3 3" xfId="2566"/>
    <cellStyle name="쉼표 [0] 3 3 2" xfId="2567"/>
    <cellStyle name="쉼표 [0] 3 3 2 2" xfId="7105"/>
    <cellStyle name="쉼표 [0] 3 3 2 2 2" xfId="8961"/>
    <cellStyle name="쉼표 [0] 3 3 2 3" xfId="8033"/>
    <cellStyle name="쉼표 [0] 3 3 3" xfId="5175"/>
    <cellStyle name="쉼표 [0] 3 3 3 2" xfId="7559"/>
    <cellStyle name="쉼표 [0] 3 3 3 2 2" xfId="9415"/>
    <cellStyle name="쉼표 [0] 3 3 3 3" xfId="8487"/>
    <cellStyle name="쉼표 [0] 3 3 4" xfId="7104"/>
    <cellStyle name="쉼표 [0] 3 3 4 2" xfId="8960"/>
    <cellStyle name="쉼표 [0] 3 3 5" xfId="8032"/>
    <cellStyle name="쉼표 [0] 3 4" xfId="2568"/>
    <cellStyle name="쉼표 [0] 3 4 2" xfId="3358"/>
    <cellStyle name="쉼표 [0] 3 4 3" xfId="3359"/>
    <cellStyle name="쉼표 [0] 3 5" xfId="2569"/>
    <cellStyle name="쉼표 [0] 3 5 2" xfId="3078"/>
    <cellStyle name="쉼표 [0] 3 5 2 2" xfId="3947"/>
    <cellStyle name="쉼표 [0] 3 5 2 2 2" xfId="7188"/>
    <cellStyle name="쉼표 [0] 3 5 2 2 2 2" xfId="9044"/>
    <cellStyle name="쉼표 [0] 3 5 2 2 3" xfId="8116"/>
    <cellStyle name="쉼표 [0] 3 5 2 3" xfId="3948"/>
    <cellStyle name="쉼표 [0] 3 5 2 3 2" xfId="7189"/>
    <cellStyle name="쉼표 [0] 3 5 2 3 2 2" xfId="9045"/>
    <cellStyle name="쉼표 [0] 3 5 2 3 3" xfId="8117"/>
    <cellStyle name="쉼표 [0] 3 5 2 4" xfId="3949"/>
    <cellStyle name="쉼표 [0] 3 5 2 4 2" xfId="7190"/>
    <cellStyle name="쉼표 [0] 3 5 2 4 2 2" xfId="9046"/>
    <cellStyle name="쉼표 [0] 3 5 2 4 3" xfId="8118"/>
    <cellStyle name="쉼표 [0] 3 5 2 5" xfId="3946"/>
    <cellStyle name="쉼표 [0] 3 5 2 5 2" xfId="7187"/>
    <cellStyle name="쉼표 [0] 3 5 2 5 2 2" xfId="9043"/>
    <cellStyle name="쉼표 [0] 3 5 2 5 3" xfId="8115"/>
    <cellStyle name="쉼표 [0] 3 5 2 6" xfId="7132"/>
    <cellStyle name="쉼표 [0] 3 5 2 6 2" xfId="8988"/>
    <cellStyle name="쉼표 [0] 3 5 2 7" xfId="8060"/>
    <cellStyle name="쉼표 [0] 3 5 3" xfId="3950"/>
    <cellStyle name="쉼표 [0] 3 5 3 2" xfId="7191"/>
    <cellStyle name="쉼표 [0] 3 5 3 2 2" xfId="9047"/>
    <cellStyle name="쉼표 [0] 3 5 3 3" xfId="8119"/>
    <cellStyle name="쉼표 [0] 3 5 4" xfId="3945"/>
    <cellStyle name="쉼표 [0] 3 5 4 2" xfId="7186"/>
    <cellStyle name="쉼표 [0] 3 5 4 2 2" xfId="9042"/>
    <cellStyle name="쉼표 [0] 3 5 4 3" xfId="8114"/>
    <cellStyle name="쉼표 [0] 3 6" xfId="3951"/>
    <cellStyle name="쉼표 [0] 3_012_보건및사회보장" xfId="3952"/>
    <cellStyle name="쉼표 [0] 30" xfId="3953"/>
    <cellStyle name="쉼표 [0] 30 2" xfId="7192"/>
    <cellStyle name="쉼표 [0] 30 2 2" xfId="9048"/>
    <cellStyle name="쉼표 [0] 30 3" xfId="8120"/>
    <cellStyle name="쉼표 [0] 31" xfId="3954"/>
    <cellStyle name="쉼표 [0] 31 2" xfId="7193"/>
    <cellStyle name="쉼표 [0] 31 2 2" xfId="9049"/>
    <cellStyle name="쉼표 [0] 31 3" xfId="8121"/>
    <cellStyle name="쉼표 [0] 32" xfId="3955"/>
    <cellStyle name="쉼표 [0] 32 2" xfId="7194"/>
    <cellStyle name="쉼표 [0] 32 2 2" xfId="9050"/>
    <cellStyle name="쉼표 [0] 32 3" xfId="8122"/>
    <cellStyle name="쉼표 [0] 33" xfId="3956"/>
    <cellStyle name="쉼표 [0] 33 2" xfId="7195"/>
    <cellStyle name="쉼표 [0] 33 2 2" xfId="9051"/>
    <cellStyle name="쉼표 [0] 33 3" xfId="8123"/>
    <cellStyle name="쉼표 [0] 34" xfId="3957"/>
    <cellStyle name="쉼표 [0] 34 2" xfId="7196"/>
    <cellStyle name="쉼표 [0] 34 2 2" xfId="9052"/>
    <cellStyle name="쉼표 [0] 34 3" xfId="8124"/>
    <cellStyle name="쉼표 [0] 35" xfId="4345"/>
    <cellStyle name="쉼표 [0] 35 2" xfId="4704"/>
    <cellStyle name="쉼표 [0] 35 2 2" xfId="6796"/>
    <cellStyle name="쉼표 [0] 35 2 2 2" xfId="7751"/>
    <cellStyle name="쉼표 [0] 35 2 2 2 2" xfId="9607"/>
    <cellStyle name="쉼표 [0] 35 2 2 3" xfId="8679"/>
    <cellStyle name="쉼표 [0] 35 2 3" xfId="7345"/>
    <cellStyle name="쉼표 [0] 35 2 3 2" xfId="9201"/>
    <cellStyle name="쉼표 [0] 35 2 4" xfId="8273"/>
    <cellStyle name="쉼표 [0] 35 3" xfId="4886"/>
    <cellStyle name="쉼표 [0] 35 3 2" xfId="6896"/>
    <cellStyle name="쉼표 [0] 35 3 2 2" xfId="7851"/>
    <cellStyle name="쉼표 [0] 35 3 2 2 2" xfId="9707"/>
    <cellStyle name="쉼표 [0] 35 3 2 3" xfId="8779"/>
    <cellStyle name="쉼표 [0] 35 3 3" xfId="7447"/>
    <cellStyle name="쉼표 [0] 35 3 3 2" xfId="9303"/>
    <cellStyle name="쉼표 [0] 35 3 4" xfId="8375"/>
    <cellStyle name="쉼표 [0] 35 4" xfId="6706"/>
    <cellStyle name="쉼표 [0] 35 4 2" xfId="7661"/>
    <cellStyle name="쉼표 [0] 35 4 2 2" xfId="9517"/>
    <cellStyle name="쉼표 [0] 35 4 3" xfId="8589"/>
    <cellStyle name="쉼표 [0] 35 5" xfId="7242"/>
    <cellStyle name="쉼표 [0] 35 5 2" xfId="9098"/>
    <cellStyle name="쉼표 [0] 35 6" xfId="8170"/>
    <cellStyle name="쉼표 [0] 36" xfId="4275"/>
    <cellStyle name="쉼표 [0] 36 2" xfId="4690"/>
    <cellStyle name="쉼표 [0] 36 2 2" xfId="6782"/>
    <cellStyle name="쉼표 [0] 36 2 2 2" xfId="7737"/>
    <cellStyle name="쉼표 [0] 36 2 2 2 2" xfId="9593"/>
    <cellStyle name="쉼표 [0] 36 2 2 3" xfId="8665"/>
    <cellStyle name="쉼표 [0] 36 2 3" xfId="7331"/>
    <cellStyle name="쉼표 [0] 36 2 3 2" xfId="9187"/>
    <cellStyle name="쉼표 [0] 36 2 4" xfId="8259"/>
    <cellStyle name="쉼표 [0] 36 3" xfId="4887"/>
    <cellStyle name="쉼표 [0] 36 3 2" xfId="6897"/>
    <cellStyle name="쉼표 [0] 36 3 2 2" xfId="7852"/>
    <cellStyle name="쉼표 [0] 36 3 2 2 2" xfId="9708"/>
    <cellStyle name="쉼표 [0] 36 3 2 3" xfId="8780"/>
    <cellStyle name="쉼표 [0] 36 3 3" xfId="7448"/>
    <cellStyle name="쉼표 [0] 36 3 3 2" xfId="9304"/>
    <cellStyle name="쉼표 [0] 36 3 4" xfId="8376"/>
    <cellStyle name="쉼표 [0] 36 4" xfId="6692"/>
    <cellStyle name="쉼표 [0] 36 4 2" xfId="7647"/>
    <cellStyle name="쉼표 [0] 36 4 2 2" xfId="9503"/>
    <cellStyle name="쉼표 [0] 36 4 3" xfId="8575"/>
    <cellStyle name="쉼표 [0] 36 5" xfId="7228"/>
    <cellStyle name="쉼표 [0] 36 5 2" xfId="9084"/>
    <cellStyle name="쉼표 [0] 36 6" xfId="8156"/>
    <cellStyle name="쉼표 [0] 37" xfId="4274"/>
    <cellStyle name="쉼표 [0] 37 2" xfId="4689"/>
    <cellStyle name="쉼표 [0] 37 2 2" xfId="6781"/>
    <cellStyle name="쉼표 [0] 37 2 2 2" xfId="7736"/>
    <cellStyle name="쉼표 [0] 37 2 2 2 2" xfId="9592"/>
    <cellStyle name="쉼표 [0] 37 2 2 3" xfId="8664"/>
    <cellStyle name="쉼표 [0] 37 2 3" xfId="7330"/>
    <cellStyle name="쉼표 [0] 37 2 3 2" xfId="9186"/>
    <cellStyle name="쉼표 [0] 37 2 4" xfId="8258"/>
    <cellStyle name="쉼표 [0] 37 3" xfId="4888"/>
    <cellStyle name="쉼표 [0] 37 3 2" xfId="6898"/>
    <cellStyle name="쉼표 [0] 37 3 2 2" xfId="7853"/>
    <cellStyle name="쉼표 [0] 37 3 2 2 2" xfId="9709"/>
    <cellStyle name="쉼표 [0] 37 3 2 3" xfId="8781"/>
    <cellStyle name="쉼표 [0] 37 3 3" xfId="7449"/>
    <cellStyle name="쉼표 [0] 37 3 3 2" xfId="9305"/>
    <cellStyle name="쉼표 [0] 37 3 4" xfId="8377"/>
    <cellStyle name="쉼표 [0] 37 4" xfId="6691"/>
    <cellStyle name="쉼표 [0] 37 4 2" xfId="7646"/>
    <cellStyle name="쉼표 [0] 37 4 2 2" xfId="9502"/>
    <cellStyle name="쉼표 [0] 37 4 3" xfId="8574"/>
    <cellStyle name="쉼표 [0] 37 5" xfId="7227"/>
    <cellStyle name="쉼표 [0] 37 5 2" xfId="9083"/>
    <cellStyle name="쉼표 [0] 37 6" xfId="8155"/>
    <cellStyle name="쉼표 [0] 38" xfId="4342"/>
    <cellStyle name="쉼표 [0] 38 2" xfId="4701"/>
    <cellStyle name="쉼표 [0] 38 2 2" xfId="6793"/>
    <cellStyle name="쉼표 [0] 38 2 2 2" xfId="7748"/>
    <cellStyle name="쉼표 [0] 38 2 2 2 2" xfId="9604"/>
    <cellStyle name="쉼표 [0] 38 2 2 3" xfId="8676"/>
    <cellStyle name="쉼표 [0] 38 2 3" xfId="7342"/>
    <cellStyle name="쉼표 [0] 38 2 3 2" xfId="9198"/>
    <cellStyle name="쉼표 [0] 38 2 4" xfId="8270"/>
    <cellStyle name="쉼표 [0] 38 3" xfId="4889"/>
    <cellStyle name="쉼표 [0] 38 3 2" xfId="6899"/>
    <cellStyle name="쉼표 [0] 38 3 2 2" xfId="7854"/>
    <cellStyle name="쉼표 [0] 38 3 2 2 2" xfId="9710"/>
    <cellStyle name="쉼표 [0] 38 3 2 3" xfId="8782"/>
    <cellStyle name="쉼표 [0] 38 3 3" xfId="7450"/>
    <cellStyle name="쉼표 [0] 38 3 3 2" xfId="9306"/>
    <cellStyle name="쉼표 [0] 38 3 4" xfId="8378"/>
    <cellStyle name="쉼표 [0] 38 4" xfId="6703"/>
    <cellStyle name="쉼표 [0] 38 4 2" xfId="7658"/>
    <cellStyle name="쉼표 [0] 38 4 2 2" xfId="9514"/>
    <cellStyle name="쉼표 [0] 38 4 3" xfId="8586"/>
    <cellStyle name="쉼표 [0] 38 5" xfId="7239"/>
    <cellStyle name="쉼표 [0] 38 5 2" xfId="9095"/>
    <cellStyle name="쉼표 [0] 38 6" xfId="8167"/>
    <cellStyle name="쉼표 [0] 39" xfId="4352"/>
    <cellStyle name="쉼표 [0] 39 2" xfId="4711"/>
    <cellStyle name="쉼표 [0] 39 2 2" xfId="6803"/>
    <cellStyle name="쉼표 [0] 39 2 2 2" xfId="7758"/>
    <cellStyle name="쉼표 [0] 39 2 2 2 2" xfId="9614"/>
    <cellStyle name="쉼표 [0] 39 2 2 3" xfId="8686"/>
    <cellStyle name="쉼표 [0] 39 2 3" xfId="7352"/>
    <cellStyle name="쉼표 [0] 39 2 3 2" xfId="9208"/>
    <cellStyle name="쉼표 [0] 39 2 4" xfId="8280"/>
    <cellStyle name="쉼표 [0] 39 3" xfId="5026"/>
    <cellStyle name="쉼표 [0] 39 3 2" xfId="6978"/>
    <cellStyle name="쉼표 [0] 39 3 2 2" xfId="7933"/>
    <cellStyle name="쉼표 [0] 39 3 2 2 2" xfId="9789"/>
    <cellStyle name="쉼표 [0] 39 3 2 3" xfId="8861"/>
    <cellStyle name="쉼표 [0] 39 3 3" xfId="7530"/>
    <cellStyle name="쉼표 [0] 39 3 3 2" xfId="9386"/>
    <cellStyle name="쉼표 [0] 39 3 4" xfId="8458"/>
    <cellStyle name="쉼표 [0] 39 4" xfId="6713"/>
    <cellStyle name="쉼표 [0] 39 4 2" xfId="7668"/>
    <cellStyle name="쉼표 [0] 39 4 2 2" xfId="9524"/>
    <cellStyle name="쉼표 [0] 39 4 3" xfId="8596"/>
    <cellStyle name="쉼표 [0] 39 5" xfId="7249"/>
    <cellStyle name="쉼표 [0] 39 5 2" xfId="9105"/>
    <cellStyle name="쉼표 [0] 39 6" xfId="8177"/>
    <cellStyle name="쉼표 [0] 4" xfId="2570"/>
    <cellStyle name="쉼표 [0] 4 2" xfId="2571"/>
    <cellStyle name="쉼표 [0] 4 2 2" xfId="3079"/>
    <cellStyle name="쉼표 [0] 4 2 2 2" xfId="3959"/>
    <cellStyle name="쉼표 [0] 4 2 2 2 2" xfId="5176"/>
    <cellStyle name="쉼표 [0] 4 2 2 2 2 2" xfId="7560"/>
    <cellStyle name="쉼표 [0] 4 2 2 2 2 2 2" xfId="9416"/>
    <cellStyle name="쉼표 [0] 4 2 2 2 2 3" xfId="8488"/>
    <cellStyle name="쉼표 [0] 4 2 2 3" xfId="5177"/>
    <cellStyle name="쉼표 [0] 4 2 2 3 2" xfId="7561"/>
    <cellStyle name="쉼표 [0] 4 2 2 3 2 2" xfId="9417"/>
    <cellStyle name="쉼표 [0] 4 2 2 3 3" xfId="8489"/>
    <cellStyle name="쉼표 [0] 4 2 2 4" xfId="7133"/>
    <cellStyle name="쉼표 [0] 4 2 2 4 2" xfId="8989"/>
    <cellStyle name="쉼표 [0] 4 2 2 5" xfId="8061"/>
    <cellStyle name="쉼표 [0] 4 2 3" xfId="3960"/>
    <cellStyle name="쉼표 [0] 4 2 3 2" xfId="3961"/>
    <cellStyle name="쉼표 [0] 4 2 3 2 2" xfId="7198"/>
    <cellStyle name="쉼표 [0] 4 2 3 2 2 2" xfId="9054"/>
    <cellStyle name="쉼표 [0] 4 2 3 2 3" xfId="8126"/>
    <cellStyle name="쉼표 [0] 4 2 3 3" xfId="4661"/>
    <cellStyle name="쉼표 [0] 4 2 3 4" xfId="7197"/>
    <cellStyle name="쉼표 [0] 4 2 3 4 2" xfId="9053"/>
    <cellStyle name="쉼표 [0] 4 2 3 5" xfId="8125"/>
    <cellStyle name="쉼표 [0] 4 2 4" xfId="3958"/>
    <cellStyle name="쉼표 [0] 4 2_010_주택건설" xfId="3962"/>
    <cellStyle name="쉼표 [0] 4 3" xfId="3080"/>
    <cellStyle name="쉼표 [0] 4 3 2" xfId="3360"/>
    <cellStyle name="쉼표 [0] 4 3 2 2" xfId="3963"/>
    <cellStyle name="쉼표 [0] 4 3 3" xfId="5178"/>
    <cellStyle name="쉼표 [0] 4 3 3 2" xfId="7562"/>
    <cellStyle name="쉼표 [0] 4 3 3 2 2" xfId="9418"/>
    <cellStyle name="쉼표 [0] 4 3 3 3" xfId="8490"/>
    <cellStyle name="쉼표 [0] 4 3 4" xfId="7134"/>
    <cellStyle name="쉼표 [0] 4 3 4 2" xfId="8990"/>
    <cellStyle name="쉼표 [0] 4 3 5" xfId="8062"/>
    <cellStyle name="쉼표 [0] 4 4" xfId="3964"/>
    <cellStyle name="쉼표 [0] 4 4 2" xfId="4662"/>
    <cellStyle name="쉼표 [0] 4 4 3" xfId="5179"/>
    <cellStyle name="쉼표 [0] 4 4 3 2" xfId="7563"/>
    <cellStyle name="쉼표 [0] 4 4 3 2 2" xfId="9419"/>
    <cellStyle name="쉼표 [0] 4 4 3 3" xfId="8491"/>
    <cellStyle name="쉼표 [0] 4 5" xfId="5180"/>
    <cellStyle name="쉼표 [0] 4 5 2" xfId="7564"/>
    <cellStyle name="쉼표 [0] 4 5 2 2" xfId="9420"/>
    <cellStyle name="쉼표 [0] 4 5 3" xfId="8492"/>
    <cellStyle name="쉼표 [0] 40" xfId="4340"/>
    <cellStyle name="쉼표 [0] 40 2" xfId="4699"/>
    <cellStyle name="쉼표 [0] 40 2 2" xfId="6791"/>
    <cellStyle name="쉼표 [0] 40 2 2 2" xfId="7746"/>
    <cellStyle name="쉼표 [0] 40 2 2 2 2" xfId="9602"/>
    <cellStyle name="쉼표 [0] 40 2 2 3" xfId="8674"/>
    <cellStyle name="쉼표 [0] 40 2 3" xfId="7340"/>
    <cellStyle name="쉼표 [0] 40 2 3 2" xfId="9196"/>
    <cellStyle name="쉼표 [0] 40 2 4" xfId="8268"/>
    <cellStyle name="쉼표 [0] 40 3" xfId="5027"/>
    <cellStyle name="쉼표 [0] 40 3 2" xfId="6979"/>
    <cellStyle name="쉼표 [0] 40 3 2 2" xfId="7934"/>
    <cellStyle name="쉼표 [0] 40 3 2 2 2" xfId="9790"/>
    <cellStyle name="쉼표 [0] 40 3 2 3" xfId="8862"/>
    <cellStyle name="쉼표 [0] 40 3 3" xfId="7531"/>
    <cellStyle name="쉼표 [0] 40 3 3 2" xfId="9387"/>
    <cellStyle name="쉼표 [0] 40 3 4" xfId="8459"/>
    <cellStyle name="쉼표 [0] 40 4" xfId="6701"/>
    <cellStyle name="쉼표 [0] 40 4 2" xfId="7656"/>
    <cellStyle name="쉼표 [0] 40 4 2 2" xfId="9512"/>
    <cellStyle name="쉼표 [0] 40 4 3" xfId="8584"/>
    <cellStyle name="쉼표 [0] 40 5" xfId="7237"/>
    <cellStyle name="쉼표 [0] 40 5 2" xfId="9093"/>
    <cellStyle name="쉼표 [0] 40 6" xfId="8165"/>
    <cellStyle name="쉼표 [0] 41" xfId="4348"/>
    <cellStyle name="쉼표 [0] 41 2" xfId="4707"/>
    <cellStyle name="쉼표 [0] 41 2 2" xfId="6799"/>
    <cellStyle name="쉼표 [0] 41 2 2 2" xfId="7754"/>
    <cellStyle name="쉼표 [0] 41 2 2 2 2" xfId="9610"/>
    <cellStyle name="쉼표 [0] 41 2 2 3" xfId="8682"/>
    <cellStyle name="쉼표 [0] 41 2 3" xfId="7348"/>
    <cellStyle name="쉼표 [0] 41 2 3 2" xfId="9204"/>
    <cellStyle name="쉼표 [0] 41 2 4" xfId="8276"/>
    <cellStyle name="쉼표 [0] 41 3" xfId="5028"/>
    <cellStyle name="쉼표 [0] 41 3 2" xfId="6980"/>
    <cellStyle name="쉼표 [0] 41 3 2 2" xfId="7935"/>
    <cellStyle name="쉼표 [0] 41 3 2 2 2" xfId="9791"/>
    <cellStyle name="쉼표 [0] 41 3 2 3" xfId="8863"/>
    <cellStyle name="쉼표 [0] 41 3 3" xfId="7532"/>
    <cellStyle name="쉼표 [0] 41 3 3 2" xfId="9388"/>
    <cellStyle name="쉼표 [0] 41 3 4" xfId="8460"/>
    <cellStyle name="쉼표 [0] 41 4" xfId="6709"/>
    <cellStyle name="쉼표 [0] 41 4 2" xfId="7664"/>
    <cellStyle name="쉼표 [0] 41 4 2 2" xfId="9520"/>
    <cellStyle name="쉼표 [0] 41 4 3" xfId="8592"/>
    <cellStyle name="쉼표 [0] 41 5" xfId="7245"/>
    <cellStyle name="쉼표 [0] 41 5 2" xfId="9101"/>
    <cellStyle name="쉼표 [0] 41 6" xfId="8173"/>
    <cellStyle name="쉼표 [0] 42" xfId="3965"/>
    <cellStyle name="쉼표 [0] 42 2" xfId="7199"/>
    <cellStyle name="쉼표 [0] 42 2 2" xfId="9055"/>
    <cellStyle name="쉼표 [0] 42 3" xfId="8127"/>
    <cellStyle name="쉼표 [0] 43" xfId="3966"/>
    <cellStyle name="쉼표 [0] 43 2" xfId="7200"/>
    <cellStyle name="쉼표 [0] 43 2 2" xfId="9056"/>
    <cellStyle name="쉼표 [0] 43 3" xfId="8128"/>
    <cellStyle name="쉼표 [0] 44" xfId="3967"/>
    <cellStyle name="쉼표 [0] 44 2" xfId="7201"/>
    <cellStyle name="쉼표 [0] 44 2 2" xfId="9057"/>
    <cellStyle name="쉼표 [0] 44 3" xfId="8129"/>
    <cellStyle name="쉼표 [0] 45" xfId="3968"/>
    <cellStyle name="쉼표 [0] 45 2" xfId="7202"/>
    <cellStyle name="쉼표 [0] 45 2 2" xfId="9058"/>
    <cellStyle name="쉼표 [0] 45 3" xfId="8130"/>
    <cellStyle name="쉼표 [0] 46" xfId="3969"/>
    <cellStyle name="쉼표 [0] 46 2" xfId="7203"/>
    <cellStyle name="쉼표 [0] 46 2 2" xfId="9059"/>
    <cellStyle name="쉼표 [0] 46 3" xfId="8131"/>
    <cellStyle name="쉼표 [0] 47" xfId="3970"/>
    <cellStyle name="쉼표 [0] 47 2" xfId="7204"/>
    <cellStyle name="쉼표 [0] 47 2 2" xfId="9060"/>
    <cellStyle name="쉼표 [0] 47 3" xfId="8132"/>
    <cellStyle name="쉼표 [0] 48" xfId="3971"/>
    <cellStyle name="쉼표 [0] 48 2" xfId="7205"/>
    <cellStyle name="쉼표 [0] 48 2 2" xfId="9061"/>
    <cellStyle name="쉼표 [0] 48 3" xfId="8133"/>
    <cellStyle name="쉼표 [0] 49" xfId="3972"/>
    <cellStyle name="쉼표 [0] 49 2" xfId="7206"/>
    <cellStyle name="쉼표 [0] 49 2 2" xfId="9062"/>
    <cellStyle name="쉼표 [0] 49 3" xfId="8134"/>
    <cellStyle name="쉼표 [0] 5" xfId="2572"/>
    <cellStyle name="쉼표 [0] 5 2" xfId="3081"/>
    <cellStyle name="쉼표 [0] 5 2 2" xfId="3974"/>
    <cellStyle name="쉼표 [0] 5 2 2 2" xfId="7207"/>
    <cellStyle name="쉼표 [0] 5 2 2 2 2" xfId="9063"/>
    <cellStyle name="쉼표 [0] 5 2 2 3" xfId="8135"/>
    <cellStyle name="쉼표 [0] 5 2 3" xfId="3973"/>
    <cellStyle name="쉼표 [0] 5 2 4" xfId="7135"/>
    <cellStyle name="쉼표 [0] 5 2 4 2" xfId="8991"/>
    <cellStyle name="쉼표 [0] 5 2 5" xfId="8063"/>
    <cellStyle name="쉼표 [0] 5 3" xfId="3975"/>
    <cellStyle name="쉼표 [0] 5 3 2" xfId="3976"/>
    <cellStyle name="쉼표 [0] 5 3 2 2" xfId="7209"/>
    <cellStyle name="쉼표 [0] 5 3 2 2 2" xfId="9065"/>
    <cellStyle name="쉼표 [0] 5 3 2 3" xfId="8137"/>
    <cellStyle name="쉼표 [0] 5 3 3" xfId="4663"/>
    <cellStyle name="쉼표 [0] 5 3 4" xfId="5181"/>
    <cellStyle name="쉼표 [0] 5 3 4 2" xfId="7565"/>
    <cellStyle name="쉼표 [0] 5 3 4 2 2" xfId="9421"/>
    <cellStyle name="쉼표 [0] 5 3 4 3" xfId="8493"/>
    <cellStyle name="쉼표 [0] 5 3 5" xfId="7208"/>
    <cellStyle name="쉼표 [0] 5 3 5 2" xfId="9064"/>
    <cellStyle name="쉼표 [0] 5 3 6" xfId="8136"/>
    <cellStyle name="쉼표 [0] 5 4" xfId="3977"/>
    <cellStyle name="쉼표 [0] 5 4 2" xfId="5182"/>
    <cellStyle name="쉼표 [0] 5 4 2 2" xfId="7566"/>
    <cellStyle name="쉼표 [0] 5 4 2 2 2" xfId="9422"/>
    <cellStyle name="쉼표 [0] 5 4 2 3" xfId="8494"/>
    <cellStyle name="쉼표 [0] 5 5" xfId="5183"/>
    <cellStyle name="쉼표 [0] 5 5 2" xfId="7567"/>
    <cellStyle name="쉼표 [0] 5 5 2 2" xfId="9423"/>
    <cellStyle name="쉼표 [0] 5 5 3" xfId="8495"/>
    <cellStyle name="쉼표 [0] 50" xfId="3978"/>
    <cellStyle name="쉼표 [0] 50 2" xfId="7210"/>
    <cellStyle name="쉼표 [0] 50 2 2" xfId="9066"/>
    <cellStyle name="쉼표 [0] 50 3" xfId="8138"/>
    <cellStyle name="쉼표 [0] 51" xfId="3082"/>
    <cellStyle name="쉼표 [0] 51 2" xfId="3979"/>
    <cellStyle name="쉼표 [0] 51 2 2" xfId="7211"/>
    <cellStyle name="쉼표 [0] 51 2 2 2" xfId="9067"/>
    <cellStyle name="쉼표 [0] 51 2 3" xfId="8139"/>
    <cellStyle name="쉼표 [0] 51 3" xfId="7136"/>
    <cellStyle name="쉼표 [0] 51 3 2" xfId="8992"/>
    <cellStyle name="쉼표 [0] 51 4" xfId="8064"/>
    <cellStyle name="쉼표 [0] 52" xfId="4351"/>
    <cellStyle name="쉼표 [0] 52 2" xfId="4710"/>
    <cellStyle name="쉼표 [0] 52 2 2" xfId="6802"/>
    <cellStyle name="쉼표 [0] 52 2 2 2" xfId="7757"/>
    <cellStyle name="쉼표 [0] 52 2 2 2 2" xfId="9613"/>
    <cellStyle name="쉼표 [0] 52 2 2 3" xfId="8685"/>
    <cellStyle name="쉼표 [0] 52 2 3" xfId="7351"/>
    <cellStyle name="쉼표 [0] 52 2 3 2" xfId="9207"/>
    <cellStyle name="쉼표 [0] 52 2 4" xfId="8279"/>
    <cellStyle name="쉼표 [0] 52 3" xfId="5029"/>
    <cellStyle name="쉼표 [0] 52 3 2" xfId="6981"/>
    <cellStyle name="쉼표 [0] 52 3 2 2" xfId="7936"/>
    <cellStyle name="쉼표 [0] 52 3 2 2 2" xfId="9792"/>
    <cellStyle name="쉼표 [0] 52 3 2 3" xfId="8864"/>
    <cellStyle name="쉼표 [0] 52 3 3" xfId="7533"/>
    <cellStyle name="쉼표 [0] 52 3 3 2" xfId="9389"/>
    <cellStyle name="쉼표 [0] 52 3 4" xfId="8461"/>
    <cellStyle name="쉼표 [0] 52 4" xfId="6712"/>
    <cellStyle name="쉼표 [0] 52 4 2" xfId="7667"/>
    <cellStyle name="쉼표 [0] 52 4 2 2" xfId="9523"/>
    <cellStyle name="쉼표 [0] 52 4 3" xfId="8595"/>
    <cellStyle name="쉼표 [0] 52 5" xfId="7248"/>
    <cellStyle name="쉼표 [0] 52 5 2" xfId="9104"/>
    <cellStyle name="쉼표 [0] 52 6" xfId="8176"/>
    <cellStyle name="쉼표 [0] 53" xfId="3980"/>
    <cellStyle name="쉼표 [0] 53 2" xfId="7212"/>
    <cellStyle name="쉼표 [0] 53 2 2" xfId="9068"/>
    <cellStyle name="쉼표 [0] 53 3" xfId="8140"/>
    <cellStyle name="쉼표 [0] 54" xfId="3981"/>
    <cellStyle name="쉼표 [0] 54 2" xfId="7213"/>
    <cellStyle name="쉼표 [0] 54 2 2" xfId="9069"/>
    <cellStyle name="쉼표 [0] 54 3" xfId="8141"/>
    <cellStyle name="쉼표 [0] 55" xfId="3982"/>
    <cellStyle name="쉼표 [0] 55 2" xfId="7214"/>
    <cellStyle name="쉼표 [0] 55 2 2" xfId="9070"/>
    <cellStyle name="쉼표 [0] 55 3" xfId="8142"/>
    <cellStyle name="쉼표 [0] 56" xfId="3983"/>
    <cellStyle name="쉼표 [0] 56 2" xfId="7215"/>
    <cellStyle name="쉼표 [0] 56 2 2" xfId="9071"/>
    <cellStyle name="쉼표 [0] 56 3" xfId="8143"/>
    <cellStyle name="쉼표 [0] 57" xfId="5030"/>
    <cellStyle name="쉼표 [0] 57 2" xfId="6982"/>
    <cellStyle name="쉼표 [0] 57 2 2" xfId="7937"/>
    <cellStyle name="쉼표 [0] 57 2 2 2" xfId="9793"/>
    <cellStyle name="쉼표 [0] 57 2 3" xfId="8865"/>
    <cellStyle name="쉼표 [0] 57 3" xfId="7534"/>
    <cellStyle name="쉼표 [0] 57 3 2" xfId="9390"/>
    <cellStyle name="쉼표 [0] 57 4" xfId="8462"/>
    <cellStyle name="쉼표 [0] 58" xfId="3984"/>
    <cellStyle name="쉼표 [0] 58 2" xfId="7216"/>
    <cellStyle name="쉼표 [0] 58 2 2" xfId="9072"/>
    <cellStyle name="쉼표 [0] 58 3" xfId="8144"/>
    <cellStyle name="쉼표 [0] 59" xfId="3985"/>
    <cellStyle name="쉼표 [0] 59 2" xfId="7217"/>
    <cellStyle name="쉼표 [0] 59 2 2" xfId="9073"/>
    <cellStyle name="쉼표 [0] 59 3" xfId="8145"/>
    <cellStyle name="쉼표 [0] 6" xfId="2573"/>
    <cellStyle name="쉼표 [0] 6 2" xfId="2574"/>
    <cellStyle name="쉼표 [0] 6 2 2" xfId="3987"/>
    <cellStyle name="쉼표 [0] 6 2 3" xfId="3986"/>
    <cellStyle name="쉼표 [0] 6 3" xfId="2575"/>
    <cellStyle name="쉼표 [0] 6 3 2" xfId="3083"/>
    <cellStyle name="쉼표 [0] 6 3 2 2" xfId="3988"/>
    <cellStyle name="쉼표 [0] 6 3 2 2 2" xfId="7218"/>
    <cellStyle name="쉼표 [0] 6 3 2 2 2 2" xfId="9074"/>
    <cellStyle name="쉼표 [0] 6 3 2 2 3" xfId="8146"/>
    <cellStyle name="쉼표 [0] 6 3 2 3" xfId="7137"/>
    <cellStyle name="쉼표 [0] 6 3 2 3 2" xfId="8993"/>
    <cellStyle name="쉼표 [0] 6 3 2 4" xfId="8065"/>
    <cellStyle name="쉼표 [0] 6 3 3" xfId="7107"/>
    <cellStyle name="쉼표 [0] 6 3 3 2" xfId="8963"/>
    <cellStyle name="쉼표 [0] 6 3 4" xfId="8035"/>
    <cellStyle name="쉼표 [0] 6 4" xfId="3084"/>
    <cellStyle name="쉼표 [0] 6 4 2" xfId="7138"/>
    <cellStyle name="쉼표 [0] 6 4 2 2" xfId="8994"/>
    <cellStyle name="쉼표 [0] 6 4 3" xfId="8066"/>
    <cellStyle name="쉼표 [0] 6 5" xfId="3085"/>
    <cellStyle name="쉼표 [0] 6 5 2" xfId="7139"/>
    <cellStyle name="쉼표 [0] 6 5 2 2" xfId="8995"/>
    <cellStyle name="쉼표 [0] 6 5 3" xfId="8067"/>
    <cellStyle name="쉼표 [0] 6 6" xfId="3989"/>
    <cellStyle name="쉼표 [0] 6 6 2" xfId="4664"/>
    <cellStyle name="쉼표 [0] 6 6 2 2" xfId="7325"/>
    <cellStyle name="쉼표 [0] 6 6 2 2 2" xfId="9181"/>
    <cellStyle name="쉼표 [0] 6 6 2 3" xfId="8253"/>
    <cellStyle name="쉼표 [0] 6 7" xfId="6621"/>
    <cellStyle name="쉼표 [0] 6 8" xfId="7106"/>
    <cellStyle name="쉼표 [0] 6 8 2" xfId="8962"/>
    <cellStyle name="쉼표 [0] 6 9" xfId="8034"/>
    <cellStyle name="쉼표 [0] 6_009_유통금융보험및기타서비스" xfId="3990"/>
    <cellStyle name="쉼표 [0] 60" xfId="3991"/>
    <cellStyle name="쉼표 [0] 60 2" xfId="7219"/>
    <cellStyle name="쉼표 [0] 60 2 2" xfId="9075"/>
    <cellStyle name="쉼표 [0] 60 3" xfId="8147"/>
    <cellStyle name="쉼표 [0] 61" xfId="3992"/>
    <cellStyle name="쉼표 [0] 61 2" xfId="7220"/>
    <cellStyle name="쉼표 [0] 61 2 2" xfId="9076"/>
    <cellStyle name="쉼표 [0] 61 3" xfId="8148"/>
    <cellStyle name="쉼표 [0] 62" xfId="3993"/>
    <cellStyle name="쉼표 [0] 62 2" xfId="7221"/>
    <cellStyle name="쉼표 [0] 62 2 2" xfId="9077"/>
    <cellStyle name="쉼표 [0] 62 3" xfId="8149"/>
    <cellStyle name="쉼표 [0] 63" xfId="3994"/>
    <cellStyle name="쉼표 [0] 63 2" xfId="7222"/>
    <cellStyle name="쉼표 [0] 63 2 2" xfId="9078"/>
    <cellStyle name="쉼표 [0] 63 3" xfId="8150"/>
    <cellStyle name="쉼표 [0] 64" xfId="3995"/>
    <cellStyle name="쉼표 [0] 64 2" xfId="7223"/>
    <cellStyle name="쉼표 [0] 64 2 2" xfId="9079"/>
    <cellStyle name="쉼표 [0] 64 3" xfId="8151"/>
    <cellStyle name="쉼표 [0] 65" xfId="3996"/>
    <cellStyle name="쉼표 [0] 65 2" xfId="7224"/>
    <cellStyle name="쉼표 [0] 65 2 2" xfId="9080"/>
    <cellStyle name="쉼표 [0] 65 3" xfId="8152"/>
    <cellStyle name="쉼표 [0] 66" xfId="6637"/>
    <cellStyle name="쉼표 [0] 66 2" xfId="7057"/>
    <cellStyle name="쉼표 [0] 66 2 2" xfId="7992"/>
    <cellStyle name="쉼표 [0] 66 2 2 2" xfId="9848"/>
    <cellStyle name="쉼표 [0] 66 2 3" xfId="8920"/>
    <cellStyle name="쉼표 [0] 66 3" xfId="7606"/>
    <cellStyle name="쉼표 [0] 66 3 2" xfId="9462"/>
    <cellStyle name="쉼표 [0] 66 4" xfId="8534"/>
    <cellStyle name="쉼표 [0] 67" xfId="6638"/>
    <cellStyle name="쉼표 [0] 67 2" xfId="7058"/>
    <cellStyle name="쉼표 [0] 67 2 2" xfId="7993"/>
    <cellStyle name="쉼표 [0] 67 2 2 2" xfId="9849"/>
    <cellStyle name="쉼표 [0] 67 2 3" xfId="8921"/>
    <cellStyle name="쉼표 [0] 67 3" xfId="7607"/>
    <cellStyle name="쉼표 [0] 67 3 2" xfId="9463"/>
    <cellStyle name="쉼표 [0] 67 4" xfId="8535"/>
    <cellStyle name="쉼표 [0] 68" xfId="6639"/>
    <cellStyle name="쉼표 [0] 68 2" xfId="7059"/>
    <cellStyle name="쉼표 [0] 68 2 2" xfId="7994"/>
    <cellStyle name="쉼표 [0] 68 2 2 2" xfId="9850"/>
    <cellStyle name="쉼표 [0] 68 2 3" xfId="8922"/>
    <cellStyle name="쉼표 [0] 68 3" xfId="7608"/>
    <cellStyle name="쉼표 [0] 68 3 2" xfId="9464"/>
    <cellStyle name="쉼표 [0] 68 4" xfId="8536"/>
    <cellStyle name="쉼표 [0] 69" xfId="6640"/>
    <cellStyle name="쉼표 [0] 69 2" xfId="7060"/>
    <cellStyle name="쉼표 [0] 69 2 2" xfId="7995"/>
    <cellStyle name="쉼표 [0] 69 2 2 2" xfId="9851"/>
    <cellStyle name="쉼표 [0] 69 2 3" xfId="8923"/>
    <cellStyle name="쉼표 [0] 69 3" xfId="7609"/>
    <cellStyle name="쉼표 [0] 69 3 2" xfId="9465"/>
    <cellStyle name="쉼표 [0] 69 4" xfId="8537"/>
    <cellStyle name="쉼표 [0] 7" xfId="2576"/>
    <cellStyle name="쉼표 [0] 7 2" xfId="2577"/>
    <cellStyle name="쉼표 [0] 7 2 2" xfId="3087"/>
    <cellStyle name="쉼표 [0] 7 2 2 2" xfId="7141"/>
    <cellStyle name="쉼표 [0] 7 2 2 2 2" xfId="8997"/>
    <cellStyle name="쉼표 [0] 7 2 2 3" xfId="8069"/>
    <cellStyle name="쉼표 [0] 7 2 3" xfId="5184"/>
    <cellStyle name="쉼표 [0] 7 2 3 2" xfId="7568"/>
    <cellStyle name="쉼표 [0] 7 2 3 2 2" xfId="9424"/>
    <cellStyle name="쉼표 [0] 7 2 3 3" xfId="8496"/>
    <cellStyle name="쉼표 [0] 7 2 4" xfId="7109"/>
    <cellStyle name="쉼표 [0] 7 2 4 2" xfId="8965"/>
    <cellStyle name="쉼표 [0] 7 2 5" xfId="8037"/>
    <cellStyle name="쉼표 [0] 7 3" xfId="3088"/>
    <cellStyle name="쉼표 [0] 7 3 2" xfId="5185"/>
    <cellStyle name="쉼표 [0] 7 3 2 2" xfId="7569"/>
    <cellStyle name="쉼표 [0] 7 3 2 2 2" xfId="9425"/>
    <cellStyle name="쉼표 [0] 7 3 2 3" xfId="8497"/>
    <cellStyle name="쉼표 [0] 7 3 3" xfId="7142"/>
    <cellStyle name="쉼표 [0] 7 3 3 2" xfId="8998"/>
    <cellStyle name="쉼표 [0] 7 3 4" xfId="8070"/>
    <cellStyle name="쉼표 [0] 7 4" xfId="3086"/>
    <cellStyle name="쉼표 [0] 7 4 2" xfId="3998"/>
    <cellStyle name="쉼표 [0] 7 4 3" xfId="4665"/>
    <cellStyle name="쉼표 [0] 7 4 3 2" xfId="7326"/>
    <cellStyle name="쉼표 [0] 7 4 3 2 2" xfId="9182"/>
    <cellStyle name="쉼표 [0] 7 4 3 3" xfId="8254"/>
    <cellStyle name="쉼표 [0] 7 4 4" xfId="7140"/>
    <cellStyle name="쉼표 [0] 7 4 4 2" xfId="8996"/>
    <cellStyle name="쉼표 [0] 7 4 5" xfId="8068"/>
    <cellStyle name="쉼표 [0] 7 5" xfId="3997"/>
    <cellStyle name="쉼표 [0] 7 6" xfId="7108"/>
    <cellStyle name="쉼표 [0] 7 6 2" xfId="8964"/>
    <cellStyle name="쉼표 [0] 7 7" xfId="8036"/>
    <cellStyle name="쉼표 [0] 7_012_보건및사회보장" xfId="3999"/>
    <cellStyle name="쉼표 [0] 70" xfId="6641"/>
    <cellStyle name="쉼표 [0] 70 2" xfId="7061"/>
    <cellStyle name="쉼표 [0] 70 2 2" xfId="7996"/>
    <cellStyle name="쉼표 [0] 70 2 2 2" xfId="9852"/>
    <cellStyle name="쉼표 [0] 70 2 3" xfId="8924"/>
    <cellStyle name="쉼표 [0] 70 3" xfId="7610"/>
    <cellStyle name="쉼표 [0] 70 3 2" xfId="9466"/>
    <cellStyle name="쉼표 [0] 70 4" xfId="8538"/>
    <cellStyle name="쉼표 [0] 71" xfId="6642"/>
    <cellStyle name="쉼표 [0] 71 2" xfId="7062"/>
    <cellStyle name="쉼표 [0] 71 2 2" xfId="7997"/>
    <cellStyle name="쉼표 [0] 71 2 2 2" xfId="9853"/>
    <cellStyle name="쉼표 [0] 71 2 3" xfId="8925"/>
    <cellStyle name="쉼표 [0] 71 3" xfId="7611"/>
    <cellStyle name="쉼표 [0] 71 3 2" xfId="9467"/>
    <cellStyle name="쉼표 [0] 71 4" xfId="8539"/>
    <cellStyle name="쉼표 [0] 72" xfId="6643"/>
    <cellStyle name="쉼표 [0] 72 2" xfId="7063"/>
    <cellStyle name="쉼표 [0] 72 2 2" xfId="7998"/>
    <cellStyle name="쉼표 [0] 72 2 2 2" xfId="9854"/>
    <cellStyle name="쉼표 [0] 72 2 3" xfId="8926"/>
    <cellStyle name="쉼표 [0] 72 3" xfId="7612"/>
    <cellStyle name="쉼표 [0] 72 3 2" xfId="9468"/>
    <cellStyle name="쉼표 [0] 72 4" xfId="8540"/>
    <cellStyle name="쉼표 [0] 73" xfId="7094"/>
    <cellStyle name="쉼표 [0] 75" xfId="3089"/>
    <cellStyle name="쉼표 [0] 75 2" xfId="7143"/>
    <cellStyle name="쉼표 [0] 75 2 2" xfId="8999"/>
    <cellStyle name="쉼표 [0] 75 3" xfId="8071"/>
    <cellStyle name="쉼표 [0] 76" xfId="3090"/>
    <cellStyle name="쉼표 [0] 76 2" xfId="7144"/>
    <cellStyle name="쉼표 [0] 76 2 2" xfId="9000"/>
    <cellStyle name="쉼표 [0] 76 3" xfId="8072"/>
    <cellStyle name="쉼표 [0] 78" xfId="3091"/>
    <cellStyle name="쉼표 [0] 78 2" xfId="7145"/>
    <cellStyle name="쉼표 [0] 78 2 2" xfId="9001"/>
    <cellStyle name="쉼표 [0] 78 3" xfId="8073"/>
    <cellStyle name="쉼표 [0] 79" xfId="3092"/>
    <cellStyle name="쉼표 [0] 79 2" xfId="7146"/>
    <cellStyle name="쉼표 [0] 79 2 2" xfId="9002"/>
    <cellStyle name="쉼표 [0] 79 3" xfId="8074"/>
    <cellStyle name="쉼표 [0] 8" xfId="2578"/>
    <cellStyle name="쉼표 [0] 8 2" xfId="3093"/>
    <cellStyle name="쉼표 [0] 8 2 2" xfId="5186"/>
    <cellStyle name="쉼표 [0] 8 2 2 2" xfId="7570"/>
    <cellStyle name="쉼표 [0] 8 2 2 2 2" xfId="9426"/>
    <cellStyle name="쉼표 [0] 8 2 2 3" xfId="8498"/>
    <cellStyle name="쉼표 [0] 8 2 3" xfId="7147"/>
    <cellStyle name="쉼표 [0] 8 2 3 2" xfId="9003"/>
    <cellStyle name="쉼표 [0] 8 2 4" xfId="8075"/>
    <cellStyle name="쉼표 [0] 8 3" xfId="4000"/>
    <cellStyle name="쉼표 [0] 8 3 2" xfId="4666"/>
    <cellStyle name="쉼표 [0] 8 4" xfId="5187"/>
    <cellStyle name="쉼표 [0] 8 4 2" xfId="7571"/>
    <cellStyle name="쉼표 [0] 8 4 2 2" xfId="9427"/>
    <cellStyle name="쉼표 [0] 8 4 3" xfId="8499"/>
    <cellStyle name="쉼표 [0] 8_010_주택건설" xfId="4001"/>
    <cellStyle name="쉼표 [0] 80" xfId="3094"/>
    <cellStyle name="쉼표 [0] 80 2" xfId="7148"/>
    <cellStyle name="쉼표 [0] 80 2 2" xfId="9004"/>
    <cellStyle name="쉼표 [0] 80 3" xfId="8076"/>
    <cellStyle name="쉼표 [0] 81" xfId="3095"/>
    <cellStyle name="쉼표 [0] 81 2" xfId="7149"/>
    <cellStyle name="쉼표 [0] 81 2 2" xfId="9005"/>
    <cellStyle name="쉼표 [0] 81 3" xfId="8077"/>
    <cellStyle name="쉼표 [0] 82" xfId="3096"/>
    <cellStyle name="쉼표 [0] 82 2" xfId="7150"/>
    <cellStyle name="쉼표 [0] 82 2 2" xfId="9006"/>
    <cellStyle name="쉼표 [0] 82 3" xfId="8078"/>
    <cellStyle name="쉼표 [0] 84" xfId="3097"/>
    <cellStyle name="쉼표 [0] 84 2" xfId="7151"/>
    <cellStyle name="쉼표 [0] 84 2 2" xfId="9007"/>
    <cellStyle name="쉼표 [0] 84 3" xfId="8079"/>
    <cellStyle name="쉼표 [0] 85" xfId="3098"/>
    <cellStyle name="쉼표 [0] 85 2" xfId="7152"/>
    <cellStyle name="쉼표 [0] 85 2 2" xfId="9008"/>
    <cellStyle name="쉼표 [0] 85 3" xfId="8080"/>
    <cellStyle name="쉼표 [0] 9" xfId="2579"/>
    <cellStyle name="쉼표 [0] 9 2" xfId="3099"/>
    <cellStyle name="쉼표 [0] 9 2 2" xfId="4002"/>
    <cellStyle name="쉼표 [0] 9 2 2 2" xfId="7225"/>
    <cellStyle name="쉼표 [0] 9 2 2 2 2" xfId="9081"/>
    <cellStyle name="쉼표 [0] 9 2 2 3" xfId="8153"/>
    <cellStyle name="쉼표 [0] 9 2 3" xfId="7153"/>
    <cellStyle name="쉼표 [0] 9 2 3 2" xfId="9009"/>
    <cellStyle name="쉼표 [0] 9 2 4" xfId="8081"/>
    <cellStyle name="쉼표 [0] 9 3" xfId="3100"/>
    <cellStyle name="쉼표 [0] 9 3 2" xfId="5188"/>
    <cellStyle name="쉼표 [0] 9 3 2 2" xfId="7572"/>
    <cellStyle name="쉼표 [0] 9 3 2 2 2" xfId="9428"/>
    <cellStyle name="쉼표 [0] 9 3 2 3" xfId="8500"/>
    <cellStyle name="쉼표 [0] 9 3 3" xfId="7154"/>
    <cellStyle name="쉼표 [0] 9 3 3 2" xfId="9010"/>
    <cellStyle name="쉼표 [0] 9 3 4" xfId="8082"/>
    <cellStyle name="쉼표 [0] 9 4" xfId="4003"/>
    <cellStyle name="쉼표 [0] 9 4 2" xfId="4667"/>
    <cellStyle name="쉼표 [0] 9 4 2 2" xfId="7327"/>
    <cellStyle name="쉼표 [0] 9 4 2 2 2" xfId="9183"/>
    <cellStyle name="쉼표 [0] 9 4 2 3" xfId="8255"/>
    <cellStyle name="쉼표 [0] 9 5" xfId="6622"/>
    <cellStyle name="쉼표 [0] 9_010_주택건설" xfId="4004"/>
    <cellStyle name="쉼표 [0]_17 공공행정및사법" xfId="2580"/>
    <cellStyle name="쉼표 [0]_17 공공행정및사법(편)" xfId="2581"/>
    <cellStyle name="쉼표 [0]_시군자료(집계)" xfId="2582"/>
    <cellStyle name="스타일 1" xfId="2583"/>
    <cellStyle name="스타일 1 2" xfId="2584"/>
    <cellStyle name="스타일 1 2 2" xfId="3101"/>
    <cellStyle name="스타일 1 2 3" xfId="4005"/>
    <cellStyle name="스타일 1 2 4" xfId="4890"/>
    <cellStyle name="스타일 1 3" xfId="3102"/>
    <cellStyle name="연결된 셀" xfId="2585" builtinId="24" customBuiltin="1"/>
    <cellStyle name="연결된 셀 2" xfId="2586"/>
    <cellStyle name="연결된 셀 2 2" xfId="3104"/>
    <cellStyle name="연결된 셀 2 2 2" xfId="3361"/>
    <cellStyle name="연결된 셀 2 2 2 2" xfId="4007"/>
    <cellStyle name="연결된 셀 2 2 2 2 2" xfId="6677"/>
    <cellStyle name="연결된 셀 2 2 2 3" xfId="4008"/>
    <cellStyle name="연결된 셀 2 2 2 4" xfId="4006"/>
    <cellStyle name="연결된 셀 2 2 3" xfId="4009"/>
    <cellStyle name="연결된 셀 2 2 4" xfId="4603"/>
    <cellStyle name="연결된 셀 2 2 4 2" xfId="4891"/>
    <cellStyle name="연결된 셀 2 3" xfId="3105"/>
    <cellStyle name="연결된 셀 2 3 2" xfId="4668"/>
    <cellStyle name="연결된 셀 3" xfId="2587"/>
    <cellStyle name="연결된 셀 3 2" xfId="3107"/>
    <cellStyle name="연결된 셀 3 2 2" xfId="4011"/>
    <cellStyle name="연결된 셀 3 2 3" xfId="4010"/>
    <cellStyle name="연결된 셀 3 3" xfId="3106"/>
    <cellStyle name="연결된 셀 3 4" xfId="5031"/>
    <cellStyle name="연결된 셀 3_012_보건및사회보장" xfId="4012"/>
    <cellStyle name="연결된 셀 4" xfId="3108"/>
    <cellStyle name="연결된 셀 4 2" xfId="4014"/>
    <cellStyle name="연결된 셀 4 3" xfId="4013"/>
    <cellStyle name="연결된 셀 5" xfId="3103"/>
    <cellStyle name="연결된 셀 5 2" xfId="4015"/>
    <cellStyle name="연결된 셀 5 3" xfId="4016"/>
    <cellStyle name="연결된 셀 5 4" xfId="4893"/>
    <cellStyle name="연결된 셀 5 5" xfId="4892"/>
    <cellStyle name="연결된 셀 6" xfId="4473"/>
    <cellStyle name="연결된 셀 7" xfId="4508"/>
    <cellStyle name="연결된 셀 8" xfId="4540"/>
    <cellStyle name="요약" xfId="2588" builtinId="25" customBuiltin="1"/>
    <cellStyle name="요약 2" xfId="2589"/>
    <cellStyle name="요약 2 2" xfId="2590"/>
    <cellStyle name="요약 2 2 2" xfId="3110"/>
    <cellStyle name="요약 2 2 3" xfId="4017"/>
    <cellStyle name="요약 2 3" xfId="2591"/>
    <cellStyle name="요약 2 4" xfId="3111"/>
    <cellStyle name="요약 2 4 2" xfId="4018"/>
    <cellStyle name="요약 2 4 3" xfId="4019"/>
    <cellStyle name="요약 2 5" xfId="4020"/>
    <cellStyle name="요약 3" xfId="2592"/>
    <cellStyle name="요약 3 2" xfId="3113"/>
    <cellStyle name="요약 3 2 2" xfId="4022"/>
    <cellStyle name="요약 3 2 3" xfId="4021"/>
    <cellStyle name="요약 3 3" xfId="3112"/>
    <cellStyle name="요약 3 4" xfId="5032"/>
    <cellStyle name="요약 3_012_보건및사회보장" xfId="4023"/>
    <cellStyle name="요약 4" xfId="3114"/>
    <cellStyle name="요약 4 2" xfId="4025"/>
    <cellStyle name="요약 4 3" xfId="4024"/>
    <cellStyle name="요약 5" xfId="3109"/>
    <cellStyle name="요약 5 2" xfId="4026"/>
    <cellStyle name="요약 5 3" xfId="4027"/>
    <cellStyle name="요약 5 4" xfId="4895"/>
    <cellStyle name="요약 5 5" xfId="4894"/>
    <cellStyle name="요약 6" xfId="4474"/>
    <cellStyle name="요약 7" xfId="4509"/>
    <cellStyle name="요약 8" xfId="4541"/>
    <cellStyle name="입력" xfId="2593" builtinId="20" customBuiltin="1"/>
    <cellStyle name="입력 2" xfId="2594"/>
    <cellStyle name="입력 2 2" xfId="2595"/>
    <cellStyle name="입력 2 2 2" xfId="2596"/>
    <cellStyle name="입력 2 2 2 2" xfId="3116"/>
    <cellStyle name="입력 2 2 2 3" xfId="4028"/>
    <cellStyle name="입력 2 2 2 4" xfId="4896"/>
    <cellStyle name="입력 2 2 3" xfId="4029"/>
    <cellStyle name="입력 2 2 3 2" xfId="4030"/>
    <cellStyle name="입력 2 2 3 3" xfId="4669"/>
    <cellStyle name="입력 2 2 4" xfId="4031"/>
    <cellStyle name="입력 2 3" xfId="2597"/>
    <cellStyle name="입력 2 3 2" xfId="2598"/>
    <cellStyle name="입력 2 3 2 2" xfId="4032"/>
    <cellStyle name="입력 2 3 3" xfId="4033"/>
    <cellStyle name="입력 2 4" xfId="2599"/>
    <cellStyle name="입력 2 4 2" xfId="3117"/>
    <cellStyle name="입력 2 4 3" xfId="4034"/>
    <cellStyle name="입력 2 5" xfId="4035"/>
    <cellStyle name="입력 2 6" xfId="4036"/>
    <cellStyle name="입력 3" xfId="2600"/>
    <cellStyle name="입력 3 2" xfId="2601"/>
    <cellStyle name="입력 3 2 2" xfId="3119"/>
    <cellStyle name="입력 3 2 3" xfId="4038"/>
    <cellStyle name="입력 3 2 4" xfId="4037"/>
    <cellStyle name="입력 3 3" xfId="3118"/>
    <cellStyle name="입력 3 4" xfId="4039"/>
    <cellStyle name="입력 3 5" xfId="5033"/>
    <cellStyle name="입력 3_012_보건및사회보장" xfId="4040"/>
    <cellStyle name="입력 4" xfId="2602"/>
    <cellStyle name="입력 4 2" xfId="3120"/>
    <cellStyle name="입력 4 3" xfId="4042"/>
    <cellStyle name="입력 4 4" xfId="4041"/>
    <cellStyle name="입력 5" xfId="3115"/>
    <cellStyle name="입력 5 2" xfId="4043"/>
    <cellStyle name="입력 5 3" xfId="4044"/>
    <cellStyle name="입력 5 4" xfId="4898"/>
    <cellStyle name="입력 5 5" xfId="4897"/>
    <cellStyle name="입력 6" xfId="4475"/>
    <cellStyle name="입력 7" xfId="4510"/>
    <cellStyle name="입력 8" xfId="4542"/>
    <cellStyle name="자리수" xfId="2603"/>
    <cellStyle name="자리수 2" xfId="2604"/>
    <cellStyle name="자리수0" xfId="2605"/>
    <cellStyle name="자리수0 2" xfId="2606"/>
    <cellStyle name="자리수0 2 2" xfId="2607"/>
    <cellStyle name="작은제목" xfId="2608"/>
    <cellStyle name="작은제목 2" xfId="2609"/>
    <cellStyle name="작은제목 3" xfId="4045"/>
    <cellStyle name="제목" xfId="2610" builtinId="15" customBuiltin="1"/>
    <cellStyle name="제목 1" xfId="2611" builtinId="16" customBuiltin="1"/>
    <cellStyle name="제목 1 2" xfId="2612"/>
    <cellStyle name="제목 1 2 2" xfId="3122"/>
    <cellStyle name="제목 1 2 2 2" xfId="3362"/>
    <cellStyle name="제목 1 2 2 2 2" xfId="4047"/>
    <cellStyle name="제목 1 2 2 2 2 2" xfId="6678"/>
    <cellStyle name="제목 1 2 2 2 3" xfId="4048"/>
    <cellStyle name="제목 1 2 2 2 4" xfId="4046"/>
    <cellStyle name="제목 1 2 2 3" xfId="4049"/>
    <cellStyle name="제목 1 2 2 4" xfId="4604"/>
    <cellStyle name="제목 1 2 2 4 2" xfId="4899"/>
    <cellStyle name="제목 1 2 3" xfId="3123"/>
    <cellStyle name="제목 1 2 3 2" xfId="4670"/>
    <cellStyle name="제목 1 3" xfId="2613"/>
    <cellStyle name="제목 1 3 2" xfId="3125"/>
    <cellStyle name="제목 1 3 3" xfId="3124"/>
    <cellStyle name="제목 1 3 4" xfId="5034"/>
    <cellStyle name="제목 1 3_012_보건및사회보장" xfId="4050"/>
    <cellStyle name="제목 1 4" xfId="3126"/>
    <cellStyle name="제목 1 5" xfId="3121"/>
    <cellStyle name="제목 1 5 2" xfId="4051"/>
    <cellStyle name="제목 1 5 3" xfId="4052"/>
    <cellStyle name="제목 1 5 4" xfId="4901"/>
    <cellStyle name="제목 1 5 5" xfId="4900"/>
    <cellStyle name="제목 1 6" xfId="4479"/>
    <cellStyle name="제목 1 7" xfId="4511"/>
    <cellStyle name="제목 1 8" xfId="4544"/>
    <cellStyle name="제목 10" xfId="4053"/>
    <cellStyle name="제목 11" xfId="4054"/>
    <cellStyle name="제목 12" xfId="4055"/>
    <cellStyle name="제목 13" xfId="4056"/>
    <cellStyle name="제목 14" xfId="4057"/>
    <cellStyle name="제목 15" xfId="4058"/>
    <cellStyle name="제목 16" xfId="4059"/>
    <cellStyle name="제목 17" xfId="4060"/>
    <cellStyle name="제목 18" xfId="4061"/>
    <cellStyle name="제목 19" xfId="4062"/>
    <cellStyle name="제목 2" xfId="2614" builtinId="17" customBuiltin="1"/>
    <cellStyle name="제목 2 2" xfId="2615"/>
    <cellStyle name="제목 2 2 2" xfId="3128"/>
    <cellStyle name="제목 2 2 2 2" xfId="3363"/>
    <cellStyle name="제목 2 2 2 2 2" xfId="4064"/>
    <cellStyle name="제목 2 2 2 2 2 2" xfId="6679"/>
    <cellStyle name="제목 2 2 2 2 3" xfId="4065"/>
    <cellStyle name="제목 2 2 2 2 4" xfId="4063"/>
    <cellStyle name="제목 2 2 2 3" xfId="4066"/>
    <cellStyle name="제목 2 2 2 4" xfId="4605"/>
    <cellStyle name="제목 2 2 2 4 2" xfId="4902"/>
    <cellStyle name="제목 2 2 3" xfId="3129"/>
    <cellStyle name="제목 2 2 3 2" xfId="4671"/>
    <cellStyle name="제목 2 3" xfId="2616"/>
    <cellStyle name="제목 2 3 2" xfId="3131"/>
    <cellStyle name="제목 2 3 3" xfId="3130"/>
    <cellStyle name="제목 2 3 4" xfId="5035"/>
    <cellStyle name="제목 2 3_012_보건및사회보장" xfId="4067"/>
    <cellStyle name="제목 2 4" xfId="3132"/>
    <cellStyle name="제목 2 5" xfId="3127"/>
    <cellStyle name="제목 2 5 2" xfId="4068"/>
    <cellStyle name="제목 2 5 3" xfId="4069"/>
    <cellStyle name="제목 2 5 4" xfId="4904"/>
    <cellStyle name="제목 2 5 5" xfId="4903"/>
    <cellStyle name="제목 2 6" xfId="4480"/>
    <cellStyle name="제목 2 7" xfId="4512"/>
    <cellStyle name="제목 2 8" xfId="4545"/>
    <cellStyle name="제목 20" xfId="4355"/>
    <cellStyle name="제목 21" xfId="4354"/>
    <cellStyle name="제목 22" xfId="4543"/>
    <cellStyle name="제목 3" xfId="2617" builtinId="18" customBuiltin="1"/>
    <cellStyle name="제목 3 2" xfId="2618"/>
    <cellStyle name="제목 3 2 2" xfId="3134"/>
    <cellStyle name="제목 3 2 2 2" xfId="3364"/>
    <cellStyle name="제목 3 2 2 2 2" xfId="4071"/>
    <cellStyle name="제목 3 2 2 2 2 2" xfId="6680"/>
    <cellStyle name="제목 3 2 2 2 3" xfId="4072"/>
    <cellStyle name="제목 3 2 2 2 4" xfId="4070"/>
    <cellStyle name="제목 3 2 2 3" xfId="4073"/>
    <cellStyle name="제목 3 2 2 4" xfId="4606"/>
    <cellStyle name="제목 3 2 2 4 2" xfId="4905"/>
    <cellStyle name="제목 3 2 3" xfId="3135"/>
    <cellStyle name="제목 3 2 3 2" xfId="4672"/>
    <cellStyle name="제목 3 3" xfId="2619"/>
    <cellStyle name="제목 3 3 2" xfId="3137"/>
    <cellStyle name="제목 3 3 3" xfId="3136"/>
    <cellStyle name="제목 3 3 4" xfId="5036"/>
    <cellStyle name="제목 3 3_012_보건및사회보장" xfId="4074"/>
    <cellStyle name="제목 3 4" xfId="3138"/>
    <cellStyle name="제목 3 5" xfId="3133"/>
    <cellStyle name="제목 3 5 2" xfId="4075"/>
    <cellStyle name="제목 3 5 3" xfId="4076"/>
    <cellStyle name="제목 3 5 4" xfId="4907"/>
    <cellStyle name="제목 3 5 5" xfId="4906"/>
    <cellStyle name="제목 3 6" xfId="4481"/>
    <cellStyle name="제목 3 7" xfId="4513"/>
    <cellStyle name="제목 3 8" xfId="4546"/>
    <cellStyle name="제목 4" xfId="2620" builtinId="19" customBuiltin="1"/>
    <cellStyle name="제목 4 2" xfId="2621"/>
    <cellStyle name="제목 4 2 2" xfId="3140"/>
    <cellStyle name="제목 4 2 2 2" xfId="3365"/>
    <cellStyle name="제목 4 2 2 2 2" xfId="4078"/>
    <cellStyle name="제목 4 2 2 2 2 2" xfId="6681"/>
    <cellStyle name="제목 4 2 2 2 3" xfId="4079"/>
    <cellStyle name="제목 4 2 2 2 4" xfId="4077"/>
    <cellStyle name="제목 4 2 2 3" xfId="4080"/>
    <cellStyle name="제목 4 2 2 4" xfId="4607"/>
    <cellStyle name="제목 4 2 2 4 2" xfId="4908"/>
    <cellStyle name="제목 4 2 3" xfId="3141"/>
    <cellStyle name="제목 4 2 3 2" xfId="4673"/>
    <cellStyle name="제목 4 3" xfId="2622"/>
    <cellStyle name="제목 4 3 2" xfId="3143"/>
    <cellStyle name="제목 4 3 3" xfId="3142"/>
    <cellStyle name="제목 4 3 4" xfId="5037"/>
    <cellStyle name="제목 4 3_012_보건및사회보장" xfId="4081"/>
    <cellStyle name="제목 4 4" xfId="3144"/>
    <cellStyle name="제목 4 5" xfId="3139"/>
    <cellStyle name="제목 4 5 2" xfId="4082"/>
    <cellStyle name="제목 4 5 3" xfId="4083"/>
    <cellStyle name="제목 4 5 4" xfId="4910"/>
    <cellStyle name="제목 4 5 5" xfId="4909"/>
    <cellStyle name="제목 4 6" xfId="4482"/>
    <cellStyle name="제목 4 7" xfId="4514"/>
    <cellStyle name="제목 4 8" xfId="4547"/>
    <cellStyle name="제목 5" xfId="2623"/>
    <cellStyle name="제목 5 2" xfId="3145"/>
    <cellStyle name="제목 5 2 2" xfId="3366"/>
    <cellStyle name="제목 5 2 2 2" xfId="4085"/>
    <cellStyle name="제목 5 2 2 2 2" xfId="6682"/>
    <cellStyle name="제목 5 2 2 3" xfId="4086"/>
    <cellStyle name="제목 5 2 2 4" xfId="4084"/>
    <cellStyle name="제목 5 2 3" xfId="4087"/>
    <cellStyle name="제목 5 2 4" xfId="4911"/>
    <cellStyle name="제목 5 3" xfId="3146"/>
    <cellStyle name="제목 5 3 2" xfId="4674"/>
    <cellStyle name="제목 6" xfId="2624"/>
    <cellStyle name="제목 7" xfId="4088"/>
    <cellStyle name="제목 7 2" xfId="4913"/>
    <cellStyle name="제목 7 3" xfId="4912"/>
    <cellStyle name="제목 8" xfId="4089"/>
    <cellStyle name="제목 9" xfId="4090"/>
    <cellStyle name="좋음" xfId="2625" builtinId="26" customBuiltin="1"/>
    <cellStyle name="좋음 2" xfId="2626"/>
    <cellStyle name="좋음 2 2" xfId="2627"/>
    <cellStyle name="좋음 2 2 2" xfId="3148"/>
    <cellStyle name="좋음 2 2 2 2" xfId="4092"/>
    <cellStyle name="좋음 2 2 2 2 2" xfId="4609"/>
    <cellStyle name="좋음 2 2 2 3" xfId="4093"/>
    <cellStyle name="좋음 2 2 2 4" xfId="4608"/>
    <cellStyle name="좋음 2 2 3" xfId="4094"/>
    <cellStyle name="좋음 2 2 4" xfId="4091"/>
    <cellStyle name="좋음 2 3" xfId="3149"/>
    <cellStyle name="좋음 2 3 2" xfId="4675"/>
    <cellStyle name="좋음 3" xfId="2628"/>
    <cellStyle name="좋음 3 2" xfId="2629"/>
    <cellStyle name="좋음 3 2 2" xfId="3151"/>
    <cellStyle name="좋음 3 2 3" xfId="4095"/>
    <cellStyle name="좋음 3 3" xfId="3150"/>
    <cellStyle name="좋음 3 4" xfId="5038"/>
    <cellStyle name="좋음 3_012_보건및사회보장" xfId="4096"/>
    <cellStyle name="좋음 4" xfId="2630"/>
    <cellStyle name="좋음 4 2" xfId="3152"/>
    <cellStyle name="좋음 4 3" xfId="4097"/>
    <cellStyle name="좋음 5" xfId="3147"/>
    <cellStyle name="좋음 5 2" xfId="4098"/>
    <cellStyle name="좋음 5 3" xfId="4099"/>
    <cellStyle name="좋음 5 4" xfId="4915"/>
    <cellStyle name="좋음 5 5" xfId="4914"/>
    <cellStyle name="좋음 6" xfId="4483"/>
    <cellStyle name="좋음 7" xfId="4515"/>
    <cellStyle name="좋음 8" xfId="4548"/>
    <cellStyle name="출력" xfId="2631" builtinId="21" customBuiltin="1"/>
    <cellStyle name="출력 2" xfId="2632"/>
    <cellStyle name="출력 2 2" xfId="2633"/>
    <cellStyle name="출력 2 2 2" xfId="2634"/>
    <cellStyle name="출력 2 2 2 2" xfId="3154"/>
    <cellStyle name="출력 2 2 2 3" xfId="4916"/>
    <cellStyle name="출력 2 2 3" xfId="4100"/>
    <cellStyle name="출력 2 2 4" xfId="4101"/>
    <cellStyle name="출력 2 3" xfId="2635"/>
    <cellStyle name="출력 2 3 2" xfId="2636"/>
    <cellStyle name="출력 2 4" xfId="2637"/>
    <cellStyle name="출력 2 4 2" xfId="3155"/>
    <cellStyle name="출력 2 4 3" xfId="4102"/>
    <cellStyle name="출력 2 5" xfId="4103"/>
    <cellStyle name="출력 3" xfId="2638"/>
    <cellStyle name="출력 3 2" xfId="2639"/>
    <cellStyle name="출력 3 2 2" xfId="3157"/>
    <cellStyle name="출력 3 2 3" xfId="4104"/>
    <cellStyle name="출력 3 3" xfId="3156"/>
    <cellStyle name="출력 3 4" xfId="5039"/>
    <cellStyle name="출력 3_012_보건및사회보장" xfId="4105"/>
    <cellStyle name="출력 4" xfId="2640"/>
    <cellStyle name="출력 4 2" xfId="3158"/>
    <cellStyle name="출력 4 3" xfId="4106"/>
    <cellStyle name="출력 5" xfId="3153"/>
    <cellStyle name="출력 5 2" xfId="4107"/>
    <cellStyle name="출력 5 3" xfId="4108"/>
    <cellStyle name="출력 5 4" xfId="4918"/>
    <cellStyle name="출력 5 5" xfId="4917"/>
    <cellStyle name="출력 6" xfId="4484"/>
    <cellStyle name="출력 7" xfId="4516"/>
    <cellStyle name="출력 8" xfId="4549"/>
    <cellStyle name="콤마 [0]" xfId="2641"/>
    <cellStyle name="콤마 [0] 2" xfId="2642"/>
    <cellStyle name="콤마 [0] 2 2" xfId="2643"/>
    <cellStyle name="콤마 [0] 2 2 2" xfId="2644"/>
    <cellStyle name="콤마 [0] 2 2 2 2" xfId="7113"/>
    <cellStyle name="콤마 [0] 2 2 2 2 2" xfId="8969"/>
    <cellStyle name="콤마 [0] 2 2 2 3" xfId="8041"/>
    <cellStyle name="콤마 [0] 2 2 3" xfId="7112"/>
    <cellStyle name="콤마 [0] 2 2 3 2" xfId="8968"/>
    <cellStyle name="콤마 [0] 2 2 4" xfId="8040"/>
    <cellStyle name="콤마 [0] 2 3" xfId="7111"/>
    <cellStyle name="콤마 [0] 2 3 2" xfId="8967"/>
    <cellStyle name="콤마 [0] 2 4" xfId="8039"/>
    <cellStyle name="콤마 [0] 3" xfId="2645"/>
    <cellStyle name="콤마 [0] 3 2" xfId="2646"/>
    <cellStyle name="콤마 [0] 3 2 2" xfId="7115"/>
    <cellStyle name="콤마 [0] 3 2 2 2" xfId="8971"/>
    <cellStyle name="콤마 [0] 3 2 3" xfId="8043"/>
    <cellStyle name="콤마 [0] 3 3" xfId="7114"/>
    <cellStyle name="콤마 [0] 3 3 2" xfId="8970"/>
    <cellStyle name="콤마 [0] 3 4" xfId="8042"/>
    <cellStyle name="콤마 [0] 4" xfId="4109"/>
    <cellStyle name="콤마 [0] 4 2" xfId="7226"/>
    <cellStyle name="콤마 [0] 4 2 2" xfId="9082"/>
    <cellStyle name="콤마 [0] 4 3" xfId="8154"/>
    <cellStyle name="콤마 [0] 5" xfId="7110"/>
    <cellStyle name="콤마 [0] 5 2" xfId="8966"/>
    <cellStyle name="콤마 [0] 6" xfId="8038"/>
    <cellStyle name="콤마 [0]_+-17.공공사법" xfId="4110"/>
    <cellStyle name="콤마 [0]_19.정부양곡가공공장" xfId="2647"/>
    <cellStyle name="콤마 [0]_19.정부양곡가공공장_17 공공행정및사법" xfId="2648"/>
    <cellStyle name="콤마 [0]_2.주민등록인구_산림과" xfId="2649"/>
    <cellStyle name="콤마 [0]_산림과" xfId="2650"/>
    <cellStyle name="콤마 [0]_해안선및도서" xfId="2651"/>
    <cellStyle name="콤마 [0]_해안선및도서 2" xfId="2652"/>
    <cellStyle name="콤마 [0]_해안선및도서_17 공공행정및사법" xfId="2653"/>
    <cellStyle name="콤마 [0]_해안선및도서_-17.공공사법" xfId="2654"/>
    <cellStyle name="콤마 [0]_해안선및도서_산림과" xfId="2655"/>
    <cellStyle name="콤마 [2]" xfId="2656"/>
    <cellStyle name="콤마 [2] 2" xfId="2657"/>
    <cellStyle name="콤마_  종  합  " xfId="3159"/>
    <cellStyle name="큰제목" xfId="2658"/>
    <cellStyle name="큰제목 2" xfId="2659"/>
    <cellStyle name="큰제목 2 2" xfId="3160"/>
    <cellStyle name="큰제목 2 3" xfId="4111"/>
    <cellStyle name="큰제목 2 4" xfId="4919"/>
    <cellStyle name="큰제목 3" xfId="3161"/>
    <cellStyle name="큰제목 4" xfId="4112"/>
    <cellStyle name="통화 [0] 2" xfId="3162"/>
    <cellStyle name="통화 [0] 2 2" xfId="3163"/>
    <cellStyle name="통화 [0] 2 2 2" xfId="6683"/>
    <cellStyle name="통화 [0] 2 2 2 2" xfId="7642"/>
    <cellStyle name="통화 [0] 2 2 2 2 2" xfId="9498"/>
    <cellStyle name="통화 [0] 2 2 2 3" xfId="8570"/>
    <cellStyle name="통화 [0] 2 2 3" xfId="7155"/>
    <cellStyle name="통화 [0] 2 2 3 2" xfId="9011"/>
    <cellStyle name="통화 [0] 2 2 4" xfId="8083"/>
    <cellStyle name="통화 [0] 2 3" xfId="3367"/>
    <cellStyle name="통화 [0] 2 3 2" xfId="4113"/>
    <cellStyle name="통화 [0] 2 4" xfId="4114"/>
    <cellStyle name="통화 [0] 2 5" xfId="4920"/>
    <cellStyle name="통화 [0] 2_010_주택건설" xfId="4115"/>
    <cellStyle name="통화 [0] 3" xfId="3164"/>
    <cellStyle name="퍼센트" xfId="2660"/>
    <cellStyle name="퍼센트 2" xfId="2661"/>
    <cellStyle name="퍼센트 2 2" xfId="2662"/>
    <cellStyle name="표준" xfId="0" builtinId="0"/>
    <cellStyle name="표준 10" xfId="2663"/>
    <cellStyle name="표준 10 2" xfId="2664"/>
    <cellStyle name="표준 10 2 2" xfId="3166"/>
    <cellStyle name="표준 10 3" xfId="3167"/>
    <cellStyle name="표준 10 4" xfId="3165"/>
    <cellStyle name="표준 10 5" xfId="4117"/>
    <cellStyle name="표준 10 6" xfId="4116"/>
    <cellStyle name="표준 10_010_주택건설" xfId="4118"/>
    <cellStyle name="표준 100" xfId="3168"/>
    <cellStyle name="표준 101" xfId="3169"/>
    <cellStyle name="표준 102" xfId="3170"/>
    <cellStyle name="표준 102 2" xfId="5189"/>
    <cellStyle name="표준 103" xfId="3171"/>
    <cellStyle name="표준 103 2" xfId="6672"/>
    <cellStyle name="표준 104" xfId="5190"/>
    <cellStyle name="표준 105" xfId="5191"/>
    <cellStyle name="표준 105 2" xfId="5192"/>
    <cellStyle name="표준 105 2 2" xfId="7005"/>
    <cellStyle name="표준 105 2 2 2" xfId="7960"/>
    <cellStyle name="표준 105 2 2 2 2" xfId="9816"/>
    <cellStyle name="표준 105 2 2 3" xfId="8888"/>
    <cellStyle name="표준 105 2 3" xfId="7574"/>
    <cellStyle name="표준 105 2 3 2" xfId="9430"/>
    <cellStyle name="표준 105 2 4" xfId="8502"/>
    <cellStyle name="표준 105 3" xfId="5193"/>
    <cellStyle name="표준 105 3 2" xfId="7006"/>
    <cellStyle name="표준 105 3 2 2" xfId="7961"/>
    <cellStyle name="표준 105 3 2 2 2" xfId="9817"/>
    <cellStyle name="표준 105 3 2 3" xfId="8889"/>
    <cellStyle name="표준 105 3 3" xfId="7575"/>
    <cellStyle name="표준 105 3 3 2" xfId="9431"/>
    <cellStyle name="표준 105 3 4" xfId="8503"/>
    <cellStyle name="표준 105 4" xfId="7004"/>
    <cellStyle name="표준 105 4 2" xfId="7959"/>
    <cellStyle name="표준 105 4 2 2" xfId="9815"/>
    <cellStyle name="표준 105 4 3" xfId="8887"/>
    <cellStyle name="표준 105 5" xfId="7573"/>
    <cellStyle name="표준 105 5 2" xfId="9429"/>
    <cellStyle name="표준 105 6" xfId="8501"/>
    <cellStyle name="표준 106" xfId="5194"/>
    <cellStyle name="표준 106 2" xfId="5195"/>
    <cellStyle name="표준 106 2 2" xfId="7008"/>
    <cellStyle name="표준 106 2 2 2" xfId="7963"/>
    <cellStyle name="표준 106 2 2 2 2" xfId="9819"/>
    <cellStyle name="표준 106 2 2 3" xfId="8891"/>
    <cellStyle name="표준 106 2 3" xfId="7577"/>
    <cellStyle name="표준 106 2 3 2" xfId="9433"/>
    <cellStyle name="표준 106 2 4" xfId="8505"/>
    <cellStyle name="표준 106 3" xfId="7007"/>
    <cellStyle name="표준 106 3 2" xfId="7962"/>
    <cellStyle name="표준 106 3 2 2" xfId="9818"/>
    <cellStyle name="표준 106 3 3" xfId="8890"/>
    <cellStyle name="표준 106 4" xfId="7576"/>
    <cellStyle name="표준 106 4 2" xfId="9432"/>
    <cellStyle name="표준 106 5" xfId="8504"/>
    <cellStyle name="표준 107" xfId="6644"/>
    <cellStyle name="표준 107 2" xfId="7064"/>
    <cellStyle name="표준 107 2 2" xfId="7999"/>
    <cellStyle name="표준 107 2 2 2" xfId="9855"/>
    <cellStyle name="표준 107 2 3" xfId="8927"/>
    <cellStyle name="표준 107 3" xfId="7613"/>
    <cellStyle name="표준 107 3 2" xfId="9469"/>
    <cellStyle name="표준 107 4" xfId="8541"/>
    <cellStyle name="표준 108" xfId="6645"/>
    <cellStyle name="표준 108 2" xfId="7065"/>
    <cellStyle name="표준 108 2 2" xfId="8000"/>
    <cellStyle name="표준 108 2 2 2" xfId="9856"/>
    <cellStyle name="표준 108 2 3" xfId="8928"/>
    <cellStyle name="표준 108 3" xfId="7614"/>
    <cellStyle name="표준 108 3 2" xfId="9470"/>
    <cellStyle name="표준 108 4" xfId="8542"/>
    <cellStyle name="표준 109" xfId="3172"/>
    <cellStyle name="표준 109 2" xfId="4119"/>
    <cellStyle name="표준 109 3" xfId="4120"/>
    <cellStyle name="표준 11" xfId="2665"/>
    <cellStyle name="표준 11 2" xfId="2666"/>
    <cellStyle name="표준 11 2 2" xfId="3349"/>
    <cellStyle name="표준 11 3" xfId="3173"/>
    <cellStyle name="표준 11 4" xfId="4121"/>
    <cellStyle name="표준 11 4 2" xfId="4122"/>
    <cellStyle name="표준 11 4 3" xfId="4123"/>
    <cellStyle name="표준 11 5" xfId="4124"/>
    <cellStyle name="표준 11 6" xfId="4921"/>
    <cellStyle name="표준 11_012_보건및사회보장" xfId="4125"/>
    <cellStyle name="표준 110" xfId="3174"/>
    <cellStyle name="표준 110 2" xfId="4126"/>
    <cellStyle name="표준 110 3" xfId="4127"/>
    <cellStyle name="표준 111" xfId="3175"/>
    <cellStyle name="표준 111 2" xfId="4128"/>
    <cellStyle name="표준 111 3" xfId="4129"/>
    <cellStyle name="표준 112" xfId="6646"/>
    <cellStyle name="표준 112 2" xfId="7066"/>
    <cellStyle name="표준 112 2 2" xfId="8001"/>
    <cellStyle name="표준 112 2 2 2" xfId="9857"/>
    <cellStyle name="표준 112 2 3" xfId="8929"/>
    <cellStyle name="표준 112 3" xfId="7615"/>
    <cellStyle name="표준 112 3 2" xfId="9471"/>
    <cellStyle name="표준 112 4" xfId="8543"/>
    <cellStyle name="표준 113" xfId="6647"/>
    <cellStyle name="표준 113 2" xfId="7067"/>
    <cellStyle name="표준 113 2 2" xfId="8002"/>
    <cellStyle name="표준 113 2 2 2" xfId="9858"/>
    <cellStyle name="표준 113 2 3" xfId="8930"/>
    <cellStyle name="표준 113 3" xfId="7616"/>
    <cellStyle name="표준 113 3 2" xfId="9472"/>
    <cellStyle name="표준 113 4" xfId="8544"/>
    <cellStyle name="표준 114" xfId="6648"/>
    <cellStyle name="표준 114 2" xfId="7068"/>
    <cellStyle name="표준 114 2 2" xfId="8003"/>
    <cellStyle name="표준 114 2 2 2" xfId="9859"/>
    <cellStyle name="표준 114 2 3" xfId="8931"/>
    <cellStyle name="표준 114 3" xfId="7617"/>
    <cellStyle name="표준 114 3 2" xfId="9473"/>
    <cellStyle name="표준 114 4" xfId="8545"/>
    <cellStyle name="표준 115" xfId="6649"/>
    <cellStyle name="표준 115 2" xfId="7069"/>
    <cellStyle name="표준 115 2 2" xfId="8004"/>
    <cellStyle name="표준 115 2 2 2" xfId="9860"/>
    <cellStyle name="표준 115 2 3" xfId="8932"/>
    <cellStyle name="표준 115 3" xfId="7618"/>
    <cellStyle name="표준 115 3 2" xfId="9474"/>
    <cellStyle name="표준 115 4" xfId="8546"/>
    <cellStyle name="표준 116" xfId="4777"/>
    <cellStyle name="표준 116 2" xfId="6869"/>
    <cellStyle name="표준 116 2 2" xfId="7824"/>
    <cellStyle name="표준 116 2 2 2" xfId="9680"/>
    <cellStyle name="표준 116 2 3" xfId="8752"/>
    <cellStyle name="표준 116 3" xfId="7418"/>
    <cellStyle name="표준 116 3 2" xfId="9274"/>
    <cellStyle name="표준 116 4" xfId="8346"/>
    <cellStyle name="표준 117" xfId="5196"/>
    <cellStyle name="표준 118" xfId="5197"/>
    <cellStyle name="표준 119" xfId="5198"/>
    <cellStyle name="표준 12" xfId="2667"/>
    <cellStyle name="표준 12 2" xfId="2668"/>
    <cellStyle name="표준 12 2 2" xfId="3341"/>
    <cellStyle name="표준 12 2 2 2" xfId="4922"/>
    <cellStyle name="표준 12 2 3" xfId="4131"/>
    <cellStyle name="표준 12 3" xfId="3176"/>
    <cellStyle name="표준 12 3 2" xfId="4132"/>
    <cellStyle name="표준 12 4" xfId="4130"/>
    <cellStyle name="표준 12 4 2" xfId="4356"/>
    <cellStyle name="표준 120" xfId="7095"/>
    <cellStyle name="표준 13" xfId="2669"/>
    <cellStyle name="표준 13 2" xfId="3177"/>
    <cellStyle name="표준 13 3" xfId="4134"/>
    <cellStyle name="표준 13 4" xfId="4135"/>
    <cellStyle name="표준 13 5" xfId="4133"/>
    <cellStyle name="표준 14" xfId="2670"/>
    <cellStyle name="표준 14 2" xfId="3343"/>
    <cellStyle name="표준 14 2 2" xfId="4137"/>
    <cellStyle name="표준 14 2 3" xfId="4136"/>
    <cellStyle name="표준 14 2 4" xfId="4676"/>
    <cellStyle name="표준 14 2 5" xfId="6686"/>
    <cellStyle name="표준 14 3" xfId="4138"/>
    <cellStyle name="표준 14 4" xfId="6635"/>
    <cellStyle name="표준 15" xfId="3178"/>
    <cellStyle name="표준 15 2" xfId="3368"/>
    <cellStyle name="표준 15 2 2" xfId="4139"/>
    <cellStyle name="표준 15 3" xfId="4140"/>
    <cellStyle name="표준 16" xfId="3179"/>
    <cellStyle name="표준 16 2" xfId="4141"/>
    <cellStyle name="표준 16 3" xfId="5199"/>
    <cellStyle name="표준 168" xfId="3180"/>
    <cellStyle name="표준 169" xfId="3181"/>
    <cellStyle name="표준 17" xfId="3182"/>
    <cellStyle name="표준 17 2" xfId="4142"/>
    <cellStyle name="표준 17 3" xfId="5200"/>
    <cellStyle name="표준 170" xfId="3183"/>
    <cellStyle name="표준 171" xfId="3184"/>
    <cellStyle name="표준 172" xfId="3185"/>
    <cellStyle name="표준 173" xfId="3186"/>
    <cellStyle name="표준 175" xfId="3187"/>
    <cellStyle name="표준 176" xfId="3188"/>
    <cellStyle name="표준 177" xfId="3189"/>
    <cellStyle name="표준 178" xfId="3190"/>
    <cellStyle name="표준 179" xfId="3191"/>
    <cellStyle name="표준 18" xfId="3192"/>
    <cellStyle name="표준 18 2" xfId="4143"/>
    <cellStyle name="표준 18 3" xfId="4144"/>
    <cellStyle name="표준 18 3 2" xfId="4677"/>
    <cellStyle name="표준 180" xfId="3193"/>
    <cellStyle name="표준 181" xfId="3194"/>
    <cellStyle name="표준 182" xfId="3195"/>
    <cellStyle name="표준 183" xfId="3196"/>
    <cellStyle name="표준 19" xfId="3197"/>
    <cellStyle name="표준 19 2" xfId="4145"/>
    <cellStyle name="표준 19 3" xfId="5201"/>
    <cellStyle name="표준 2" xfId="2671"/>
    <cellStyle name="표준 2 10" xfId="3199"/>
    <cellStyle name="표준 2 10 2" xfId="5202"/>
    <cellStyle name="표준 2 11" xfId="3200"/>
    <cellStyle name="표준 2 11 2" xfId="4147"/>
    <cellStyle name="표준 2 11 2 2" xfId="4148"/>
    <cellStyle name="표준 2 11 2 3" xfId="4149"/>
    <cellStyle name="표준 2 11 3" xfId="4150"/>
    <cellStyle name="표준 2 11 4" xfId="4146"/>
    <cellStyle name="표준 2 12" xfId="3201"/>
    <cellStyle name="표준 2 12 2" xfId="5203"/>
    <cellStyle name="표준 2 13" xfId="3202"/>
    <cellStyle name="표준 2 13 2" xfId="3369"/>
    <cellStyle name="표준 2 14" xfId="3203"/>
    <cellStyle name="표준 2 14 2" xfId="5204"/>
    <cellStyle name="표준 2 15" xfId="3198"/>
    <cellStyle name="표준 2 15 2" xfId="4488"/>
    <cellStyle name="표준 2 16" xfId="4520"/>
    <cellStyle name="표준 2 16 2" xfId="5205"/>
    <cellStyle name="표준 2 17" xfId="4550"/>
    <cellStyle name="표준 2 17 2" xfId="5206"/>
    <cellStyle name="표준 2 18" xfId="5207"/>
    <cellStyle name="표준 2 18 2" xfId="5208"/>
    <cellStyle name="표준 2 19" xfId="5209"/>
    <cellStyle name="표준 2 19 2" xfId="5210"/>
    <cellStyle name="표준 2 2" xfId="2672"/>
    <cellStyle name="표준 2 2 2" xfId="2673"/>
    <cellStyle name="표준 2 2 2 2" xfId="3316"/>
    <cellStyle name="표준 2 2 2 2 2" xfId="5211"/>
    <cellStyle name="표준 2 2 2 3" xfId="4152"/>
    <cellStyle name="표준 2 2 3" xfId="3205"/>
    <cellStyle name="표준 2 2 3 2" xfId="3313"/>
    <cellStyle name="표준 2 2 3 2 2" xfId="4154"/>
    <cellStyle name="표준 2 2 3 3" xfId="4155"/>
    <cellStyle name="표준 2 2 3 4" xfId="4156"/>
    <cellStyle name="표준 2 2 3 5" xfId="4153"/>
    <cellStyle name="표준 2 2 3 6" xfId="4610"/>
    <cellStyle name="표준 2 2 3_004_노동" xfId="4157"/>
    <cellStyle name="표준 2 2 4" xfId="3206"/>
    <cellStyle name="표준 2 2 4 2" xfId="4159"/>
    <cellStyle name="표준 2 2 4 3" xfId="4158"/>
    <cellStyle name="표준 2 2 5" xfId="3207"/>
    <cellStyle name="표준 2 2 6" xfId="3204"/>
    <cellStyle name="표준 2 2 6 2" xfId="4160"/>
    <cellStyle name="표준 2 2 6 3" xfId="4678"/>
    <cellStyle name="표준 2 2 7" xfId="4161"/>
    <cellStyle name="표준 2 2 7 2" xfId="4679"/>
    <cellStyle name="표준 2 2 8" xfId="4151"/>
    <cellStyle name="표준 2 2 8 2" xfId="4489"/>
    <cellStyle name="표준 2 2 9" xfId="4521"/>
    <cellStyle name="표준 2 2_004_노동" xfId="4162"/>
    <cellStyle name="표준 2 20" xfId="5212"/>
    <cellStyle name="표준 2 20 2" xfId="5213"/>
    <cellStyle name="표준 2 21" xfId="5214"/>
    <cellStyle name="표준 2 21 2" xfId="5215"/>
    <cellStyle name="표준 2 22" xfId="5216"/>
    <cellStyle name="표준 2 22 2" xfId="5217"/>
    <cellStyle name="표준 2 23" xfId="5218"/>
    <cellStyle name="표준 2 23 2" xfId="5219"/>
    <cellStyle name="표준 2 24" xfId="5220"/>
    <cellStyle name="표준 2 24 2" xfId="5221"/>
    <cellStyle name="표준 2 25" xfId="5222"/>
    <cellStyle name="표준 2 25 2" xfId="5223"/>
    <cellStyle name="표준 2 26" xfId="5224"/>
    <cellStyle name="표준 2 26 2" xfId="5225"/>
    <cellStyle name="표준 2 27" xfId="5226"/>
    <cellStyle name="표준 2 27 2" xfId="5227"/>
    <cellStyle name="표준 2 28" xfId="5228"/>
    <cellStyle name="표준 2 28 2" xfId="5229"/>
    <cellStyle name="표준 2 29" xfId="5230"/>
    <cellStyle name="표준 2 29 2" xfId="5231"/>
    <cellStyle name="표준 2 3" xfId="2674"/>
    <cellStyle name="표준 2 3 2" xfId="2675"/>
    <cellStyle name="표준 2 3 2 2" xfId="3208"/>
    <cellStyle name="표준 2 3 2 2 2" xfId="3370"/>
    <cellStyle name="표준 2 3 2 3" xfId="3209"/>
    <cellStyle name="표준 2 3 2 4" xfId="6623"/>
    <cellStyle name="표준 2 3 2_009_유통금융보험및기타서비스" xfId="4163"/>
    <cellStyle name="표준 2 3 3" xfId="3210"/>
    <cellStyle name="표준 2 3 3 2" xfId="3211"/>
    <cellStyle name="표준 2 3 3 3" xfId="3212"/>
    <cellStyle name="표준 2 3 3 4" xfId="4164"/>
    <cellStyle name="표준 2 3 3_010_주택건설" xfId="4165"/>
    <cellStyle name="표준 2 3 4" xfId="3213"/>
    <cellStyle name="표준 2 3 4 2" xfId="6624"/>
    <cellStyle name="표준 2 3 5" xfId="4166"/>
    <cellStyle name="표준 2 3_006_농림수산" xfId="4167"/>
    <cellStyle name="표준 2 30" xfId="5232"/>
    <cellStyle name="표준 2 30 2" xfId="5233"/>
    <cellStyle name="표준 2 31" xfId="5234"/>
    <cellStyle name="표준 2 31 2" xfId="5235"/>
    <cellStyle name="표준 2 32" xfId="5236"/>
    <cellStyle name="표준 2 32 2" xfId="5237"/>
    <cellStyle name="표준 2 33" xfId="5238"/>
    <cellStyle name="표준 2 33 2" xfId="5239"/>
    <cellStyle name="표준 2 34" xfId="5240"/>
    <cellStyle name="표준 2 34 2" xfId="5241"/>
    <cellStyle name="표준 2 35" xfId="5242"/>
    <cellStyle name="표준 2 35 2" xfId="5243"/>
    <cellStyle name="표준 2 36" xfId="5244"/>
    <cellStyle name="표준 2 36 2" xfId="5245"/>
    <cellStyle name="표준 2 37" xfId="5246"/>
    <cellStyle name="표준 2 37 2" xfId="5247"/>
    <cellStyle name="표준 2 38" xfId="5248"/>
    <cellStyle name="표준 2 38 2" xfId="5249"/>
    <cellStyle name="표준 2 39" xfId="5250"/>
    <cellStyle name="표준 2 39 2" xfId="5251"/>
    <cellStyle name="표준 2 4" xfId="2676"/>
    <cellStyle name="표준 2 4 10" xfId="4168"/>
    <cellStyle name="표준 2 4 2" xfId="2677"/>
    <cellStyle name="표준 2 4 2 2" xfId="2678"/>
    <cellStyle name="표준 2 4 2 2 2" xfId="3214"/>
    <cellStyle name="표준 2 4 2 2 2 2" xfId="3371"/>
    <cellStyle name="표준 2 4 2 3" xfId="3215"/>
    <cellStyle name="표준 2 4 2 4" xfId="6625"/>
    <cellStyle name="표준 2 4 2_009_유통금융보험및기타서비스" xfId="4169"/>
    <cellStyle name="표준 2 4 3" xfId="3216"/>
    <cellStyle name="표준 2 4 3 2" xfId="3217"/>
    <cellStyle name="표준 2 4 3 3" xfId="3218"/>
    <cellStyle name="표준 2 4 3 4" xfId="6626"/>
    <cellStyle name="표준 2 4 4" xfId="4170"/>
    <cellStyle name="표준 2 4 4 2" xfId="4171"/>
    <cellStyle name="표준 2 4 5" xfId="4172"/>
    <cellStyle name="표준 2 4 6" xfId="4173"/>
    <cellStyle name="표준 2 4 7" xfId="4174"/>
    <cellStyle name="표준 2 4 8" xfId="4175"/>
    <cellStyle name="표준 2 4 9" xfId="4176"/>
    <cellStyle name="표준 2 4_004_노동" xfId="4177"/>
    <cellStyle name="표준 2 4_24.재난사고발생" xfId="7092"/>
    <cellStyle name="표준 2 40" xfId="5252"/>
    <cellStyle name="표준 2 40 2" xfId="5253"/>
    <cellStyle name="표준 2 41" xfId="5254"/>
    <cellStyle name="표준 2 41 2" xfId="5255"/>
    <cellStyle name="표준 2 42" xfId="5256"/>
    <cellStyle name="표준 2 42 2" xfId="5257"/>
    <cellStyle name="표준 2 43" xfId="5258"/>
    <cellStyle name="표준 2 43 2" xfId="5259"/>
    <cellStyle name="표준 2 44" xfId="5260"/>
    <cellStyle name="표준 2 44 2" xfId="5261"/>
    <cellStyle name="표준 2 45" xfId="5262"/>
    <cellStyle name="표준 2 45 2" xfId="5263"/>
    <cellStyle name="표준 2 46" xfId="5264"/>
    <cellStyle name="표준 2 46 2" xfId="5265"/>
    <cellStyle name="표준 2 47" xfId="5266"/>
    <cellStyle name="표준 2 47 2" xfId="5267"/>
    <cellStyle name="표준 2 48" xfId="5268"/>
    <cellStyle name="표준 2 48 2" xfId="5269"/>
    <cellStyle name="표준 2 49" xfId="5270"/>
    <cellStyle name="표준 2 49 2" xfId="5271"/>
    <cellStyle name="표준 2 5" xfId="2679"/>
    <cellStyle name="표준 2 5 2" xfId="3219"/>
    <cellStyle name="표준 2 5 2 2" xfId="3373"/>
    <cellStyle name="표준 2 5 2 3" xfId="3372"/>
    <cellStyle name="표준 2 5 3" xfId="4178"/>
    <cellStyle name="표준 2 5 4" xfId="6627"/>
    <cellStyle name="표준 2 5_006_농림수산" xfId="4179"/>
    <cellStyle name="표준 2 50" xfId="5272"/>
    <cellStyle name="표준 2 50 2" xfId="5273"/>
    <cellStyle name="표준 2 51" xfId="5274"/>
    <cellStyle name="표준 2 51 2" xfId="5275"/>
    <cellStyle name="표준 2 52" xfId="5276"/>
    <cellStyle name="표준 2 52 2" xfId="5277"/>
    <cellStyle name="표준 2 53" xfId="5278"/>
    <cellStyle name="표준 2 53 2" xfId="5279"/>
    <cellStyle name="표준 2 54" xfId="5280"/>
    <cellStyle name="표준 2 54 2" xfId="5281"/>
    <cellStyle name="표준 2 55" xfId="5282"/>
    <cellStyle name="표준 2 55 2" xfId="5283"/>
    <cellStyle name="표준 2 56" xfId="5284"/>
    <cellStyle name="표준 2 56 2" xfId="5285"/>
    <cellStyle name="표준 2 57" xfId="5286"/>
    <cellStyle name="표준 2 57 2" xfId="5287"/>
    <cellStyle name="표준 2 58" xfId="5288"/>
    <cellStyle name="표준 2 58 2" xfId="5289"/>
    <cellStyle name="표준 2 59" xfId="5290"/>
    <cellStyle name="표준 2 59 2" xfId="5291"/>
    <cellStyle name="표준 2 6" xfId="3220"/>
    <cellStyle name="표준 2 6 2" xfId="4181"/>
    <cellStyle name="표준 2 6 2 2" xfId="4182"/>
    <cellStyle name="표준 2 6 2 3" xfId="6628"/>
    <cellStyle name="표준 2 6 3" xfId="4183"/>
    <cellStyle name="표준 2 6 3 2" xfId="4184"/>
    <cellStyle name="표준 2 6 3 3" xfId="4680"/>
    <cellStyle name="표준 2 6 4" xfId="4180"/>
    <cellStyle name="표준 2 6_004_노동" xfId="4185"/>
    <cellStyle name="표준 2 60" xfId="5292"/>
    <cellStyle name="표준 2 60 2" xfId="5293"/>
    <cellStyle name="표준 2 61" xfId="5294"/>
    <cellStyle name="표준 2 61 2" xfId="5295"/>
    <cellStyle name="표준 2 62" xfId="5296"/>
    <cellStyle name="표준 2 62 2" xfId="5297"/>
    <cellStyle name="표준 2 63" xfId="5298"/>
    <cellStyle name="표준 2 63 2" xfId="5299"/>
    <cellStyle name="표준 2 64" xfId="5300"/>
    <cellStyle name="표준 2 64 2" xfId="5301"/>
    <cellStyle name="표준 2 65" xfId="5302"/>
    <cellStyle name="표준 2 65 2" xfId="5303"/>
    <cellStyle name="표준 2 66" xfId="5304"/>
    <cellStyle name="표준 2 66 2" xfId="5305"/>
    <cellStyle name="표준 2 67" xfId="5306"/>
    <cellStyle name="표준 2 67 2" xfId="5307"/>
    <cellStyle name="표준 2 68" xfId="5308"/>
    <cellStyle name="표준 2 7" xfId="3221"/>
    <cellStyle name="표준 2 7 2" xfId="4186"/>
    <cellStyle name="표준 2 7 3" xfId="6629"/>
    <cellStyle name="표준 2 8" xfId="3222"/>
    <cellStyle name="표준 2 8 2" xfId="5309"/>
    <cellStyle name="표준 2 9" xfId="3223"/>
    <cellStyle name="표준 2 9 2" xfId="5310"/>
    <cellStyle name="표준 2_(붙임2) 시정통계 활용도 의견조사표" xfId="3224"/>
    <cellStyle name="표준 20" xfId="3225"/>
    <cellStyle name="표준 20 2" xfId="5311"/>
    <cellStyle name="표준 20 2 2" xfId="5312"/>
    <cellStyle name="표준 20 3" xfId="5313"/>
    <cellStyle name="표준 20 4" xfId="5314"/>
    <cellStyle name="표준 20 5" xfId="5315"/>
    <cellStyle name="표준 20 6" xfId="5316"/>
    <cellStyle name="표준 20 6 2" xfId="5317"/>
    <cellStyle name="표준 20 6 2 2" xfId="7010"/>
    <cellStyle name="표준 20 6 2 2 2" xfId="7965"/>
    <cellStyle name="표준 20 6 2 2 2 2" xfId="9821"/>
    <cellStyle name="표준 20 6 2 2 3" xfId="8893"/>
    <cellStyle name="표준 20 6 2 3" xfId="7579"/>
    <cellStyle name="표준 20 6 2 3 2" xfId="9435"/>
    <cellStyle name="표준 20 6 2 4" xfId="8507"/>
    <cellStyle name="표준 20 6 3" xfId="7009"/>
    <cellStyle name="표준 20 6 3 2" xfId="7964"/>
    <cellStyle name="표준 20 6 3 2 2" xfId="9820"/>
    <cellStyle name="표준 20 6 3 3" xfId="8892"/>
    <cellStyle name="표준 20 6 4" xfId="7578"/>
    <cellStyle name="표준 20 6 4 2" xfId="9434"/>
    <cellStyle name="표준 20 6 5" xfId="8506"/>
    <cellStyle name="표준 21" xfId="3226"/>
    <cellStyle name="표준 21 2" xfId="5318"/>
    <cellStyle name="표준 21 2 2" xfId="5319"/>
    <cellStyle name="표준 21 3" xfId="5320"/>
    <cellStyle name="표준 21 4" xfId="5321"/>
    <cellStyle name="표준 21 5" xfId="5322"/>
    <cellStyle name="표준 21 6" xfId="5323"/>
    <cellStyle name="표준 22" xfId="3227"/>
    <cellStyle name="표준 22 10" xfId="5324"/>
    <cellStyle name="표준 22 11" xfId="5325"/>
    <cellStyle name="표준 22 12" xfId="5326"/>
    <cellStyle name="표준 22 13" xfId="5327"/>
    <cellStyle name="표준 22 14" xfId="5328"/>
    <cellStyle name="표준 22 15" xfId="5329"/>
    <cellStyle name="표준 22 16" xfId="5330"/>
    <cellStyle name="표준 22 17" xfId="5331"/>
    <cellStyle name="표준 22 18" xfId="5332"/>
    <cellStyle name="표준 22 19" xfId="5333"/>
    <cellStyle name="표준 22 2" xfId="4187"/>
    <cellStyle name="표준 22 2 2" xfId="5334"/>
    <cellStyle name="표준 22 20" xfId="5335"/>
    <cellStyle name="표준 22 21" xfId="5336"/>
    <cellStyle name="표준 22 22" xfId="5337"/>
    <cellStyle name="표준 22 23" xfId="5338"/>
    <cellStyle name="표준 22 24" xfId="5339"/>
    <cellStyle name="표준 22 25" xfId="5340"/>
    <cellStyle name="표준 22 26" xfId="5341"/>
    <cellStyle name="표준 22 27" xfId="5342"/>
    <cellStyle name="표준 22 28" xfId="5343"/>
    <cellStyle name="표준 22 29" xfId="5344"/>
    <cellStyle name="표준 22 3" xfId="4188"/>
    <cellStyle name="표준 22 3 2" xfId="5345"/>
    <cellStyle name="표준 22 30" xfId="5346"/>
    <cellStyle name="표준 22 31" xfId="5347"/>
    <cellStyle name="표준 22 32" xfId="5348"/>
    <cellStyle name="표준 22 33" xfId="5349"/>
    <cellStyle name="표준 22 34" xfId="5350"/>
    <cellStyle name="표준 22 35" xfId="5351"/>
    <cellStyle name="표준 22 36" xfId="5352"/>
    <cellStyle name="표준 22 37" xfId="5353"/>
    <cellStyle name="표준 22 38" xfId="5354"/>
    <cellStyle name="표준 22 39" xfId="5355"/>
    <cellStyle name="표준 22 4" xfId="5356"/>
    <cellStyle name="표준 22 4 2" xfId="5357"/>
    <cellStyle name="표준 22 40" xfId="5358"/>
    <cellStyle name="표준 22 41" xfId="5359"/>
    <cellStyle name="표준 22 42" xfId="5360"/>
    <cellStyle name="표준 22 43" xfId="5361"/>
    <cellStyle name="표준 22 44" xfId="5362"/>
    <cellStyle name="표준 22 45" xfId="5363"/>
    <cellStyle name="표준 22 46" xfId="5364"/>
    <cellStyle name="표준 22 47" xfId="5365"/>
    <cellStyle name="표준 22 48" xfId="5366"/>
    <cellStyle name="표준 22 5" xfId="5367"/>
    <cellStyle name="표준 22 5 2" xfId="5368"/>
    <cellStyle name="표준 22 6" xfId="5369"/>
    <cellStyle name="표준 22 7" xfId="5370"/>
    <cellStyle name="표준 22 8" xfId="5371"/>
    <cellStyle name="표준 22 9" xfId="5372"/>
    <cellStyle name="표준 23" xfId="3228"/>
    <cellStyle name="표준 23 10" xfId="5373"/>
    <cellStyle name="표준 23 11" xfId="5374"/>
    <cellStyle name="표준 23 12" xfId="5375"/>
    <cellStyle name="표준 23 13" xfId="5376"/>
    <cellStyle name="표준 23 14" xfId="5377"/>
    <cellStyle name="표준 23 15" xfId="5378"/>
    <cellStyle name="표준 23 16" xfId="5379"/>
    <cellStyle name="표준 23 17" xfId="5380"/>
    <cellStyle name="표준 23 18" xfId="5381"/>
    <cellStyle name="표준 23 19" xfId="5382"/>
    <cellStyle name="표준 23 2" xfId="5383"/>
    <cellStyle name="표준 23 20" xfId="5384"/>
    <cellStyle name="표준 23 21" xfId="5385"/>
    <cellStyle name="표준 23 22" xfId="5386"/>
    <cellStyle name="표준 23 23" xfId="5387"/>
    <cellStyle name="표준 23 24" xfId="5388"/>
    <cellStyle name="표준 23 25" xfId="5389"/>
    <cellStyle name="표준 23 26" xfId="5390"/>
    <cellStyle name="표준 23 27" xfId="5391"/>
    <cellStyle name="표준 23 28" xfId="5392"/>
    <cellStyle name="표준 23 29" xfId="5393"/>
    <cellStyle name="표준 23 3" xfId="5394"/>
    <cellStyle name="표준 23 30" xfId="5395"/>
    <cellStyle name="표준 23 31" xfId="5396"/>
    <cellStyle name="표준 23 32" xfId="5397"/>
    <cellStyle name="표준 23 33" xfId="5398"/>
    <cellStyle name="표준 23 34" xfId="5399"/>
    <cellStyle name="표준 23 35" xfId="5400"/>
    <cellStyle name="표준 23 36" xfId="5401"/>
    <cellStyle name="표준 23 37" xfId="5402"/>
    <cellStyle name="표준 23 38" xfId="5403"/>
    <cellStyle name="표준 23 39" xfId="5404"/>
    <cellStyle name="표준 23 4" xfId="5405"/>
    <cellStyle name="표준 23 40" xfId="5406"/>
    <cellStyle name="표준 23 41" xfId="5407"/>
    <cellStyle name="표준 23 42" xfId="5408"/>
    <cellStyle name="표준 23 43" xfId="5409"/>
    <cellStyle name="표준 23 44" xfId="5410"/>
    <cellStyle name="표준 23 45" xfId="5411"/>
    <cellStyle name="표준 23 46" xfId="5412"/>
    <cellStyle name="표준 23 47" xfId="5413"/>
    <cellStyle name="표준 23 48" xfId="5414"/>
    <cellStyle name="표준 23 5" xfId="5415"/>
    <cellStyle name="표준 23 6" xfId="5416"/>
    <cellStyle name="표준 23 7" xfId="5417"/>
    <cellStyle name="표준 23 8" xfId="5418"/>
    <cellStyle name="표준 23 9" xfId="5419"/>
    <cellStyle name="표준 24" xfId="3229"/>
    <cellStyle name="표준 24 10" xfId="5420"/>
    <cellStyle name="표준 24 11" xfId="5421"/>
    <cellStyle name="표준 24 12" xfId="5422"/>
    <cellStyle name="표준 24 13" xfId="5423"/>
    <cellStyle name="표준 24 14" xfId="5424"/>
    <cellStyle name="표준 24 15" xfId="5425"/>
    <cellStyle name="표준 24 16" xfId="5426"/>
    <cellStyle name="표준 24 17" xfId="5427"/>
    <cellStyle name="표준 24 18" xfId="5428"/>
    <cellStyle name="표준 24 19" xfId="5429"/>
    <cellStyle name="표준 24 2" xfId="5430"/>
    <cellStyle name="표준 24 20" xfId="5431"/>
    <cellStyle name="표준 24 21" xfId="5432"/>
    <cellStyle name="표준 24 22" xfId="5433"/>
    <cellStyle name="표준 24 23" xfId="5434"/>
    <cellStyle name="표준 24 24" xfId="5435"/>
    <cellStyle name="표준 24 25" xfId="5436"/>
    <cellStyle name="표준 24 26" xfId="5437"/>
    <cellStyle name="표준 24 27" xfId="5438"/>
    <cellStyle name="표준 24 28" xfId="5439"/>
    <cellStyle name="표준 24 29" xfId="5440"/>
    <cellStyle name="표준 24 3" xfId="5441"/>
    <cellStyle name="표준 24 30" xfId="5442"/>
    <cellStyle name="표준 24 31" xfId="5443"/>
    <cellStyle name="표준 24 32" xfId="5444"/>
    <cellStyle name="표준 24 33" xfId="5445"/>
    <cellStyle name="표준 24 34" xfId="5446"/>
    <cellStyle name="표준 24 35" xfId="5447"/>
    <cellStyle name="표준 24 36" xfId="5448"/>
    <cellStyle name="표준 24 37" xfId="5449"/>
    <cellStyle name="표준 24 38" xfId="5450"/>
    <cellStyle name="표준 24 39" xfId="5451"/>
    <cellStyle name="표준 24 4" xfId="5452"/>
    <cellStyle name="표준 24 40" xfId="5453"/>
    <cellStyle name="표준 24 41" xfId="5454"/>
    <cellStyle name="표준 24 42" xfId="5455"/>
    <cellStyle name="표준 24 43" xfId="5456"/>
    <cellStyle name="표준 24 44" xfId="5457"/>
    <cellStyle name="표준 24 45" xfId="5458"/>
    <cellStyle name="표준 24 46" xfId="5459"/>
    <cellStyle name="표준 24 47" xfId="5460"/>
    <cellStyle name="표준 24 48" xfId="5461"/>
    <cellStyle name="표준 24 5" xfId="5462"/>
    <cellStyle name="표준 24 6" xfId="5463"/>
    <cellStyle name="표준 24 7" xfId="5464"/>
    <cellStyle name="표준 24 8" xfId="5465"/>
    <cellStyle name="표준 24 9" xfId="5466"/>
    <cellStyle name="표준 25" xfId="3230"/>
    <cellStyle name="표준 25 10" xfId="5467"/>
    <cellStyle name="표준 25 11" xfId="5468"/>
    <cellStyle name="표준 25 12" xfId="5469"/>
    <cellStyle name="표준 25 13" xfId="5470"/>
    <cellStyle name="표준 25 14" xfId="5471"/>
    <cellStyle name="표준 25 15" xfId="5472"/>
    <cellStyle name="표준 25 16" xfId="5473"/>
    <cellStyle name="표준 25 17" xfId="5474"/>
    <cellStyle name="표준 25 18" xfId="5475"/>
    <cellStyle name="표준 25 19" xfId="5476"/>
    <cellStyle name="표준 25 2" xfId="5477"/>
    <cellStyle name="표준 25 20" xfId="5478"/>
    <cellStyle name="표준 25 21" xfId="5479"/>
    <cellStyle name="표준 25 22" xfId="5480"/>
    <cellStyle name="표준 25 23" xfId="5481"/>
    <cellStyle name="표준 25 24" xfId="5482"/>
    <cellStyle name="표준 25 25" xfId="5483"/>
    <cellStyle name="표준 25 26" xfId="5484"/>
    <cellStyle name="표준 25 27" xfId="5485"/>
    <cellStyle name="표준 25 28" xfId="5486"/>
    <cellStyle name="표준 25 29" xfId="5487"/>
    <cellStyle name="표준 25 3" xfId="5488"/>
    <cellStyle name="표준 25 30" xfId="5489"/>
    <cellStyle name="표준 25 31" xfId="5490"/>
    <cellStyle name="표준 25 32" xfId="5491"/>
    <cellStyle name="표준 25 33" xfId="5492"/>
    <cellStyle name="표준 25 34" xfId="5493"/>
    <cellStyle name="표준 25 35" xfId="5494"/>
    <cellStyle name="표준 25 36" xfId="5495"/>
    <cellStyle name="표준 25 37" xfId="5496"/>
    <cellStyle name="표준 25 38" xfId="5497"/>
    <cellStyle name="표준 25 39" xfId="5498"/>
    <cellStyle name="표준 25 4" xfId="5499"/>
    <cellStyle name="표준 25 40" xfId="5500"/>
    <cellStyle name="표준 25 41" xfId="5501"/>
    <cellStyle name="표준 25 42" xfId="5502"/>
    <cellStyle name="표준 25 43" xfId="5503"/>
    <cellStyle name="표준 25 44" xfId="5504"/>
    <cellStyle name="표준 25 45" xfId="5505"/>
    <cellStyle name="표준 25 46" xfId="5506"/>
    <cellStyle name="표준 25 47" xfId="5507"/>
    <cellStyle name="표준 25 48" xfId="5508"/>
    <cellStyle name="표준 25 5" xfId="5509"/>
    <cellStyle name="표준 25 6" xfId="5510"/>
    <cellStyle name="표준 25 7" xfId="5511"/>
    <cellStyle name="표준 25 8" xfId="5512"/>
    <cellStyle name="표준 25 9" xfId="5513"/>
    <cellStyle name="표준 256" xfId="5514"/>
    <cellStyle name="표준 257" xfId="5515"/>
    <cellStyle name="표준 258" xfId="5516"/>
    <cellStyle name="표준 259" xfId="5517"/>
    <cellStyle name="표준 26" xfId="3231"/>
    <cellStyle name="표준 26 10" xfId="5518"/>
    <cellStyle name="표준 26 11" xfId="5519"/>
    <cellStyle name="표준 26 12" xfId="5520"/>
    <cellStyle name="표준 26 13" xfId="5521"/>
    <cellStyle name="표준 26 14" xfId="5522"/>
    <cellStyle name="표준 26 15" xfId="5523"/>
    <cellStyle name="표준 26 16" xfId="5524"/>
    <cellStyle name="표준 26 17" xfId="5525"/>
    <cellStyle name="표준 26 18" xfId="5526"/>
    <cellStyle name="표준 26 19" xfId="5527"/>
    <cellStyle name="표준 26 2" xfId="4189"/>
    <cellStyle name="표준 26 20" xfId="5528"/>
    <cellStyle name="표준 26 21" xfId="5529"/>
    <cellStyle name="표준 26 22" xfId="5530"/>
    <cellStyle name="표준 26 23" xfId="5531"/>
    <cellStyle name="표준 26 24" xfId="5532"/>
    <cellStyle name="표준 26 25" xfId="5533"/>
    <cellStyle name="표준 26 26" xfId="5534"/>
    <cellStyle name="표준 26 27" xfId="5535"/>
    <cellStyle name="표준 26 28" xfId="5536"/>
    <cellStyle name="표준 26 29" xfId="5537"/>
    <cellStyle name="표준 26 3" xfId="5538"/>
    <cellStyle name="표준 26 30" xfId="5539"/>
    <cellStyle name="표준 26 31" xfId="5540"/>
    <cellStyle name="표준 26 32" xfId="5541"/>
    <cellStyle name="표준 26 33" xfId="5542"/>
    <cellStyle name="표준 26 34" xfId="5543"/>
    <cellStyle name="표준 26 35" xfId="5544"/>
    <cellStyle name="표준 26 36" xfId="5545"/>
    <cellStyle name="표준 26 37" xfId="5546"/>
    <cellStyle name="표준 26 38" xfId="5547"/>
    <cellStyle name="표준 26 39" xfId="5548"/>
    <cellStyle name="표준 26 4" xfId="5549"/>
    <cellStyle name="표준 26 40" xfId="5550"/>
    <cellStyle name="표준 26 41" xfId="5551"/>
    <cellStyle name="표준 26 42" xfId="5552"/>
    <cellStyle name="표준 26 43" xfId="5553"/>
    <cellStyle name="표준 26 44" xfId="5554"/>
    <cellStyle name="표준 26 45" xfId="5555"/>
    <cellStyle name="표준 26 46" xfId="5556"/>
    <cellStyle name="표준 26 47" xfId="5557"/>
    <cellStyle name="표준 26 48" xfId="5558"/>
    <cellStyle name="표준 26 5" xfId="5559"/>
    <cellStyle name="표준 26 6" xfId="5560"/>
    <cellStyle name="표준 26 7" xfId="5561"/>
    <cellStyle name="표준 26 8" xfId="5562"/>
    <cellStyle name="표준 26 9" xfId="5563"/>
    <cellStyle name="표준 260" xfId="5564"/>
    <cellStyle name="표준 261" xfId="5565"/>
    <cellStyle name="표준 262" xfId="5566"/>
    <cellStyle name="표준 263" xfId="5567"/>
    <cellStyle name="표준 264" xfId="5568"/>
    <cellStyle name="표준 265" xfId="5569"/>
    <cellStyle name="표준 266" xfId="5570"/>
    <cellStyle name="표준 267" xfId="5571"/>
    <cellStyle name="표준 268" xfId="5572"/>
    <cellStyle name="표준 269" xfId="5573"/>
    <cellStyle name="표준 27" xfId="3232"/>
    <cellStyle name="표준 27 10" xfId="5574"/>
    <cellStyle name="표준 27 11" xfId="5575"/>
    <cellStyle name="표준 27 12" xfId="5576"/>
    <cellStyle name="표준 27 13" xfId="5577"/>
    <cellStyle name="표준 27 14" xfId="5578"/>
    <cellStyle name="표준 27 15" xfId="5579"/>
    <cellStyle name="표준 27 16" xfId="5580"/>
    <cellStyle name="표준 27 17" xfId="5581"/>
    <cellStyle name="표준 27 18" xfId="5582"/>
    <cellStyle name="표준 27 19" xfId="5583"/>
    <cellStyle name="표준 27 2" xfId="4190"/>
    <cellStyle name="표준 27 20" xfId="5584"/>
    <cellStyle name="표준 27 21" xfId="5585"/>
    <cellStyle name="표준 27 22" xfId="5586"/>
    <cellStyle name="표준 27 23" xfId="5587"/>
    <cellStyle name="표준 27 24" xfId="5588"/>
    <cellStyle name="표준 27 25" xfId="5589"/>
    <cellStyle name="표준 27 26" xfId="5590"/>
    <cellStyle name="표준 27 27" xfId="5591"/>
    <cellStyle name="표준 27 28" xfId="5592"/>
    <cellStyle name="표준 27 29" xfId="5593"/>
    <cellStyle name="표준 27 3" xfId="5594"/>
    <cellStyle name="표준 27 30" xfId="5595"/>
    <cellStyle name="표준 27 31" xfId="5596"/>
    <cellStyle name="표준 27 32" xfId="5597"/>
    <cellStyle name="표준 27 33" xfId="5598"/>
    <cellStyle name="표준 27 34" xfId="5599"/>
    <cellStyle name="표준 27 35" xfId="5600"/>
    <cellStyle name="표준 27 36" xfId="5601"/>
    <cellStyle name="표준 27 37" xfId="5602"/>
    <cellStyle name="표준 27 38" xfId="5603"/>
    <cellStyle name="표준 27 39" xfId="5604"/>
    <cellStyle name="표준 27 4" xfId="5605"/>
    <cellStyle name="표준 27 40" xfId="5606"/>
    <cellStyle name="표준 27 41" xfId="5607"/>
    <cellStyle name="표준 27 42" xfId="5608"/>
    <cellStyle name="표준 27 43" xfId="5609"/>
    <cellStyle name="표준 27 44" xfId="5610"/>
    <cellStyle name="표준 27 45" xfId="5611"/>
    <cellStyle name="표준 27 46" xfId="5612"/>
    <cellStyle name="표준 27 47" xfId="5613"/>
    <cellStyle name="표준 27 48" xfId="5614"/>
    <cellStyle name="표준 27 5" xfId="5615"/>
    <cellStyle name="표준 27 6" xfId="5616"/>
    <cellStyle name="표준 27 7" xfId="5617"/>
    <cellStyle name="표준 27 8" xfId="5618"/>
    <cellStyle name="표준 27 9" xfId="5619"/>
    <cellStyle name="표준 270" xfId="5620"/>
    <cellStyle name="표준 271" xfId="5621"/>
    <cellStyle name="표준 272" xfId="5622"/>
    <cellStyle name="표준 273" xfId="5623"/>
    <cellStyle name="표준 274" xfId="5624"/>
    <cellStyle name="표준 275" xfId="5625"/>
    <cellStyle name="표준 276" xfId="5626"/>
    <cellStyle name="표준 277" xfId="5627"/>
    <cellStyle name="표준 278" xfId="5628"/>
    <cellStyle name="표준 279" xfId="5629"/>
    <cellStyle name="표준 28" xfId="3233"/>
    <cellStyle name="표준 28 10" xfId="5630"/>
    <cellStyle name="표준 28 11" xfId="5631"/>
    <cellStyle name="표준 28 12" xfId="5632"/>
    <cellStyle name="표준 28 13" xfId="5633"/>
    <cellStyle name="표준 28 14" xfId="5634"/>
    <cellStyle name="표준 28 15" xfId="5635"/>
    <cellStyle name="표준 28 16" xfId="5636"/>
    <cellStyle name="표준 28 17" xfId="5637"/>
    <cellStyle name="표준 28 18" xfId="5638"/>
    <cellStyle name="표준 28 19" xfId="5639"/>
    <cellStyle name="표준 28 2" xfId="5640"/>
    <cellStyle name="표준 28 20" xfId="5641"/>
    <cellStyle name="표준 28 21" xfId="5642"/>
    <cellStyle name="표준 28 22" xfId="5643"/>
    <cellStyle name="표준 28 23" xfId="5644"/>
    <cellStyle name="표준 28 24" xfId="5645"/>
    <cellStyle name="표준 28 25" xfId="5646"/>
    <cellStyle name="표준 28 26" xfId="5647"/>
    <cellStyle name="표준 28 27" xfId="5648"/>
    <cellStyle name="표준 28 28" xfId="5649"/>
    <cellStyle name="표준 28 29" xfId="5650"/>
    <cellStyle name="표준 28 3" xfId="5651"/>
    <cellStyle name="표준 28 30" xfId="5652"/>
    <cellStyle name="표준 28 31" xfId="5653"/>
    <cellStyle name="표준 28 32" xfId="5654"/>
    <cellStyle name="표준 28 33" xfId="5655"/>
    <cellStyle name="표준 28 34" xfId="5656"/>
    <cellStyle name="표준 28 35" xfId="5657"/>
    <cellStyle name="표준 28 36" xfId="5658"/>
    <cellStyle name="표준 28 37" xfId="5659"/>
    <cellStyle name="표준 28 38" xfId="5660"/>
    <cellStyle name="표준 28 39" xfId="5661"/>
    <cellStyle name="표준 28 4" xfId="5662"/>
    <cellStyle name="표준 28 40" xfId="5663"/>
    <cellStyle name="표준 28 41" xfId="5664"/>
    <cellStyle name="표준 28 42" xfId="5665"/>
    <cellStyle name="표준 28 43" xfId="5666"/>
    <cellStyle name="표준 28 44" xfId="5667"/>
    <cellStyle name="표준 28 45" xfId="5668"/>
    <cellStyle name="표준 28 46" xfId="5669"/>
    <cellStyle name="표준 28 47" xfId="5670"/>
    <cellStyle name="표준 28 48" xfId="5671"/>
    <cellStyle name="표준 28 5" xfId="5672"/>
    <cellStyle name="표준 28 6" xfId="5673"/>
    <cellStyle name="표준 28 7" xfId="5674"/>
    <cellStyle name="표준 28 8" xfId="5675"/>
    <cellStyle name="표준 28 9" xfId="5676"/>
    <cellStyle name="표준 280" xfId="5677"/>
    <cellStyle name="표준 281" xfId="5678"/>
    <cellStyle name="표준 282" xfId="5679"/>
    <cellStyle name="표준 283" xfId="5680"/>
    <cellStyle name="표준 284" xfId="5681"/>
    <cellStyle name="표준 285" xfId="5682"/>
    <cellStyle name="표준 286" xfId="5683"/>
    <cellStyle name="표준 287" xfId="5684"/>
    <cellStyle name="표준 288" xfId="5685"/>
    <cellStyle name="표준 289" xfId="5686"/>
    <cellStyle name="표준 29" xfId="3234"/>
    <cellStyle name="표준 29 10" xfId="5687"/>
    <cellStyle name="표준 29 11" xfId="5688"/>
    <cellStyle name="표준 29 12" xfId="5689"/>
    <cellStyle name="표준 29 13" xfId="5690"/>
    <cellStyle name="표준 29 14" xfId="5691"/>
    <cellStyle name="표준 29 15" xfId="5692"/>
    <cellStyle name="표준 29 16" xfId="5693"/>
    <cellStyle name="표준 29 17" xfId="5694"/>
    <cellStyle name="표준 29 18" xfId="5695"/>
    <cellStyle name="표준 29 19" xfId="5696"/>
    <cellStyle name="표준 29 2" xfId="5697"/>
    <cellStyle name="표준 29 20" xfId="5698"/>
    <cellStyle name="표준 29 21" xfId="5699"/>
    <cellStyle name="표준 29 22" xfId="5700"/>
    <cellStyle name="표준 29 23" xfId="5701"/>
    <cellStyle name="표준 29 24" xfId="5702"/>
    <cellStyle name="표준 29 25" xfId="5703"/>
    <cellStyle name="표준 29 26" xfId="5704"/>
    <cellStyle name="표준 29 27" xfId="5705"/>
    <cellStyle name="표준 29 28" xfId="5706"/>
    <cellStyle name="표준 29 29" xfId="5707"/>
    <cellStyle name="표준 29 3" xfId="5708"/>
    <cellStyle name="표준 29 30" xfId="5709"/>
    <cellStyle name="표준 29 31" xfId="5710"/>
    <cellStyle name="표준 29 32" xfId="5711"/>
    <cellStyle name="표준 29 33" xfId="5712"/>
    <cellStyle name="표준 29 34" xfId="5713"/>
    <cellStyle name="표준 29 35" xfId="5714"/>
    <cellStyle name="표준 29 36" xfId="5715"/>
    <cellStyle name="표준 29 37" xfId="5716"/>
    <cellStyle name="표준 29 38" xfId="5717"/>
    <cellStyle name="표준 29 39" xfId="5718"/>
    <cellStyle name="표준 29 4" xfId="5719"/>
    <cellStyle name="표준 29 40" xfId="5720"/>
    <cellStyle name="표준 29 41" xfId="5721"/>
    <cellStyle name="표준 29 42" xfId="5722"/>
    <cellStyle name="표준 29 43" xfId="5723"/>
    <cellStyle name="표준 29 44" xfId="5724"/>
    <cellStyle name="표준 29 45" xfId="5725"/>
    <cellStyle name="표준 29 46" xfId="5726"/>
    <cellStyle name="표준 29 47" xfId="5727"/>
    <cellStyle name="표준 29 48" xfId="5728"/>
    <cellStyle name="표준 29 5" xfId="5729"/>
    <cellStyle name="표준 29 6" xfId="5730"/>
    <cellStyle name="표준 29 7" xfId="5731"/>
    <cellStyle name="표준 29 8" xfId="5732"/>
    <cellStyle name="표준 29 9" xfId="5733"/>
    <cellStyle name="표준 290" xfId="5734"/>
    <cellStyle name="표준 291" xfId="5735"/>
    <cellStyle name="표준 292" xfId="5736"/>
    <cellStyle name="표준 293" xfId="5737"/>
    <cellStyle name="표준 294" xfId="5738"/>
    <cellStyle name="표준 295" xfId="5739"/>
    <cellStyle name="표준 296" xfId="5740"/>
    <cellStyle name="표준 297" xfId="5741"/>
    <cellStyle name="표준 298" xfId="5742"/>
    <cellStyle name="표준 299" xfId="5743"/>
    <cellStyle name="표준 3" xfId="2680"/>
    <cellStyle name="표준 3 10" xfId="4191"/>
    <cellStyle name="표준 3 11" xfId="4192"/>
    <cellStyle name="표준 3 12" xfId="4357"/>
    <cellStyle name="표준 3 2" xfId="2681"/>
    <cellStyle name="표준 3 2 2" xfId="2682"/>
    <cellStyle name="표준 3 2 2 2" xfId="3351"/>
    <cellStyle name="표준 3 2 2 2 2" xfId="4193"/>
    <cellStyle name="표준 3 2 3" xfId="3235"/>
    <cellStyle name="표준 3 2 3 2" xfId="3339"/>
    <cellStyle name="표준 3 2 3 2 2" xfId="4194"/>
    <cellStyle name="표준 3 2 4" xfId="4195"/>
    <cellStyle name="표준 3 2 4 2" xfId="4681"/>
    <cellStyle name="표준 3 2 5" xfId="4196"/>
    <cellStyle name="표준 3 2_6.농림수산 37  수정(산림녹지과)" xfId="4197"/>
    <cellStyle name="표준 3 3" xfId="2683"/>
    <cellStyle name="표준 3 3 2" xfId="2684"/>
    <cellStyle name="표준 3 3 2 2" xfId="2685"/>
    <cellStyle name="표준 3 3 2 2 2" xfId="3236"/>
    <cellStyle name="표준 3 3 2 2 2 2" xfId="3374"/>
    <cellStyle name="표준 3 3 2 3" xfId="3237"/>
    <cellStyle name="표준 3 3 2 3 2" xfId="4199"/>
    <cellStyle name="표준 3 3 2 3 3" xfId="4198"/>
    <cellStyle name="표준 3 3 2 4" xfId="4200"/>
    <cellStyle name="표준 3 3 2 5" xfId="6630"/>
    <cellStyle name="표준 3 3 2_004_노동" xfId="4201"/>
    <cellStyle name="표준 3 3 3" xfId="2686"/>
    <cellStyle name="표준 3 3 3 2" xfId="2687"/>
    <cellStyle name="표준 3 3 3 2 2" xfId="3239"/>
    <cellStyle name="표준 3 3 3 3" xfId="3240"/>
    <cellStyle name="표준 3 3 3 4" xfId="3238"/>
    <cellStyle name="표준 3 3 3_010_주택건설" xfId="4202"/>
    <cellStyle name="표준 3 3 4" xfId="3241"/>
    <cellStyle name="표준 3 3 4 2" xfId="3319"/>
    <cellStyle name="표준 3 3 5" xfId="4203"/>
    <cellStyle name="표준 3 3_006_농림수산" xfId="4204"/>
    <cellStyle name="표준 3 4" xfId="2688"/>
    <cellStyle name="표준 3 4 2" xfId="2689"/>
    <cellStyle name="표준 3 4 2 2" xfId="3334"/>
    <cellStyle name="표준 3 4 2 2 2" xfId="4206"/>
    <cellStyle name="표준 3 4 2 3" xfId="4205"/>
    <cellStyle name="표준 3 4 3" xfId="2690"/>
    <cellStyle name="표준 3 4 3 2" xfId="3242"/>
    <cellStyle name="표준 3 4 3 3" xfId="4207"/>
    <cellStyle name="표준 3 4 4" xfId="4208"/>
    <cellStyle name="표준 3 4 5" xfId="5040"/>
    <cellStyle name="표준 3 4_006_농림수산" xfId="4209"/>
    <cellStyle name="표준 3 5" xfId="2691"/>
    <cellStyle name="표준 3 5 2" xfId="2692"/>
    <cellStyle name="표준 3 5 2 2" xfId="3314"/>
    <cellStyle name="표준 3 5 2 2 2" xfId="4212"/>
    <cellStyle name="표준 3 5 2 3" xfId="4211"/>
    <cellStyle name="표준 3 5 3" xfId="4210"/>
    <cellStyle name="표준 3 6" xfId="3243"/>
    <cellStyle name="표준 3 6 2" xfId="4213"/>
    <cellStyle name="표준 3 6 2 2" xfId="4214"/>
    <cellStyle name="표준 3 6 2 3" xfId="4215"/>
    <cellStyle name="표준 3 6 3" xfId="4216"/>
    <cellStyle name="표준 3 7" xfId="3244"/>
    <cellStyle name="표준 3 8" xfId="4217"/>
    <cellStyle name="표준 3 9" xfId="4218"/>
    <cellStyle name="표준 3_004_노동" xfId="4219"/>
    <cellStyle name="표준 30" xfId="3245"/>
    <cellStyle name="표준 30 10" xfId="5744"/>
    <cellStyle name="표준 30 11" xfId="5745"/>
    <cellStyle name="표준 30 12" xfId="5746"/>
    <cellStyle name="표준 30 13" xfId="5747"/>
    <cellStyle name="표준 30 14" xfId="5748"/>
    <cellStyle name="표준 30 15" xfId="5749"/>
    <cellStyle name="표준 30 16" xfId="5750"/>
    <cellStyle name="표준 30 17" xfId="5751"/>
    <cellStyle name="표준 30 18" xfId="5752"/>
    <cellStyle name="표준 30 19" xfId="5753"/>
    <cellStyle name="표준 30 2" xfId="5754"/>
    <cellStyle name="표준 30 20" xfId="5755"/>
    <cellStyle name="표준 30 21" xfId="5756"/>
    <cellStyle name="표준 30 22" xfId="5757"/>
    <cellStyle name="표준 30 23" xfId="5758"/>
    <cellStyle name="표준 30 24" xfId="5759"/>
    <cellStyle name="표준 30 25" xfId="5760"/>
    <cellStyle name="표준 30 26" xfId="5761"/>
    <cellStyle name="표준 30 27" xfId="5762"/>
    <cellStyle name="표준 30 28" xfId="5763"/>
    <cellStyle name="표준 30 29" xfId="5764"/>
    <cellStyle name="표준 30 3" xfId="5765"/>
    <cellStyle name="표준 30 30" xfId="5766"/>
    <cellStyle name="표준 30 31" xfId="5767"/>
    <cellStyle name="표준 30 32" xfId="5768"/>
    <cellStyle name="표준 30 33" xfId="5769"/>
    <cellStyle name="표준 30 34" xfId="5770"/>
    <cellStyle name="표준 30 35" xfId="5771"/>
    <cellStyle name="표준 30 36" xfId="5772"/>
    <cellStyle name="표준 30 37" xfId="5773"/>
    <cellStyle name="표준 30 38" xfId="5774"/>
    <cellStyle name="표준 30 39" xfId="5775"/>
    <cellStyle name="표준 30 4" xfId="5776"/>
    <cellStyle name="표준 30 40" xfId="5777"/>
    <cellStyle name="표준 30 41" xfId="5778"/>
    <cellStyle name="표준 30 42" xfId="5779"/>
    <cellStyle name="표준 30 43" xfId="5780"/>
    <cellStyle name="표준 30 44" xfId="5781"/>
    <cellStyle name="표준 30 45" xfId="5782"/>
    <cellStyle name="표준 30 46" xfId="5783"/>
    <cellStyle name="표준 30 47" xfId="5784"/>
    <cellStyle name="표준 30 48" xfId="5785"/>
    <cellStyle name="표준 30 5" xfId="5786"/>
    <cellStyle name="표준 30 6" xfId="5787"/>
    <cellStyle name="표준 30 7" xfId="5788"/>
    <cellStyle name="표준 30 8" xfId="5789"/>
    <cellStyle name="표준 30 9" xfId="5790"/>
    <cellStyle name="표준 300" xfId="5791"/>
    <cellStyle name="표준 301" xfId="5792"/>
    <cellStyle name="표준 302" xfId="5793"/>
    <cellStyle name="표준 303" xfId="5794"/>
    <cellStyle name="표준 304" xfId="5795"/>
    <cellStyle name="표준 305" xfId="5796"/>
    <cellStyle name="표준 306" xfId="5797"/>
    <cellStyle name="표준 307" xfId="5798"/>
    <cellStyle name="표준 308" xfId="5799"/>
    <cellStyle name="표준 309" xfId="5800"/>
    <cellStyle name="표준 31" xfId="3246"/>
    <cellStyle name="표준 31 10" xfId="5801"/>
    <cellStyle name="표준 31 11" xfId="5802"/>
    <cellStyle name="표준 31 12" xfId="5803"/>
    <cellStyle name="표준 31 13" xfId="5804"/>
    <cellStyle name="표준 31 14" xfId="5805"/>
    <cellStyle name="표준 31 15" xfId="5806"/>
    <cellStyle name="표준 31 16" xfId="5807"/>
    <cellStyle name="표준 31 17" xfId="5808"/>
    <cellStyle name="표준 31 18" xfId="5809"/>
    <cellStyle name="표준 31 19" xfId="5810"/>
    <cellStyle name="표준 31 2" xfId="5811"/>
    <cellStyle name="표준 31 20" xfId="5812"/>
    <cellStyle name="표준 31 21" xfId="5813"/>
    <cellStyle name="표준 31 22" xfId="5814"/>
    <cellStyle name="표준 31 23" xfId="5815"/>
    <cellStyle name="표준 31 24" xfId="5816"/>
    <cellStyle name="표준 31 25" xfId="5817"/>
    <cellStyle name="표준 31 26" xfId="5818"/>
    <cellStyle name="표준 31 27" xfId="5819"/>
    <cellStyle name="표준 31 28" xfId="5820"/>
    <cellStyle name="표준 31 29" xfId="5821"/>
    <cellStyle name="표준 31 3" xfId="5822"/>
    <cellStyle name="표준 31 30" xfId="5823"/>
    <cellStyle name="표준 31 31" xfId="5824"/>
    <cellStyle name="표준 31 32" xfId="5825"/>
    <cellStyle name="표준 31 33" xfId="5826"/>
    <cellStyle name="표준 31 34" xfId="5827"/>
    <cellStyle name="표준 31 35" xfId="5828"/>
    <cellStyle name="표준 31 36" xfId="5829"/>
    <cellStyle name="표준 31 37" xfId="5830"/>
    <cellStyle name="표준 31 38" xfId="5831"/>
    <cellStyle name="표준 31 39" xfId="5832"/>
    <cellStyle name="표준 31 4" xfId="5833"/>
    <cellStyle name="표준 31 40" xfId="5834"/>
    <cellStyle name="표준 31 41" xfId="5835"/>
    <cellStyle name="표준 31 42" xfId="5836"/>
    <cellStyle name="표준 31 43" xfId="5837"/>
    <cellStyle name="표준 31 44" xfId="5838"/>
    <cellStyle name="표준 31 45" xfId="5839"/>
    <cellStyle name="표준 31 46" xfId="5840"/>
    <cellStyle name="표준 31 47" xfId="5841"/>
    <cellStyle name="표준 31 48" xfId="5842"/>
    <cellStyle name="표준 31 5" xfId="5843"/>
    <cellStyle name="표준 31 6" xfId="5844"/>
    <cellStyle name="표준 31 7" xfId="5845"/>
    <cellStyle name="표준 31 8" xfId="5846"/>
    <cellStyle name="표준 31 9" xfId="5847"/>
    <cellStyle name="표준 310" xfId="5848"/>
    <cellStyle name="표준 311" xfId="5849"/>
    <cellStyle name="표준 312" xfId="5850"/>
    <cellStyle name="표준 313" xfId="5851"/>
    <cellStyle name="표준 314" xfId="5852"/>
    <cellStyle name="표준 315" xfId="5853"/>
    <cellStyle name="표준 316" xfId="5854"/>
    <cellStyle name="표준 317" xfId="5855"/>
    <cellStyle name="표준 318" xfId="5856"/>
    <cellStyle name="표준 319" xfId="5857"/>
    <cellStyle name="표준 32" xfId="3247"/>
    <cellStyle name="표준 32 10" xfId="5858"/>
    <cellStyle name="표준 32 11" xfId="5859"/>
    <cellStyle name="표준 32 12" xfId="5860"/>
    <cellStyle name="표준 32 13" xfId="5861"/>
    <cellStyle name="표준 32 14" xfId="5862"/>
    <cellStyle name="표준 32 15" xfId="5863"/>
    <cellStyle name="표준 32 16" xfId="5864"/>
    <cellStyle name="표준 32 17" xfId="5865"/>
    <cellStyle name="표준 32 18" xfId="5866"/>
    <cellStyle name="표준 32 19" xfId="5867"/>
    <cellStyle name="표준 32 2" xfId="5868"/>
    <cellStyle name="표준 32 20" xfId="5869"/>
    <cellStyle name="표준 32 21" xfId="5870"/>
    <cellStyle name="표준 32 22" xfId="5871"/>
    <cellStyle name="표준 32 23" xfId="5872"/>
    <cellStyle name="표준 32 24" xfId="5873"/>
    <cellStyle name="표준 32 25" xfId="5874"/>
    <cellStyle name="표준 32 26" xfId="5875"/>
    <cellStyle name="표준 32 27" xfId="5876"/>
    <cellStyle name="표준 32 28" xfId="5877"/>
    <cellStyle name="표준 32 29" xfId="5878"/>
    <cellStyle name="표준 32 3" xfId="5879"/>
    <cellStyle name="표준 32 30" xfId="5880"/>
    <cellStyle name="표준 32 31" xfId="5881"/>
    <cellStyle name="표준 32 32" xfId="5882"/>
    <cellStyle name="표준 32 33" xfId="5883"/>
    <cellStyle name="표준 32 34" xfId="5884"/>
    <cellStyle name="표준 32 35" xfId="5885"/>
    <cellStyle name="표준 32 36" xfId="5886"/>
    <cellStyle name="표준 32 37" xfId="5887"/>
    <cellStyle name="표준 32 38" xfId="5888"/>
    <cellStyle name="표준 32 39" xfId="5889"/>
    <cellStyle name="표준 32 4" xfId="5890"/>
    <cellStyle name="표준 32 40" xfId="5891"/>
    <cellStyle name="표준 32 41" xfId="5892"/>
    <cellStyle name="표준 32 42" xfId="5893"/>
    <cellStyle name="표준 32 43" xfId="5894"/>
    <cellStyle name="표준 32 44" xfId="5895"/>
    <cellStyle name="표준 32 45" xfId="5896"/>
    <cellStyle name="표준 32 46" xfId="5897"/>
    <cellStyle name="표준 32 47" xfId="5898"/>
    <cellStyle name="표준 32 48" xfId="5899"/>
    <cellStyle name="표준 32 5" xfId="5900"/>
    <cellStyle name="표준 32 6" xfId="5901"/>
    <cellStyle name="표준 32 7" xfId="5902"/>
    <cellStyle name="표준 32 8" xfId="5903"/>
    <cellStyle name="표준 32 9" xfId="5904"/>
    <cellStyle name="표준 320" xfId="5905"/>
    <cellStyle name="표준 321" xfId="5906"/>
    <cellStyle name="표준 322" xfId="5907"/>
    <cellStyle name="표준 323" xfId="5908"/>
    <cellStyle name="표준 324" xfId="5909"/>
    <cellStyle name="표준 325" xfId="5910"/>
    <cellStyle name="표준 326" xfId="5911"/>
    <cellStyle name="표준 327" xfId="5912"/>
    <cellStyle name="표준 328" xfId="5913"/>
    <cellStyle name="표준 329" xfId="5914"/>
    <cellStyle name="표준 33" xfId="3248"/>
    <cellStyle name="표준 33 10" xfId="5915"/>
    <cellStyle name="표준 33 11" xfId="5916"/>
    <cellStyle name="표준 33 12" xfId="5917"/>
    <cellStyle name="표준 33 13" xfId="5918"/>
    <cellStyle name="표준 33 14" xfId="5919"/>
    <cellStyle name="표준 33 15" xfId="5920"/>
    <cellStyle name="표준 33 16" xfId="5921"/>
    <cellStyle name="표준 33 17" xfId="5922"/>
    <cellStyle name="표준 33 18" xfId="5923"/>
    <cellStyle name="표준 33 19" xfId="5924"/>
    <cellStyle name="표준 33 2" xfId="5925"/>
    <cellStyle name="표준 33 20" xfId="5926"/>
    <cellStyle name="표준 33 21" xfId="5927"/>
    <cellStyle name="표준 33 22" xfId="5928"/>
    <cellStyle name="표준 33 23" xfId="5929"/>
    <cellStyle name="표준 33 24" xfId="5930"/>
    <cellStyle name="표준 33 25" xfId="5931"/>
    <cellStyle name="표준 33 26" xfId="5932"/>
    <cellStyle name="표준 33 27" xfId="5933"/>
    <cellStyle name="표준 33 28" xfId="5934"/>
    <cellStyle name="표준 33 29" xfId="5935"/>
    <cellStyle name="표준 33 3" xfId="5936"/>
    <cellStyle name="표준 33 30" xfId="5937"/>
    <cellStyle name="표준 33 31" xfId="5938"/>
    <cellStyle name="표준 33 32" xfId="5939"/>
    <cellStyle name="표준 33 33" xfId="5940"/>
    <cellStyle name="표준 33 34" xfId="5941"/>
    <cellStyle name="표준 33 35" xfId="5942"/>
    <cellStyle name="표준 33 36" xfId="5943"/>
    <cellStyle name="표준 33 37" xfId="5944"/>
    <cellStyle name="표준 33 38" xfId="5945"/>
    <cellStyle name="표준 33 39" xfId="5946"/>
    <cellStyle name="표준 33 4" xfId="5947"/>
    <cellStyle name="표준 33 40" xfId="5948"/>
    <cellStyle name="표준 33 41" xfId="5949"/>
    <cellStyle name="표준 33 42" xfId="5950"/>
    <cellStyle name="표준 33 43" xfId="5951"/>
    <cellStyle name="표준 33 44" xfId="5952"/>
    <cellStyle name="표준 33 45" xfId="5953"/>
    <cellStyle name="표준 33 46" xfId="5954"/>
    <cellStyle name="표준 33 47" xfId="5955"/>
    <cellStyle name="표준 33 48" xfId="5956"/>
    <cellStyle name="표준 33 5" xfId="5957"/>
    <cellStyle name="표준 33 6" xfId="5958"/>
    <cellStyle name="표준 33 7" xfId="5959"/>
    <cellStyle name="표준 33 8" xfId="5960"/>
    <cellStyle name="표준 33 9" xfId="5961"/>
    <cellStyle name="표준 330" xfId="5962"/>
    <cellStyle name="표준 331" xfId="5963"/>
    <cellStyle name="표준 332" xfId="5964"/>
    <cellStyle name="표준 333" xfId="5965"/>
    <cellStyle name="표준 334" xfId="5966"/>
    <cellStyle name="표준 335" xfId="5967"/>
    <cellStyle name="표준 336" xfId="5968"/>
    <cellStyle name="표준 337" xfId="5969"/>
    <cellStyle name="표준 338" xfId="5970"/>
    <cellStyle name="표준 339" xfId="5971"/>
    <cellStyle name="표준 34" xfId="3249"/>
    <cellStyle name="표준 34 10" xfId="5972"/>
    <cellStyle name="표준 34 11" xfId="5973"/>
    <cellStyle name="표준 34 12" xfId="5974"/>
    <cellStyle name="표준 34 13" xfId="5975"/>
    <cellStyle name="표준 34 14" xfId="5976"/>
    <cellStyle name="표준 34 15" xfId="5977"/>
    <cellStyle name="표준 34 16" xfId="5978"/>
    <cellStyle name="표준 34 17" xfId="5979"/>
    <cellStyle name="표준 34 18" xfId="5980"/>
    <cellStyle name="표준 34 19" xfId="5981"/>
    <cellStyle name="표준 34 2" xfId="5982"/>
    <cellStyle name="표준 34 20" xfId="5983"/>
    <cellStyle name="표준 34 21" xfId="5984"/>
    <cellStyle name="표준 34 22" xfId="5985"/>
    <cellStyle name="표준 34 23" xfId="5986"/>
    <cellStyle name="표준 34 24" xfId="5987"/>
    <cellStyle name="표준 34 25" xfId="5988"/>
    <cellStyle name="표준 34 26" xfId="5989"/>
    <cellStyle name="표준 34 27" xfId="5990"/>
    <cellStyle name="표준 34 28" xfId="5991"/>
    <cellStyle name="표준 34 29" xfId="5992"/>
    <cellStyle name="표준 34 3" xfId="5993"/>
    <cellStyle name="표준 34 30" xfId="5994"/>
    <cellStyle name="표준 34 31" xfId="5995"/>
    <cellStyle name="표준 34 32" xfId="5996"/>
    <cellStyle name="표준 34 33" xfId="5997"/>
    <cellStyle name="표준 34 34" xfId="5998"/>
    <cellStyle name="표준 34 35" xfId="5999"/>
    <cellStyle name="표준 34 36" xfId="6000"/>
    <cellStyle name="표준 34 37" xfId="6001"/>
    <cellStyle name="표준 34 38" xfId="6002"/>
    <cellStyle name="표준 34 39" xfId="6003"/>
    <cellStyle name="표준 34 4" xfId="6004"/>
    <cellStyle name="표준 34 40" xfId="6005"/>
    <cellStyle name="표준 34 41" xfId="6006"/>
    <cellStyle name="표준 34 42" xfId="6007"/>
    <cellStyle name="표준 34 43" xfId="6008"/>
    <cellStyle name="표준 34 44" xfId="6009"/>
    <cellStyle name="표준 34 45" xfId="6010"/>
    <cellStyle name="표준 34 46" xfId="6011"/>
    <cellStyle name="표준 34 47" xfId="6012"/>
    <cellStyle name="표준 34 48" xfId="6013"/>
    <cellStyle name="표준 34 5" xfId="6014"/>
    <cellStyle name="표준 34 6" xfId="6015"/>
    <cellStyle name="표준 34 7" xfId="6016"/>
    <cellStyle name="표준 34 8" xfId="6017"/>
    <cellStyle name="표준 34 9" xfId="6018"/>
    <cellStyle name="표준 340" xfId="6019"/>
    <cellStyle name="표준 341" xfId="6020"/>
    <cellStyle name="표준 342" xfId="6021"/>
    <cellStyle name="표준 343" xfId="6022"/>
    <cellStyle name="표준 344" xfId="6023"/>
    <cellStyle name="표준 345" xfId="6024"/>
    <cellStyle name="표준 346" xfId="6025"/>
    <cellStyle name="표준 347" xfId="6026"/>
    <cellStyle name="표준 348" xfId="6027"/>
    <cellStyle name="표준 349" xfId="6028"/>
    <cellStyle name="표준 35" xfId="3250"/>
    <cellStyle name="표준 35 10" xfId="6029"/>
    <cellStyle name="표준 35 11" xfId="6030"/>
    <cellStyle name="표준 35 12" xfId="6031"/>
    <cellStyle name="표준 35 13" xfId="6032"/>
    <cellStyle name="표준 35 14" xfId="6033"/>
    <cellStyle name="표준 35 15" xfId="6034"/>
    <cellStyle name="표준 35 16" xfId="6035"/>
    <cellStyle name="표준 35 17" xfId="6036"/>
    <cellStyle name="표준 35 18" xfId="6037"/>
    <cellStyle name="표준 35 19" xfId="6038"/>
    <cellStyle name="표준 35 2" xfId="6039"/>
    <cellStyle name="표준 35 20" xfId="6040"/>
    <cellStyle name="표준 35 21" xfId="6041"/>
    <cellStyle name="표준 35 22" xfId="6042"/>
    <cellStyle name="표준 35 23" xfId="6043"/>
    <cellStyle name="표준 35 24" xfId="6044"/>
    <cellStyle name="표준 35 25" xfId="6045"/>
    <cellStyle name="표준 35 26" xfId="6046"/>
    <cellStyle name="표준 35 27" xfId="6047"/>
    <cellStyle name="표준 35 28" xfId="6048"/>
    <cellStyle name="표준 35 29" xfId="6049"/>
    <cellStyle name="표준 35 3" xfId="6050"/>
    <cellStyle name="표준 35 30" xfId="6051"/>
    <cellStyle name="표준 35 31" xfId="6052"/>
    <cellStyle name="표준 35 32" xfId="6053"/>
    <cellStyle name="표준 35 33" xfId="6054"/>
    <cellStyle name="표준 35 34" xfId="6055"/>
    <cellStyle name="표준 35 35" xfId="6056"/>
    <cellStyle name="표준 35 36" xfId="6057"/>
    <cellStyle name="표준 35 37" xfId="6058"/>
    <cellStyle name="표준 35 38" xfId="6059"/>
    <cellStyle name="표준 35 39" xfId="6060"/>
    <cellStyle name="표준 35 4" xfId="6061"/>
    <cellStyle name="표준 35 40" xfId="6062"/>
    <cellStyle name="표준 35 41" xfId="6063"/>
    <cellStyle name="표준 35 42" xfId="6064"/>
    <cellStyle name="표준 35 43" xfId="6065"/>
    <cellStyle name="표준 35 44" xfId="6066"/>
    <cellStyle name="표준 35 45" xfId="6067"/>
    <cellStyle name="표준 35 46" xfId="6068"/>
    <cellStyle name="표준 35 47" xfId="6069"/>
    <cellStyle name="표준 35 48" xfId="6070"/>
    <cellStyle name="표준 35 5" xfId="6071"/>
    <cellStyle name="표준 35 6" xfId="6072"/>
    <cellStyle name="표준 35 7" xfId="6073"/>
    <cellStyle name="표준 35 8" xfId="6074"/>
    <cellStyle name="표준 35 9" xfId="6075"/>
    <cellStyle name="표준 350" xfId="6076"/>
    <cellStyle name="표준 351" xfId="6077"/>
    <cellStyle name="표준 352" xfId="6078"/>
    <cellStyle name="표준 353" xfId="6079"/>
    <cellStyle name="표준 354" xfId="6080"/>
    <cellStyle name="표준 36" xfId="3251"/>
    <cellStyle name="표준 36 10" xfId="6081"/>
    <cellStyle name="표준 36 11" xfId="6082"/>
    <cellStyle name="표준 36 12" xfId="6083"/>
    <cellStyle name="표준 36 13" xfId="6084"/>
    <cellStyle name="표준 36 14" xfId="6085"/>
    <cellStyle name="표준 36 15" xfId="6086"/>
    <cellStyle name="표준 36 16" xfId="6087"/>
    <cellStyle name="표준 36 17" xfId="6088"/>
    <cellStyle name="표준 36 18" xfId="6089"/>
    <cellStyle name="표준 36 19" xfId="6090"/>
    <cellStyle name="표준 36 2" xfId="6091"/>
    <cellStyle name="표준 36 20" xfId="6092"/>
    <cellStyle name="표준 36 21" xfId="6093"/>
    <cellStyle name="표준 36 22" xfId="6094"/>
    <cellStyle name="표준 36 23" xfId="6095"/>
    <cellStyle name="표준 36 24" xfId="6096"/>
    <cellStyle name="표준 36 25" xfId="6097"/>
    <cellStyle name="표준 36 26" xfId="6098"/>
    <cellStyle name="표준 36 27" xfId="6099"/>
    <cellStyle name="표준 36 28" xfId="6100"/>
    <cellStyle name="표준 36 29" xfId="6101"/>
    <cellStyle name="표준 36 3" xfId="6102"/>
    <cellStyle name="표준 36 30" xfId="6103"/>
    <cellStyle name="표준 36 31" xfId="6104"/>
    <cellStyle name="표준 36 32" xfId="6105"/>
    <cellStyle name="표준 36 33" xfId="6106"/>
    <cellStyle name="표준 36 34" xfId="6107"/>
    <cellStyle name="표준 36 35" xfId="6108"/>
    <cellStyle name="표준 36 36" xfId="6109"/>
    <cellStyle name="표준 36 37" xfId="6110"/>
    <cellStyle name="표준 36 38" xfId="6111"/>
    <cellStyle name="표준 36 39" xfId="6112"/>
    <cellStyle name="표준 36 4" xfId="6113"/>
    <cellStyle name="표준 36 40" xfId="6114"/>
    <cellStyle name="표준 36 41" xfId="6115"/>
    <cellStyle name="표준 36 42" xfId="6116"/>
    <cellStyle name="표준 36 43" xfId="6117"/>
    <cellStyle name="표준 36 44" xfId="6118"/>
    <cellStyle name="표준 36 45" xfId="6119"/>
    <cellStyle name="표준 36 46" xfId="6120"/>
    <cellStyle name="표준 36 47" xfId="6121"/>
    <cellStyle name="표준 36 48" xfId="6122"/>
    <cellStyle name="표준 36 5" xfId="6123"/>
    <cellStyle name="표준 36 6" xfId="6124"/>
    <cellStyle name="표준 36 7" xfId="6125"/>
    <cellStyle name="표준 36 8" xfId="6126"/>
    <cellStyle name="표준 36 9" xfId="6127"/>
    <cellStyle name="표준 37" xfId="3252"/>
    <cellStyle name="표준 37 10" xfId="6128"/>
    <cellStyle name="표준 37 11" xfId="6129"/>
    <cellStyle name="표준 37 12" xfId="6130"/>
    <cellStyle name="표준 37 13" xfId="6131"/>
    <cellStyle name="표준 37 14" xfId="6132"/>
    <cellStyle name="표준 37 15" xfId="6133"/>
    <cellStyle name="표준 37 16" xfId="6134"/>
    <cellStyle name="표준 37 17" xfId="6135"/>
    <cellStyle name="표준 37 18" xfId="6136"/>
    <cellStyle name="표준 37 19" xfId="6137"/>
    <cellStyle name="표준 37 2" xfId="6138"/>
    <cellStyle name="표준 37 20" xfId="6139"/>
    <cellStyle name="표준 37 21" xfId="6140"/>
    <cellStyle name="표준 37 22" xfId="6141"/>
    <cellStyle name="표준 37 23" xfId="6142"/>
    <cellStyle name="표준 37 24" xfId="6143"/>
    <cellStyle name="표준 37 25" xfId="6144"/>
    <cellStyle name="표준 37 26" xfId="6145"/>
    <cellStyle name="표준 37 27" xfId="6146"/>
    <cellStyle name="표준 37 28" xfId="6147"/>
    <cellStyle name="표준 37 29" xfId="6148"/>
    <cellStyle name="표준 37 3" xfId="6149"/>
    <cellStyle name="표준 37 30" xfId="6150"/>
    <cellStyle name="표준 37 31" xfId="6151"/>
    <cellStyle name="표준 37 32" xfId="6152"/>
    <cellStyle name="표준 37 33" xfId="6153"/>
    <cellStyle name="표준 37 34" xfId="6154"/>
    <cellStyle name="표준 37 35" xfId="6155"/>
    <cellStyle name="표준 37 36" xfId="6156"/>
    <cellStyle name="표준 37 37" xfId="6157"/>
    <cellStyle name="표준 37 38" xfId="6158"/>
    <cellStyle name="표준 37 39" xfId="6159"/>
    <cellStyle name="표준 37 4" xfId="6160"/>
    <cellStyle name="표준 37 40" xfId="6161"/>
    <cellStyle name="표준 37 41" xfId="6162"/>
    <cellStyle name="표준 37 42" xfId="6163"/>
    <cellStyle name="표준 37 43" xfId="6164"/>
    <cellStyle name="표준 37 44" xfId="6165"/>
    <cellStyle name="표준 37 45" xfId="6166"/>
    <cellStyle name="표준 37 46" xfId="6167"/>
    <cellStyle name="표준 37 47" xfId="6168"/>
    <cellStyle name="표준 37 48" xfId="6169"/>
    <cellStyle name="표준 37 5" xfId="6170"/>
    <cellStyle name="표준 37 6" xfId="6171"/>
    <cellStyle name="표준 37 7" xfId="6172"/>
    <cellStyle name="표준 37 8" xfId="6173"/>
    <cellStyle name="표준 37 9" xfId="6174"/>
    <cellStyle name="표준 38" xfId="3253"/>
    <cellStyle name="표준 38 10" xfId="6175"/>
    <cellStyle name="표준 38 11" xfId="6176"/>
    <cellStyle name="표준 38 12" xfId="6177"/>
    <cellStyle name="표준 38 13" xfId="6178"/>
    <cellStyle name="표준 38 14" xfId="6179"/>
    <cellStyle name="표준 38 15" xfId="6180"/>
    <cellStyle name="표준 38 16" xfId="6181"/>
    <cellStyle name="표준 38 17" xfId="6182"/>
    <cellStyle name="표준 38 18" xfId="6183"/>
    <cellStyle name="표준 38 19" xfId="6184"/>
    <cellStyle name="표준 38 2" xfId="6185"/>
    <cellStyle name="표준 38 2 2" xfId="6186"/>
    <cellStyle name="표준 38 20" xfId="6187"/>
    <cellStyle name="표준 38 21" xfId="6188"/>
    <cellStyle name="표준 38 22" xfId="6189"/>
    <cellStyle name="표준 38 23" xfId="6190"/>
    <cellStyle name="표준 38 24" xfId="6191"/>
    <cellStyle name="표준 38 25" xfId="6192"/>
    <cellStyle name="표준 38 26" xfId="6193"/>
    <cellStyle name="표준 38 27" xfId="6194"/>
    <cellStyle name="표준 38 28" xfId="6195"/>
    <cellStyle name="표준 38 29" xfId="6196"/>
    <cellStyle name="표준 38 3" xfId="6197"/>
    <cellStyle name="표준 38 3 2" xfId="6198"/>
    <cellStyle name="표준 38 30" xfId="6199"/>
    <cellStyle name="표준 38 31" xfId="6200"/>
    <cellStyle name="표준 38 32" xfId="6201"/>
    <cellStyle name="표준 38 33" xfId="6202"/>
    <cellStyle name="표준 38 34" xfId="6203"/>
    <cellStyle name="표준 38 35" xfId="6204"/>
    <cellStyle name="표준 38 36" xfId="6205"/>
    <cellStyle name="표준 38 37" xfId="6206"/>
    <cellStyle name="표준 38 38" xfId="6207"/>
    <cellStyle name="표준 38 39" xfId="6208"/>
    <cellStyle name="표준 38 4" xfId="6209"/>
    <cellStyle name="표준 38 4 2" xfId="6210"/>
    <cellStyle name="표준 38 40" xfId="6211"/>
    <cellStyle name="표준 38 41" xfId="6212"/>
    <cellStyle name="표준 38 42" xfId="6213"/>
    <cellStyle name="표준 38 43" xfId="6214"/>
    <cellStyle name="표준 38 44" xfId="6215"/>
    <cellStyle name="표준 38 45" xfId="6216"/>
    <cellStyle name="표준 38 46" xfId="6217"/>
    <cellStyle name="표준 38 47" xfId="6218"/>
    <cellStyle name="표준 38 48" xfId="6219"/>
    <cellStyle name="표준 38 5" xfId="6220"/>
    <cellStyle name="표준 38 6" xfId="6221"/>
    <cellStyle name="표준 38 7" xfId="6222"/>
    <cellStyle name="표준 38 8" xfId="6223"/>
    <cellStyle name="표준 38 9" xfId="6224"/>
    <cellStyle name="표준 39" xfId="3254"/>
    <cellStyle name="표준 39 10" xfId="6225"/>
    <cellStyle name="표준 39 11" xfId="6226"/>
    <cellStyle name="표준 39 12" xfId="6227"/>
    <cellStyle name="표준 39 13" xfId="6228"/>
    <cellStyle name="표준 39 14" xfId="6229"/>
    <cellStyle name="표준 39 15" xfId="6230"/>
    <cellStyle name="표준 39 16" xfId="6231"/>
    <cellStyle name="표준 39 17" xfId="6232"/>
    <cellStyle name="표준 39 18" xfId="6233"/>
    <cellStyle name="표준 39 19" xfId="6234"/>
    <cellStyle name="표준 39 2" xfId="6235"/>
    <cellStyle name="표준 39 2 2" xfId="6236"/>
    <cellStyle name="표준 39 20" xfId="6237"/>
    <cellStyle name="표준 39 21" xfId="6238"/>
    <cellStyle name="표준 39 22" xfId="6239"/>
    <cellStyle name="표준 39 23" xfId="6240"/>
    <cellStyle name="표준 39 24" xfId="6241"/>
    <cellStyle name="표준 39 25" xfId="6242"/>
    <cellStyle name="표준 39 26" xfId="6243"/>
    <cellStyle name="표준 39 27" xfId="6244"/>
    <cellStyle name="표준 39 28" xfId="6245"/>
    <cellStyle name="표준 39 29" xfId="6246"/>
    <cellStyle name="표준 39 3" xfId="6247"/>
    <cellStyle name="표준 39 3 2" xfId="6248"/>
    <cellStyle name="표준 39 30" xfId="6249"/>
    <cellStyle name="표준 39 31" xfId="6250"/>
    <cellStyle name="표준 39 32" xfId="6251"/>
    <cellStyle name="표준 39 33" xfId="6252"/>
    <cellStyle name="표준 39 34" xfId="6253"/>
    <cellStyle name="표준 39 35" xfId="6254"/>
    <cellStyle name="표준 39 36" xfId="6255"/>
    <cellStyle name="표준 39 37" xfId="6256"/>
    <cellStyle name="표준 39 38" xfId="6257"/>
    <cellStyle name="표준 39 39" xfId="6258"/>
    <cellStyle name="표준 39 4" xfId="6259"/>
    <cellStyle name="표준 39 4 2" xfId="6260"/>
    <cellStyle name="표준 39 40" xfId="6261"/>
    <cellStyle name="표준 39 41" xfId="6262"/>
    <cellStyle name="표준 39 42" xfId="6263"/>
    <cellStyle name="표준 39 43" xfId="6264"/>
    <cellStyle name="표준 39 44" xfId="6265"/>
    <cellStyle name="표준 39 45" xfId="6266"/>
    <cellStyle name="표준 39 46" xfId="6267"/>
    <cellStyle name="표준 39 47" xfId="6268"/>
    <cellStyle name="표준 39 48" xfId="6269"/>
    <cellStyle name="표준 39 5" xfId="6270"/>
    <cellStyle name="표준 39 6" xfId="6271"/>
    <cellStyle name="표준 39 7" xfId="6272"/>
    <cellStyle name="표준 39 8" xfId="6273"/>
    <cellStyle name="표준 39 9" xfId="6274"/>
    <cellStyle name="표준 4" xfId="2693"/>
    <cellStyle name="표준 4 10" xfId="3255"/>
    <cellStyle name="표준 4 11" xfId="4220"/>
    <cellStyle name="표준 4 2" xfId="2694"/>
    <cellStyle name="표준 4 2 2" xfId="2695"/>
    <cellStyle name="표준 4 2 2 2" xfId="3317"/>
    <cellStyle name="표준 4 2 3" xfId="3257"/>
    <cellStyle name="표준 4 2 3 2" xfId="3348"/>
    <cellStyle name="표준 4 2 3 2 2" xfId="4221"/>
    <cellStyle name="표준 4 2 3 3" xfId="4923"/>
    <cellStyle name="표준 4 2 3_012_보건및사회보장" xfId="4222"/>
    <cellStyle name="표준 4 2 4" xfId="3258"/>
    <cellStyle name="표준 4 2 4 2" xfId="4223"/>
    <cellStyle name="표준 4 2 5" xfId="3256"/>
    <cellStyle name="표준 4 2_009_유통금융보험및기타서비스" xfId="4224"/>
    <cellStyle name="표준 4 3" xfId="2696"/>
    <cellStyle name="표준 4 3 2" xfId="3347"/>
    <cellStyle name="표준 4 3 3" xfId="4225"/>
    <cellStyle name="표준 4 3 4" xfId="4226"/>
    <cellStyle name="표준 4 3_004_노동" xfId="4227"/>
    <cellStyle name="표준 4 4" xfId="2697"/>
    <cellStyle name="표준 4 4 2" xfId="3375"/>
    <cellStyle name="표준 4 4 3" xfId="4228"/>
    <cellStyle name="표준 4 4 3 2" xfId="4229"/>
    <cellStyle name="표준 4 4 4" xfId="4230"/>
    <cellStyle name="표준 4 4 5" xfId="6631"/>
    <cellStyle name="표준 4 4_004_노동" xfId="4231"/>
    <cellStyle name="표준 4 5" xfId="2698"/>
    <cellStyle name="표준 4 5 2" xfId="2699"/>
    <cellStyle name="표준 4 5 2 2" xfId="3340"/>
    <cellStyle name="표준 4 5 2 2 2" xfId="4234"/>
    <cellStyle name="표준 4 5 2 2 3" xfId="4235"/>
    <cellStyle name="표준 4 5 2 2 4" xfId="4233"/>
    <cellStyle name="표준 4 5 2 3" xfId="4236"/>
    <cellStyle name="표준 4 5 2 4" xfId="4237"/>
    <cellStyle name="표준 4 5 2 5" xfId="4232"/>
    <cellStyle name="표준 4 5 3" xfId="3259"/>
    <cellStyle name="표준 4 5 3 2" xfId="4238"/>
    <cellStyle name="표준 4 5 4" xfId="4924"/>
    <cellStyle name="표준 4 6" xfId="3260"/>
    <cellStyle name="표준 4 6 2" xfId="4239"/>
    <cellStyle name="표준 4 6 2 2" xfId="4240"/>
    <cellStyle name="표준 4 6 2 3" xfId="4241"/>
    <cellStyle name="표준 4 6 3" xfId="4242"/>
    <cellStyle name="표준 4 6 4" xfId="4243"/>
    <cellStyle name="표준 4 6 5" xfId="6636"/>
    <cellStyle name="표준 4 7" xfId="3261"/>
    <cellStyle name="표준 4 7 2" xfId="4244"/>
    <cellStyle name="표준 4 8" xfId="3262"/>
    <cellStyle name="표준 4 8 2" xfId="4245"/>
    <cellStyle name="표준 4 9" xfId="3263"/>
    <cellStyle name="표준 4 9 2" xfId="4682"/>
    <cellStyle name="표준 4_004_노동" xfId="4246"/>
    <cellStyle name="표준 40" xfId="3264"/>
    <cellStyle name="표준 40 10" xfId="6275"/>
    <cellStyle name="표준 40 11" xfId="6276"/>
    <cellStyle name="표준 40 12" xfId="6277"/>
    <cellStyle name="표준 40 13" xfId="6278"/>
    <cellStyle name="표준 40 14" xfId="6279"/>
    <cellStyle name="표준 40 15" xfId="6280"/>
    <cellStyle name="표준 40 16" xfId="6281"/>
    <cellStyle name="표준 40 17" xfId="6282"/>
    <cellStyle name="표준 40 18" xfId="6283"/>
    <cellStyle name="표준 40 19" xfId="6284"/>
    <cellStyle name="표준 40 2" xfId="4247"/>
    <cellStyle name="표준 40 2 2" xfId="6285"/>
    <cellStyle name="표준 40 20" xfId="6286"/>
    <cellStyle name="표준 40 21" xfId="6287"/>
    <cellStyle name="표준 40 22" xfId="6288"/>
    <cellStyle name="표준 40 23" xfId="6289"/>
    <cellStyle name="표준 40 24" xfId="6290"/>
    <cellStyle name="표준 40 25" xfId="6291"/>
    <cellStyle name="표준 40 26" xfId="6292"/>
    <cellStyle name="표준 40 27" xfId="6293"/>
    <cellStyle name="표준 40 28" xfId="6294"/>
    <cellStyle name="표준 40 29" xfId="6295"/>
    <cellStyle name="표준 40 3" xfId="6296"/>
    <cellStyle name="표준 40 3 2" xfId="6297"/>
    <cellStyle name="표준 40 30" xfId="6298"/>
    <cellStyle name="표준 40 31" xfId="6299"/>
    <cellStyle name="표준 40 32" xfId="6300"/>
    <cellStyle name="표준 40 33" xfId="6301"/>
    <cellStyle name="표준 40 34" xfId="6302"/>
    <cellStyle name="표준 40 35" xfId="6303"/>
    <cellStyle name="표준 40 36" xfId="6304"/>
    <cellStyle name="표준 40 37" xfId="6305"/>
    <cellStyle name="표준 40 38" xfId="6306"/>
    <cellStyle name="표준 40 39" xfId="6307"/>
    <cellStyle name="표준 40 4" xfId="6308"/>
    <cellStyle name="표준 40 4 2" xfId="6309"/>
    <cellStyle name="표준 40 40" xfId="6310"/>
    <cellStyle name="표준 40 41" xfId="6311"/>
    <cellStyle name="표준 40 42" xfId="6312"/>
    <cellStyle name="표준 40 43" xfId="6313"/>
    <cellStyle name="표준 40 44" xfId="6314"/>
    <cellStyle name="표준 40 45" xfId="6315"/>
    <cellStyle name="표준 40 46" xfId="6316"/>
    <cellStyle name="표준 40 47" xfId="6317"/>
    <cellStyle name="표준 40 48" xfId="6318"/>
    <cellStyle name="표준 40 5" xfId="6319"/>
    <cellStyle name="표준 40 6" xfId="6320"/>
    <cellStyle name="표준 40 7" xfId="6321"/>
    <cellStyle name="표준 40 8" xfId="6322"/>
    <cellStyle name="표준 40 9" xfId="6323"/>
    <cellStyle name="표준 41" xfId="3265"/>
    <cellStyle name="표준 41 10" xfId="6324"/>
    <cellStyle name="표준 41 11" xfId="6325"/>
    <cellStyle name="표준 41 12" xfId="6326"/>
    <cellStyle name="표준 41 13" xfId="6327"/>
    <cellStyle name="표준 41 14" xfId="6328"/>
    <cellStyle name="표준 41 15" xfId="6329"/>
    <cellStyle name="표준 41 16" xfId="6330"/>
    <cellStyle name="표준 41 17" xfId="6331"/>
    <cellStyle name="표준 41 18" xfId="6332"/>
    <cellStyle name="표준 41 19" xfId="6333"/>
    <cellStyle name="표준 41 2" xfId="4248"/>
    <cellStyle name="표준 41 2 2" xfId="6334"/>
    <cellStyle name="표준 41 20" xfId="6335"/>
    <cellStyle name="표준 41 21" xfId="6336"/>
    <cellStyle name="표준 41 22" xfId="6337"/>
    <cellStyle name="표준 41 23" xfId="6338"/>
    <cellStyle name="표준 41 24" xfId="6339"/>
    <cellStyle name="표준 41 25" xfId="6340"/>
    <cellStyle name="표준 41 26" xfId="6341"/>
    <cellStyle name="표준 41 27" xfId="6342"/>
    <cellStyle name="표준 41 28" xfId="6343"/>
    <cellStyle name="표준 41 29" xfId="6344"/>
    <cellStyle name="표준 41 3" xfId="6345"/>
    <cellStyle name="표준 41 3 2" xfId="6346"/>
    <cellStyle name="표준 41 30" xfId="6347"/>
    <cellStyle name="표준 41 31" xfId="6348"/>
    <cellStyle name="표준 41 32" xfId="6349"/>
    <cellStyle name="표준 41 33" xfId="6350"/>
    <cellStyle name="표준 41 34" xfId="6351"/>
    <cellStyle name="표준 41 35" xfId="6352"/>
    <cellStyle name="표준 41 36" xfId="6353"/>
    <cellStyle name="표준 41 37" xfId="6354"/>
    <cellStyle name="표준 41 38" xfId="6355"/>
    <cellStyle name="표준 41 39" xfId="6356"/>
    <cellStyle name="표준 41 4" xfId="6357"/>
    <cellStyle name="표준 41 4 2" xfId="6358"/>
    <cellStyle name="표준 41 40" xfId="6359"/>
    <cellStyle name="표준 41 41" xfId="6360"/>
    <cellStyle name="표준 41 42" xfId="6361"/>
    <cellStyle name="표준 41 43" xfId="6362"/>
    <cellStyle name="표준 41 44" xfId="6363"/>
    <cellStyle name="표준 41 45" xfId="6364"/>
    <cellStyle name="표준 41 46" xfId="6365"/>
    <cellStyle name="표준 41 47" xfId="6366"/>
    <cellStyle name="표준 41 48" xfId="6367"/>
    <cellStyle name="표준 41 5" xfId="6368"/>
    <cellStyle name="표준 41 6" xfId="6369"/>
    <cellStyle name="표준 41 7" xfId="6370"/>
    <cellStyle name="표준 41 8" xfId="6371"/>
    <cellStyle name="표준 41 9" xfId="6372"/>
    <cellStyle name="표준 42" xfId="3266"/>
    <cellStyle name="표준 42 10" xfId="6373"/>
    <cellStyle name="표준 42 11" xfId="6374"/>
    <cellStyle name="표준 42 12" xfId="6375"/>
    <cellStyle name="표준 42 13" xfId="6376"/>
    <cellStyle name="표준 42 14" xfId="6377"/>
    <cellStyle name="표준 42 15" xfId="6378"/>
    <cellStyle name="표준 42 16" xfId="6379"/>
    <cellStyle name="표준 42 17" xfId="6380"/>
    <cellStyle name="표준 42 18" xfId="6381"/>
    <cellStyle name="표준 42 19" xfId="6382"/>
    <cellStyle name="표준 42 2" xfId="4249"/>
    <cellStyle name="표준 42 2 2" xfId="6383"/>
    <cellStyle name="표준 42 20" xfId="6384"/>
    <cellStyle name="표준 42 21" xfId="6385"/>
    <cellStyle name="표준 42 22" xfId="6386"/>
    <cellStyle name="표준 42 23" xfId="6387"/>
    <cellStyle name="표준 42 24" xfId="6388"/>
    <cellStyle name="표준 42 25" xfId="6389"/>
    <cellStyle name="표준 42 26" xfId="6390"/>
    <cellStyle name="표준 42 27" xfId="6391"/>
    <cellStyle name="표준 42 28" xfId="6392"/>
    <cellStyle name="표준 42 29" xfId="6393"/>
    <cellStyle name="표준 42 3" xfId="4250"/>
    <cellStyle name="표준 42 3 2" xfId="6394"/>
    <cellStyle name="표준 42 30" xfId="6395"/>
    <cellStyle name="표준 42 31" xfId="6396"/>
    <cellStyle name="표준 42 32" xfId="6397"/>
    <cellStyle name="표준 42 33" xfId="6398"/>
    <cellStyle name="표준 42 34" xfId="6399"/>
    <cellStyle name="표준 42 35" xfId="6400"/>
    <cellStyle name="표준 42 36" xfId="6401"/>
    <cellStyle name="표준 42 37" xfId="6402"/>
    <cellStyle name="표준 42 38" xfId="6403"/>
    <cellStyle name="표준 42 39" xfId="6404"/>
    <cellStyle name="표준 42 4" xfId="6405"/>
    <cellStyle name="표준 42 4 2" xfId="6406"/>
    <cellStyle name="표준 42 40" xfId="6407"/>
    <cellStyle name="표준 42 41" xfId="6408"/>
    <cellStyle name="표준 42 42" xfId="6409"/>
    <cellStyle name="표준 42 43" xfId="6410"/>
    <cellStyle name="표준 42 44" xfId="6411"/>
    <cellStyle name="표준 42 45" xfId="6412"/>
    <cellStyle name="표준 42 46" xfId="6413"/>
    <cellStyle name="표준 42 47" xfId="6414"/>
    <cellStyle name="표준 42 48" xfId="6415"/>
    <cellStyle name="표준 42 5" xfId="6416"/>
    <cellStyle name="표준 42 6" xfId="6417"/>
    <cellStyle name="표준 42 7" xfId="6418"/>
    <cellStyle name="표준 42 8" xfId="6419"/>
    <cellStyle name="표준 42 9" xfId="6420"/>
    <cellStyle name="표준 43" xfId="3267"/>
    <cellStyle name="표준 43 10" xfId="6421"/>
    <cellStyle name="표준 43 11" xfId="6422"/>
    <cellStyle name="표준 43 12" xfId="6423"/>
    <cellStyle name="표준 43 13" xfId="6424"/>
    <cellStyle name="표준 43 14" xfId="6425"/>
    <cellStyle name="표준 43 15" xfId="6426"/>
    <cellStyle name="표준 43 16" xfId="6427"/>
    <cellStyle name="표준 43 17" xfId="6428"/>
    <cellStyle name="표준 43 18" xfId="6429"/>
    <cellStyle name="표준 43 19" xfId="6430"/>
    <cellStyle name="표준 43 2" xfId="4252"/>
    <cellStyle name="표준 43 20" xfId="6431"/>
    <cellStyle name="표준 43 21" xfId="6432"/>
    <cellStyle name="표준 43 22" xfId="6433"/>
    <cellStyle name="표준 43 23" xfId="6434"/>
    <cellStyle name="표준 43 24" xfId="6435"/>
    <cellStyle name="표준 43 25" xfId="6436"/>
    <cellStyle name="표준 43 26" xfId="6437"/>
    <cellStyle name="표준 43 27" xfId="6438"/>
    <cellStyle name="표준 43 28" xfId="6439"/>
    <cellStyle name="표준 43 29" xfId="6440"/>
    <cellStyle name="표준 43 3" xfId="4251"/>
    <cellStyle name="표준 43 30" xfId="6441"/>
    <cellStyle name="표준 43 31" xfId="6442"/>
    <cellStyle name="표준 43 32" xfId="6443"/>
    <cellStyle name="표준 43 33" xfId="6444"/>
    <cellStyle name="표준 43 34" xfId="6445"/>
    <cellStyle name="표준 43 35" xfId="6446"/>
    <cellStyle name="표준 43 36" xfId="6447"/>
    <cellStyle name="표준 43 37" xfId="6448"/>
    <cellStyle name="표준 43 38" xfId="6449"/>
    <cellStyle name="표준 43 39" xfId="6450"/>
    <cellStyle name="표준 43 4" xfId="6451"/>
    <cellStyle name="표준 43 40" xfId="6452"/>
    <cellStyle name="표준 43 41" xfId="6453"/>
    <cellStyle name="표준 43 42" xfId="6454"/>
    <cellStyle name="표준 43 43" xfId="6455"/>
    <cellStyle name="표준 43 44" xfId="6456"/>
    <cellStyle name="표준 43 45" xfId="6457"/>
    <cellStyle name="표준 43 46" xfId="6458"/>
    <cellStyle name="표준 43 47" xfId="6459"/>
    <cellStyle name="표준 43 48" xfId="6460"/>
    <cellStyle name="표준 43 49" xfId="6461"/>
    <cellStyle name="표준 43 5" xfId="6462"/>
    <cellStyle name="표준 43 50" xfId="6463"/>
    <cellStyle name="표준 43 6" xfId="6464"/>
    <cellStyle name="표준 43 7" xfId="6465"/>
    <cellStyle name="표준 43 7 2" xfId="6466"/>
    <cellStyle name="표준 43 7 3" xfId="6467"/>
    <cellStyle name="표준 43 7 4" xfId="6468"/>
    <cellStyle name="표준 43 7 5" xfId="6469"/>
    <cellStyle name="표준 43 7 6" xfId="6470"/>
    <cellStyle name="표준 43 7 7" xfId="6471"/>
    <cellStyle name="표준 43 7 8" xfId="6472"/>
    <cellStyle name="표준 43 8" xfId="6473"/>
    <cellStyle name="표준 43 9" xfId="6474"/>
    <cellStyle name="표준 44" xfId="3268"/>
    <cellStyle name="표준 44 2" xfId="6475"/>
    <cellStyle name="표준 44 3" xfId="6476"/>
    <cellStyle name="표준 44 4" xfId="6477"/>
    <cellStyle name="표준 44 5" xfId="6478"/>
    <cellStyle name="표준 45" xfId="3269"/>
    <cellStyle name="표준 45 2" xfId="6479"/>
    <cellStyle name="표준 45 3" xfId="6480"/>
    <cellStyle name="표준 45 4" xfId="6481"/>
    <cellStyle name="표준 45 5" xfId="6482"/>
    <cellStyle name="표준 46" xfId="3270"/>
    <cellStyle name="표준 46 2" xfId="6483"/>
    <cellStyle name="표준 46 3" xfId="6484"/>
    <cellStyle name="표준 46 4" xfId="6485"/>
    <cellStyle name="표준 46 5" xfId="6486"/>
    <cellStyle name="표준 47" xfId="3271"/>
    <cellStyle name="표준 47 2" xfId="6487"/>
    <cellStyle name="표준 47 3" xfId="6488"/>
    <cellStyle name="표준 47 4" xfId="6489"/>
    <cellStyle name="표준 47 5" xfId="6490"/>
    <cellStyle name="표준 48" xfId="3272"/>
    <cellStyle name="표준 48 2" xfId="6491"/>
    <cellStyle name="표준 48 3" xfId="6492"/>
    <cellStyle name="표준 48 4" xfId="6493"/>
    <cellStyle name="표준 48 5" xfId="6494"/>
    <cellStyle name="표준 49" xfId="3273"/>
    <cellStyle name="표준 49 2" xfId="6495"/>
    <cellStyle name="표준 49 3" xfId="6496"/>
    <cellStyle name="표준 49 4" xfId="6497"/>
    <cellStyle name="표준 49 5" xfId="6498"/>
    <cellStyle name="표준 5" xfId="2700"/>
    <cellStyle name="표준 5 10" xfId="4253"/>
    <cellStyle name="표준 5 11" xfId="4254"/>
    <cellStyle name="표준 5 12" xfId="5041"/>
    <cellStyle name="표준 5 2" xfId="2701"/>
    <cellStyle name="표준 5 2 2" xfId="2702"/>
    <cellStyle name="표준 5 2 2 2" xfId="3274"/>
    <cellStyle name="표준 5 2 2 3" xfId="3275"/>
    <cellStyle name="표준 5 2 2_012_보건및사회보장" xfId="4255"/>
    <cellStyle name="표준 5 2 3" xfId="2703"/>
    <cellStyle name="표준 5 2 3 2" xfId="4257"/>
    <cellStyle name="표준 5 2 3 3" xfId="4256"/>
    <cellStyle name="표준 5 2 4" xfId="4258"/>
    <cellStyle name="표준 5 2 5" xfId="6632"/>
    <cellStyle name="표준 5 2_004_노동" xfId="4259"/>
    <cellStyle name="표준 5 3" xfId="2704"/>
    <cellStyle name="표준 5 3 2" xfId="2705"/>
    <cellStyle name="표준 5 3 2 2" xfId="3277"/>
    <cellStyle name="표준 5 3 2 2 2" xfId="3327"/>
    <cellStyle name="표준 5 3 3" xfId="3278"/>
    <cellStyle name="표준 5 3 4" xfId="3276"/>
    <cellStyle name="표준 5 3 4 2" xfId="4260"/>
    <cellStyle name="표준 5 3 5" xfId="4261"/>
    <cellStyle name="표준 5 3 6" xfId="4925"/>
    <cellStyle name="표준 5 3_010_주택건설" xfId="4262"/>
    <cellStyle name="표준 5 4" xfId="3279"/>
    <cellStyle name="표준 5 4 2" xfId="4263"/>
    <cellStyle name="표준 5 4 3" xfId="4264"/>
    <cellStyle name="표준 5 4 4" xfId="6633"/>
    <cellStyle name="표준 5 5" xfId="3280"/>
    <cellStyle name="표준 5 6" xfId="4265"/>
    <cellStyle name="표준 5 6 2" xfId="4683"/>
    <cellStyle name="표준 5 7" xfId="4266"/>
    <cellStyle name="표준 5 8" xfId="4267"/>
    <cellStyle name="표준 5 8 2" xfId="4684"/>
    <cellStyle name="표준 5 9" xfId="4268"/>
    <cellStyle name="표준 5_004_노동" xfId="4269"/>
    <cellStyle name="표준 50" xfId="3281"/>
    <cellStyle name="표준 50 2" xfId="4270"/>
    <cellStyle name="표준 50 3" xfId="6499"/>
    <cellStyle name="표준 50 4" xfId="6500"/>
    <cellStyle name="표준 50 5" xfId="6501"/>
    <cellStyle name="표준 51" xfId="3282"/>
    <cellStyle name="표준 51 2" xfId="6502"/>
    <cellStyle name="표준 51 3" xfId="6503"/>
    <cellStyle name="표준 51 4" xfId="6504"/>
    <cellStyle name="표준 51 5" xfId="6505"/>
    <cellStyle name="표준 52" xfId="3283"/>
    <cellStyle name="표준 52 2" xfId="4271"/>
    <cellStyle name="표준 52 3" xfId="6506"/>
    <cellStyle name="표준 52 4" xfId="6507"/>
    <cellStyle name="표준 52 5" xfId="6508"/>
    <cellStyle name="표준 53" xfId="3284"/>
    <cellStyle name="표준 53 2" xfId="4273"/>
    <cellStyle name="표준 53 3" xfId="4272"/>
    <cellStyle name="표준 53 4" xfId="6509"/>
    <cellStyle name="표준 53 5" xfId="6510"/>
    <cellStyle name="표준 53 6" xfId="6685"/>
    <cellStyle name="표준 53 6 2" xfId="7091"/>
    <cellStyle name="표준 53 6 2 2" xfId="8026"/>
    <cellStyle name="표준 53 6 2 2 2" xfId="9882"/>
    <cellStyle name="표준 53 6 2 3" xfId="8954"/>
    <cellStyle name="표준 53 6 3" xfId="7643"/>
    <cellStyle name="표준 53 6 3 2" xfId="9499"/>
    <cellStyle name="표준 53 6 4" xfId="8571"/>
    <cellStyle name="표준 54" xfId="3285"/>
    <cellStyle name="표준 54 2" xfId="6511"/>
    <cellStyle name="표준 54 3" xfId="6512"/>
    <cellStyle name="표준 54 4" xfId="6513"/>
    <cellStyle name="표준 54 5" xfId="6514"/>
    <cellStyle name="표준 55" xfId="3286"/>
    <cellStyle name="표준 55 2" xfId="6515"/>
    <cellStyle name="표준 55 3" xfId="6516"/>
    <cellStyle name="표준 55 4" xfId="6517"/>
    <cellStyle name="표준 55 5" xfId="6518"/>
    <cellStyle name="표준 56" xfId="3287"/>
    <cellStyle name="표준 56 2" xfId="6519"/>
    <cellStyle name="표준 56 3" xfId="6520"/>
    <cellStyle name="표준 56 4" xfId="6521"/>
    <cellStyle name="표준 56 5" xfId="6522"/>
    <cellStyle name="표준 57" xfId="3288"/>
    <cellStyle name="표준 57 2" xfId="6523"/>
    <cellStyle name="표준 57 3" xfId="6524"/>
    <cellStyle name="표준 57 4" xfId="6525"/>
    <cellStyle name="표준 58" xfId="4277"/>
    <cellStyle name="표준 58 2" xfId="4927"/>
    <cellStyle name="표준 58 2 2" xfId="6901"/>
    <cellStyle name="표준 58 2 2 2" xfId="7856"/>
    <cellStyle name="표준 58 2 2 2 2" xfId="9712"/>
    <cellStyle name="표준 58 2 2 3" xfId="8784"/>
    <cellStyle name="표준 58 2 3" xfId="7452"/>
    <cellStyle name="표준 58 2 3 2" xfId="9308"/>
    <cellStyle name="표준 58 2 4" xfId="8380"/>
    <cellStyle name="표준 58 3" xfId="4928"/>
    <cellStyle name="표준 58 4" xfId="6526"/>
    <cellStyle name="표준 58 5" xfId="6527"/>
    <cellStyle name="표준 58 6" xfId="4926"/>
    <cellStyle name="표준 58 6 2" xfId="6900"/>
    <cellStyle name="표준 58 6 2 2" xfId="7855"/>
    <cellStyle name="표준 58 6 2 2 2" xfId="9711"/>
    <cellStyle name="표준 58 6 2 3" xfId="8783"/>
    <cellStyle name="표준 58 6 3" xfId="7451"/>
    <cellStyle name="표준 58 6 3 2" xfId="9307"/>
    <cellStyle name="표준 58 6 4" xfId="8379"/>
    <cellStyle name="표준 59" xfId="4278"/>
    <cellStyle name="표준 59 2" xfId="6528"/>
    <cellStyle name="표준 59 3" xfId="6529"/>
    <cellStyle name="표준 59 4" xfId="6530"/>
    <cellStyle name="표준 59 5" xfId="6531"/>
    <cellStyle name="표준 6" xfId="2706"/>
    <cellStyle name="표준 6 10" xfId="4279"/>
    <cellStyle name="표준 6 11" xfId="4280"/>
    <cellStyle name="표준 6 2" xfId="2707"/>
    <cellStyle name="표준 6 2 2" xfId="3289"/>
    <cellStyle name="표준 6 2 3" xfId="4281"/>
    <cellStyle name="표준 6 2 4" xfId="6634"/>
    <cellStyle name="표준 6 2_010_주택건설" xfId="4282"/>
    <cellStyle name="표준 6 3" xfId="2708"/>
    <cellStyle name="표준 6 3 2" xfId="2709"/>
    <cellStyle name="표준 6 3 2 2" xfId="3350"/>
    <cellStyle name="표준 6 3 2 3" xfId="4284"/>
    <cellStyle name="표준 6 3 3" xfId="4285"/>
    <cellStyle name="표준 6 3 4" xfId="4286"/>
    <cellStyle name="표준 6 3 5" xfId="4283"/>
    <cellStyle name="표준 6 3_004_노동" xfId="4287"/>
    <cellStyle name="표준 6 4" xfId="3290"/>
    <cellStyle name="표준 6 4 2" xfId="3376"/>
    <cellStyle name="표준 6 4 2 2" xfId="4289"/>
    <cellStyle name="표준 6 4 2 2 2" xfId="6532"/>
    <cellStyle name="표준 6 4 2 2 2 2" xfId="6533"/>
    <cellStyle name="표준 6 4 2 2 2 2 2" xfId="7031"/>
    <cellStyle name="표준 6 4 2 2 2 2 2 2" xfId="7967"/>
    <cellStyle name="표준 6 4 2 2 2 2 2 2 2" xfId="9823"/>
    <cellStyle name="표준 6 4 2 2 2 2 2 3" xfId="8895"/>
    <cellStyle name="표준 6 4 2 2 2 2 3" xfId="7581"/>
    <cellStyle name="표준 6 4 2 2 2 2 3 2" xfId="9437"/>
    <cellStyle name="표준 6 4 2 2 2 2 4" xfId="8509"/>
    <cellStyle name="표준 6 4 2 2 2 3" xfId="7030"/>
    <cellStyle name="표준 6 4 2 2 2 3 2" xfId="7966"/>
    <cellStyle name="표준 6 4 2 2 2 3 2 2" xfId="9822"/>
    <cellStyle name="표준 6 4 2 2 2 3 3" xfId="8894"/>
    <cellStyle name="표준 6 4 2 2 2 4" xfId="7580"/>
    <cellStyle name="표준 6 4 2 2 2 4 2" xfId="9436"/>
    <cellStyle name="표준 6 4 2 2 2 5" xfId="8508"/>
    <cellStyle name="표준 6 4 2 2 3" xfId="6534"/>
    <cellStyle name="표준 6 4 2 2 3 2" xfId="7032"/>
    <cellStyle name="표준 6 4 2 2 3 2 2" xfId="7968"/>
    <cellStyle name="표준 6 4 2 2 3 2 2 2" xfId="9824"/>
    <cellStyle name="표준 6 4 2 2 3 2 3" xfId="8896"/>
    <cellStyle name="표준 6 4 2 2 3 3" xfId="7582"/>
    <cellStyle name="표준 6 4 2 2 3 3 2" xfId="9438"/>
    <cellStyle name="표준 6 4 2 2 3 4" xfId="8510"/>
    <cellStyle name="표준 6 4 2 3" xfId="6535"/>
    <cellStyle name="표준 6 4 2 4" xfId="6536"/>
    <cellStyle name="표준 6 4 2 4 2" xfId="6537"/>
    <cellStyle name="표준 6 4 2 4 2 2" xfId="7034"/>
    <cellStyle name="표준 6 4 2 4 2 2 2" xfId="7970"/>
    <cellStyle name="표준 6 4 2 4 2 2 2 2" xfId="9826"/>
    <cellStyle name="표준 6 4 2 4 2 2 3" xfId="8898"/>
    <cellStyle name="표준 6 4 2 4 2 3" xfId="7584"/>
    <cellStyle name="표준 6 4 2 4 2 3 2" xfId="9440"/>
    <cellStyle name="표준 6 4 2 4 2 4" xfId="8512"/>
    <cellStyle name="표준 6 4 2 4 3" xfId="7033"/>
    <cellStyle name="표준 6 4 2 4 3 2" xfId="7969"/>
    <cellStyle name="표준 6 4 2 4 3 2 2" xfId="9825"/>
    <cellStyle name="표준 6 4 2 4 3 3" xfId="8897"/>
    <cellStyle name="표준 6 4 2 4 4" xfId="7583"/>
    <cellStyle name="표준 6 4 2 4 4 2" xfId="9439"/>
    <cellStyle name="표준 6 4 2 4 5" xfId="8511"/>
    <cellStyle name="표준 6 4 2 5" xfId="6538"/>
    <cellStyle name="표준 6 4 2 5 2" xfId="6539"/>
    <cellStyle name="표준 6 4 2 5 2 2" xfId="7036"/>
    <cellStyle name="표준 6 4 2 5 2 2 2" xfId="7972"/>
    <cellStyle name="표준 6 4 2 5 2 2 2 2" xfId="9828"/>
    <cellStyle name="표준 6 4 2 5 2 2 3" xfId="8900"/>
    <cellStyle name="표준 6 4 2 5 2 3" xfId="7586"/>
    <cellStyle name="표준 6 4 2 5 2 3 2" xfId="9442"/>
    <cellStyle name="표준 6 4 2 5 2 4" xfId="8514"/>
    <cellStyle name="표준 6 4 2 5 3" xfId="7035"/>
    <cellStyle name="표준 6 4 2 5 3 2" xfId="7971"/>
    <cellStyle name="표준 6 4 2 5 3 2 2" xfId="9827"/>
    <cellStyle name="표준 6 4 2 5 3 3" xfId="8899"/>
    <cellStyle name="표준 6 4 2 5 4" xfId="7585"/>
    <cellStyle name="표준 6 4 2 5 4 2" xfId="9441"/>
    <cellStyle name="표준 6 4 2 5 5" xfId="8513"/>
    <cellStyle name="표준 6 4 3" xfId="4290"/>
    <cellStyle name="표준 6 4 4" xfId="4288"/>
    <cellStyle name="표준 6 4 4 2" xfId="6540"/>
    <cellStyle name="표준 6 4 4 3" xfId="6541"/>
    <cellStyle name="표준 6 4 4 3 2" xfId="6542"/>
    <cellStyle name="표준 6 4 4 3 2 2" xfId="7038"/>
    <cellStyle name="표준 6 4 4 3 2 2 2" xfId="7974"/>
    <cellStyle name="표준 6 4 4 3 2 2 2 2" xfId="9830"/>
    <cellStyle name="표준 6 4 4 3 2 2 3" xfId="8902"/>
    <cellStyle name="표준 6 4 4 3 2 3" xfId="7588"/>
    <cellStyle name="표준 6 4 4 3 2 3 2" xfId="9444"/>
    <cellStyle name="표준 6 4 4 3 2 4" xfId="8516"/>
    <cellStyle name="표준 6 4 4 3 3" xfId="7037"/>
    <cellStyle name="표준 6 4 4 3 3 2" xfId="7973"/>
    <cellStyle name="표준 6 4 4 3 3 2 2" xfId="9829"/>
    <cellStyle name="표준 6 4 4 3 3 3" xfId="8901"/>
    <cellStyle name="표준 6 4 4 3 4" xfId="7587"/>
    <cellStyle name="표준 6 4 4 3 4 2" xfId="9443"/>
    <cellStyle name="표준 6 4 4 3 5" xfId="8515"/>
    <cellStyle name="표준 6 4 4 4" xfId="6543"/>
    <cellStyle name="표준 6 4 4 4 2" xfId="6544"/>
    <cellStyle name="표준 6 4 4 4 2 2" xfId="7040"/>
    <cellStyle name="표준 6 4 4 4 2 2 2" xfId="7976"/>
    <cellStyle name="표준 6 4 4 4 2 2 2 2" xfId="9832"/>
    <cellStyle name="표준 6 4 4 4 2 2 3" xfId="8904"/>
    <cellStyle name="표준 6 4 4 4 2 3" xfId="7590"/>
    <cellStyle name="표준 6 4 4 4 2 3 2" xfId="9446"/>
    <cellStyle name="표준 6 4 4 4 2 4" xfId="8518"/>
    <cellStyle name="표준 6 4 4 4 3" xfId="7039"/>
    <cellStyle name="표준 6 4 4 4 3 2" xfId="7975"/>
    <cellStyle name="표준 6 4 4 4 3 2 2" xfId="9831"/>
    <cellStyle name="표준 6 4 4 4 3 3" xfId="8903"/>
    <cellStyle name="표준 6 4 4 4 4" xfId="7589"/>
    <cellStyle name="표준 6 4 4 4 4 2" xfId="9445"/>
    <cellStyle name="표준 6 4 4 4 5" xfId="8517"/>
    <cellStyle name="표준 6 4 5" xfId="6545"/>
    <cellStyle name="표준 6 4 5 2" xfId="6546"/>
    <cellStyle name="표준 6 4 5 2 2" xfId="7042"/>
    <cellStyle name="표준 6 4 5 2 2 2" xfId="7978"/>
    <cellStyle name="표준 6 4 5 2 2 2 2" xfId="9834"/>
    <cellStyle name="표준 6 4 5 2 2 3" xfId="8906"/>
    <cellStyle name="표준 6 4 5 2 3" xfId="7592"/>
    <cellStyle name="표준 6 4 5 2 3 2" xfId="9448"/>
    <cellStyle name="표준 6 4 5 2 4" xfId="8520"/>
    <cellStyle name="표준 6 4 5 3" xfId="7041"/>
    <cellStyle name="표준 6 4 5 3 2" xfId="7977"/>
    <cellStyle name="표준 6 4 5 3 2 2" xfId="9833"/>
    <cellStyle name="표준 6 4 5 3 3" xfId="8905"/>
    <cellStyle name="표준 6 4 5 4" xfId="7591"/>
    <cellStyle name="표준 6 4 5 4 2" xfId="9447"/>
    <cellStyle name="표준 6 4 5 5" xfId="8519"/>
    <cellStyle name="표준 6 4 6" xfId="6547"/>
    <cellStyle name="표준 6 4 6 2" xfId="6548"/>
    <cellStyle name="표준 6 4 6 2 2" xfId="7044"/>
    <cellStyle name="표준 6 4 6 2 2 2" xfId="7980"/>
    <cellStyle name="표준 6 4 6 2 2 2 2" xfId="9836"/>
    <cellStyle name="표준 6 4 6 2 2 3" xfId="8908"/>
    <cellStyle name="표준 6 4 6 2 3" xfId="7594"/>
    <cellStyle name="표준 6 4 6 2 3 2" xfId="9450"/>
    <cellStyle name="표준 6 4 6 2 4" xfId="8522"/>
    <cellStyle name="표준 6 4 6 3" xfId="7043"/>
    <cellStyle name="표준 6 4 6 3 2" xfId="7979"/>
    <cellStyle name="표준 6 4 6 3 2 2" xfId="9835"/>
    <cellStyle name="표준 6 4 6 3 3" xfId="8907"/>
    <cellStyle name="표준 6 4 6 4" xfId="7593"/>
    <cellStyle name="표준 6 4 6 4 2" xfId="9449"/>
    <cellStyle name="표준 6 4 6 5" xfId="8521"/>
    <cellStyle name="표준 6 4 7" xfId="6549"/>
    <cellStyle name="표준 6 5" xfId="3291"/>
    <cellStyle name="표준 6 5 2" xfId="4292"/>
    <cellStyle name="표준 6 5 2 2" xfId="6550"/>
    <cellStyle name="표준 6 5 2 2 2" xfId="6551"/>
    <cellStyle name="표준 6 5 2 2 2 2" xfId="7046"/>
    <cellStyle name="표준 6 5 2 2 2 2 2" xfId="7982"/>
    <cellStyle name="표준 6 5 2 2 2 2 2 2" xfId="9838"/>
    <cellStyle name="표준 6 5 2 2 2 2 3" xfId="8910"/>
    <cellStyle name="표준 6 5 2 2 2 3" xfId="7596"/>
    <cellStyle name="표준 6 5 2 2 2 3 2" xfId="9452"/>
    <cellStyle name="표준 6 5 2 2 2 4" xfId="8524"/>
    <cellStyle name="표준 6 5 2 2 3" xfId="7045"/>
    <cellStyle name="표준 6 5 2 2 3 2" xfId="7981"/>
    <cellStyle name="표준 6 5 2 2 3 2 2" xfId="9837"/>
    <cellStyle name="표준 6 5 2 2 3 3" xfId="8909"/>
    <cellStyle name="표준 6 5 2 2 4" xfId="7595"/>
    <cellStyle name="표준 6 5 2 2 4 2" xfId="9451"/>
    <cellStyle name="표준 6 5 2 2 5" xfId="8523"/>
    <cellStyle name="표준 6 5 2 3" xfId="6552"/>
    <cellStyle name="표준 6 5 2 3 2" xfId="7047"/>
    <cellStyle name="표준 6 5 2 3 2 2" xfId="7983"/>
    <cellStyle name="표준 6 5 2 3 2 2 2" xfId="9839"/>
    <cellStyle name="표준 6 5 2 3 2 3" xfId="8911"/>
    <cellStyle name="표준 6 5 2 3 3" xfId="7597"/>
    <cellStyle name="표준 6 5 2 3 3 2" xfId="9453"/>
    <cellStyle name="표준 6 5 2 3 4" xfId="8525"/>
    <cellStyle name="표준 6 5 3" xfId="4293"/>
    <cellStyle name="표준 6 5 4" xfId="4291"/>
    <cellStyle name="표준 6 5 4 2" xfId="6553"/>
    <cellStyle name="표준 6 5 4 2 2" xfId="7048"/>
    <cellStyle name="표준 6 5 4 2 2 2" xfId="7984"/>
    <cellStyle name="표준 6 5 4 2 2 2 2" xfId="9840"/>
    <cellStyle name="표준 6 5 4 2 2 3" xfId="8912"/>
    <cellStyle name="표준 6 5 4 2 3" xfId="7598"/>
    <cellStyle name="표준 6 5 4 2 3 2" xfId="9454"/>
    <cellStyle name="표준 6 5 4 2 4" xfId="8526"/>
    <cellStyle name="표준 6 5 5" xfId="6554"/>
    <cellStyle name="표준 6 5 5 2" xfId="6555"/>
    <cellStyle name="표준 6 5 5 2 2" xfId="7050"/>
    <cellStyle name="표준 6 5 5 2 2 2" xfId="7986"/>
    <cellStyle name="표준 6 5 5 2 2 2 2" xfId="9842"/>
    <cellStyle name="표준 6 5 5 2 2 3" xfId="8914"/>
    <cellStyle name="표준 6 5 5 2 3" xfId="7600"/>
    <cellStyle name="표준 6 5 5 2 3 2" xfId="9456"/>
    <cellStyle name="표준 6 5 5 2 4" xfId="8528"/>
    <cellStyle name="표준 6 5 5 3" xfId="7049"/>
    <cellStyle name="표준 6 5 5 3 2" xfId="7985"/>
    <cellStyle name="표준 6 5 5 3 2 2" xfId="9841"/>
    <cellStyle name="표준 6 5 5 3 3" xfId="8913"/>
    <cellStyle name="표준 6 5 5 4" xfId="7599"/>
    <cellStyle name="표준 6 5 5 4 2" xfId="9455"/>
    <cellStyle name="표준 6 5 5 5" xfId="8527"/>
    <cellStyle name="표준 6 6" xfId="3292"/>
    <cellStyle name="표준 6 6 2" xfId="6556"/>
    <cellStyle name="표준 6 6 3" xfId="6557"/>
    <cellStyle name="표준 6 6 3 2" xfId="6558"/>
    <cellStyle name="표준 6 6 3 2 2" xfId="7052"/>
    <cellStyle name="표준 6 6 3 2 2 2" xfId="7988"/>
    <cellStyle name="표준 6 6 3 2 2 2 2" xfId="9844"/>
    <cellStyle name="표준 6 6 3 2 2 3" xfId="8916"/>
    <cellStyle name="표준 6 6 3 2 3" xfId="7602"/>
    <cellStyle name="표준 6 6 3 2 3 2" xfId="9458"/>
    <cellStyle name="표준 6 6 3 2 4" xfId="8530"/>
    <cellStyle name="표준 6 6 3 3" xfId="7051"/>
    <cellStyle name="표준 6 6 3 3 2" xfId="7987"/>
    <cellStyle name="표준 6 6 3 3 2 2" xfId="9843"/>
    <cellStyle name="표준 6 6 3 3 3" xfId="8915"/>
    <cellStyle name="표준 6 6 3 4" xfId="7601"/>
    <cellStyle name="표준 6 6 3 4 2" xfId="9457"/>
    <cellStyle name="표준 6 6 3 5" xfId="8529"/>
    <cellStyle name="표준 6 6 4" xfId="6559"/>
    <cellStyle name="표준 6 6 4 2" xfId="6560"/>
    <cellStyle name="표준 6 6 4 2 2" xfId="7054"/>
    <cellStyle name="표준 6 6 4 2 2 2" xfId="7990"/>
    <cellStyle name="표준 6 6 4 2 2 2 2" xfId="9846"/>
    <cellStyle name="표준 6 6 4 2 2 3" xfId="8918"/>
    <cellStyle name="표준 6 6 4 2 3" xfId="7604"/>
    <cellStyle name="표준 6 6 4 2 3 2" xfId="9460"/>
    <cellStyle name="표준 6 6 4 2 4" xfId="8532"/>
    <cellStyle name="표준 6 6 4 3" xfId="7053"/>
    <cellStyle name="표준 6 6 4 3 2" xfId="7989"/>
    <cellStyle name="표준 6 6 4 3 2 2" xfId="9845"/>
    <cellStyle name="표준 6 6 4 3 3" xfId="8917"/>
    <cellStyle name="표준 6 6 4 4" xfId="7603"/>
    <cellStyle name="표준 6 6 4 4 2" xfId="9459"/>
    <cellStyle name="표준 6 6 4 5" xfId="8531"/>
    <cellStyle name="표준 6 7" xfId="4294"/>
    <cellStyle name="표준 6 7 2" xfId="4295"/>
    <cellStyle name="표준 6 7 3" xfId="4685"/>
    <cellStyle name="표준 6 8" xfId="4296"/>
    <cellStyle name="표준 6 8 2" xfId="6561"/>
    <cellStyle name="표준 6 8 2 2" xfId="7055"/>
    <cellStyle name="표준 6 8 2 2 2" xfId="7991"/>
    <cellStyle name="표준 6 8 2 2 2 2" xfId="9847"/>
    <cellStyle name="표준 6 8 2 2 3" xfId="8919"/>
    <cellStyle name="표준 6 8 2 3" xfId="7605"/>
    <cellStyle name="표준 6 8 2 3 2" xfId="9461"/>
    <cellStyle name="표준 6 8 2 4" xfId="8533"/>
    <cellStyle name="표준 6 9" xfId="4297"/>
    <cellStyle name="표준 6_004_노동" xfId="4298"/>
    <cellStyle name="표준 60" xfId="4299"/>
    <cellStyle name="표준 60 2" xfId="6562"/>
    <cellStyle name="표준 60 3" xfId="6563"/>
    <cellStyle name="표준 60 4" xfId="6564"/>
    <cellStyle name="표준 61" xfId="4300"/>
    <cellStyle name="표준 61 10" xfId="4358"/>
    <cellStyle name="표준 61 10 2" xfId="4713"/>
    <cellStyle name="표준 61 10 2 2" xfId="6805"/>
    <cellStyle name="표준 61 10 2 2 2" xfId="7760"/>
    <cellStyle name="표준 61 10 2 2 2 2" xfId="9616"/>
    <cellStyle name="표준 61 10 2 2 3" xfId="8688"/>
    <cellStyle name="표준 61 10 2 3" xfId="7354"/>
    <cellStyle name="표준 61 10 2 3 2" xfId="9210"/>
    <cellStyle name="표준 61 10 2 4" xfId="8282"/>
    <cellStyle name="표준 61 10 3" xfId="4930"/>
    <cellStyle name="표준 61 10 3 2" xfId="6903"/>
    <cellStyle name="표준 61 10 3 2 2" xfId="7858"/>
    <cellStyle name="표준 61 10 3 2 2 2" xfId="9714"/>
    <cellStyle name="표준 61 10 3 2 3" xfId="8786"/>
    <cellStyle name="표준 61 10 3 3" xfId="7454"/>
    <cellStyle name="표준 61 10 3 3 2" xfId="9310"/>
    <cellStyle name="표준 61 10 3 4" xfId="8382"/>
    <cellStyle name="표준 61 10 4" xfId="6715"/>
    <cellStyle name="표준 61 10 4 2" xfId="7670"/>
    <cellStyle name="표준 61 10 4 2 2" xfId="9526"/>
    <cellStyle name="표준 61 10 4 3" xfId="8598"/>
    <cellStyle name="표준 61 10 5" xfId="7251"/>
    <cellStyle name="표준 61 10 5 2" xfId="9107"/>
    <cellStyle name="표준 61 10 6" xfId="8179"/>
    <cellStyle name="표준 61 11" xfId="4362"/>
    <cellStyle name="표준 61 11 2" xfId="4717"/>
    <cellStyle name="표준 61 11 2 2" xfId="6809"/>
    <cellStyle name="표준 61 11 2 2 2" xfId="7764"/>
    <cellStyle name="표준 61 11 2 2 2 2" xfId="9620"/>
    <cellStyle name="표준 61 11 2 2 3" xfId="8692"/>
    <cellStyle name="표준 61 11 2 3" xfId="7358"/>
    <cellStyle name="표준 61 11 2 3 2" xfId="9214"/>
    <cellStyle name="표준 61 11 2 4" xfId="8286"/>
    <cellStyle name="표준 61 11 3" xfId="4931"/>
    <cellStyle name="표준 61 11 3 2" xfId="6904"/>
    <cellStyle name="표준 61 11 3 2 2" xfId="7859"/>
    <cellStyle name="표준 61 11 3 2 2 2" xfId="9715"/>
    <cellStyle name="표준 61 11 3 2 3" xfId="8787"/>
    <cellStyle name="표준 61 11 3 3" xfId="7455"/>
    <cellStyle name="표준 61 11 3 3 2" xfId="9311"/>
    <cellStyle name="표준 61 11 3 4" xfId="8383"/>
    <cellStyle name="표준 61 11 4" xfId="6719"/>
    <cellStyle name="표준 61 11 4 2" xfId="7674"/>
    <cellStyle name="표준 61 11 4 2 2" xfId="9530"/>
    <cellStyle name="표준 61 11 4 3" xfId="8602"/>
    <cellStyle name="표준 61 11 5" xfId="7255"/>
    <cellStyle name="표준 61 11 5 2" xfId="9111"/>
    <cellStyle name="표준 61 11 6" xfId="8183"/>
    <cellStyle name="표준 61 12" xfId="4692"/>
    <cellStyle name="표준 61 12 2" xfId="6650"/>
    <cellStyle name="표준 61 12 2 2" xfId="7070"/>
    <cellStyle name="표준 61 12 2 2 2" xfId="8005"/>
    <cellStyle name="표준 61 12 2 2 2 2" xfId="9861"/>
    <cellStyle name="표준 61 12 2 2 3" xfId="8933"/>
    <cellStyle name="표준 61 12 2 3" xfId="7619"/>
    <cellStyle name="표준 61 12 2 3 2" xfId="9475"/>
    <cellStyle name="표준 61 12 2 4" xfId="8547"/>
    <cellStyle name="표준 61 12 3" xfId="6784"/>
    <cellStyle name="표준 61 12 3 2" xfId="7739"/>
    <cellStyle name="표준 61 12 3 2 2" xfId="9595"/>
    <cellStyle name="표준 61 12 3 3" xfId="8667"/>
    <cellStyle name="표준 61 12 4" xfId="7333"/>
    <cellStyle name="표준 61 12 4 2" xfId="9189"/>
    <cellStyle name="표준 61 12 5" xfId="8261"/>
    <cellStyle name="표준 61 13" xfId="4929"/>
    <cellStyle name="표준 61 13 2" xfId="6902"/>
    <cellStyle name="표준 61 13 2 2" xfId="7857"/>
    <cellStyle name="표준 61 13 2 2 2" xfId="9713"/>
    <cellStyle name="표준 61 13 2 3" xfId="8785"/>
    <cellStyle name="표준 61 13 3" xfId="7453"/>
    <cellStyle name="표준 61 13 3 2" xfId="9309"/>
    <cellStyle name="표준 61 13 4" xfId="8381"/>
    <cellStyle name="표준 61 14" xfId="6694"/>
    <cellStyle name="표준 61 14 2" xfId="7649"/>
    <cellStyle name="표준 61 14 2 2" xfId="9505"/>
    <cellStyle name="표준 61 14 3" xfId="8577"/>
    <cellStyle name="표준 61 15" xfId="7230"/>
    <cellStyle name="표준 61 15 2" xfId="9086"/>
    <cellStyle name="표준 61 16" xfId="8158"/>
    <cellStyle name="표준 61 2" xfId="4301"/>
    <cellStyle name="표준 61 3" xfId="4410"/>
    <cellStyle name="표준 61 3 2" xfId="4765"/>
    <cellStyle name="표준 61 3 2 2" xfId="6651"/>
    <cellStyle name="표준 61 3 2 2 2" xfId="7071"/>
    <cellStyle name="표준 61 3 2 2 2 2" xfId="8006"/>
    <cellStyle name="표준 61 3 2 2 2 2 2" xfId="9862"/>
    <cellStyle name="표준 61 3 2 2 2 3" xfId="8934"/>
    <cellStyle name="표준 61 3 2 2 3" xfId="7620"/>
    <cellStyle name="표준 61 3 2 2 3 2" xfId="9476"/>
    <cellStyle name="표준 61 3 2 2 4" xfId="8548"/>
    <cellStyle name="표준 61 3 2 3" xfId="6857"/>
    <cellStyle name="표준 61 3 2 3 2" xfId="7812"/>
    <cellStyle name="표준 61 3 2 3 2 2" xfId="9668"/>
    <cellStyle name="표준 61 3 2 3 3" xfId="8740"/>
    <cellStyle name="표준 61 3 2 4" xfId="7406"/>
    <cellStyle name="표준 61 3 2 4 2" xfId="9262"/>
    <cellStyle name="표준 61 3 2 5" xfId="8334"/>
    <cellStyle name="표준 61 3 3" xfId="4932"/>
    <cellStyle name="표준 61 3 3 2" xfId="6905"/>
    <cellStyle name="표준 61 3 3 2 2" xfId="7860"/>
    <cellStyle name="표준 61 3 3 2 2 2" xfId="9716"/>
    <cellStyle name="표준 61 3 3 2 3" xfId="8788"/>
    <cellStyle name="표준 61 3 3 3" xfId="7456"/>
    <cellStyle name="표준 61 3 3 3 2" xfId="9312"/>
    <cellStyle name="표준 61 3 3 4" xfId="8384"/>
    <cellStyle name="표준 61 3 4" xfId="6767"/>
    <cellStyle name="표준 61 3 4 2" xfId="7722"/>
    <cellStyle name="표준 61 3 4 2 2" xfId="9578"/>
    <cellStyle name="표준 61 3 4 3" xfId="8650"/>
    <cellStyle name="표준 61 3 5" xfId="7303"/>
    <cellStyle name="표준 61 3 5 2" xfId="9159"/>
    <cellStyle name="표준 61 3 6" xfId="8231"/>
    <cellStyle name="표준 61 4" xfId="4385"/>
    <cellStyle name="표준 61 4 2" xfId="4740"/>
    <cellStyle name="표준 61 4 2 2" xfId="6652"/>
    <cellStyle name="표준 61 4 2 2 2" xfId="7072"/>
    <cellStyle name="표준 61 4 2 2 2 2" xfId="8007"/>
    <cellStyle name="표준 61 4 2 2 2 2 2" xfId="9863"/>
    <cellStyle name="표준 61 4 2 2 2 3" xfId="8935"/>
    <cellStyle name="표준 61 4 2 2 3" xfId="7621"/>
    <cellStyle name="표준 61 4 2 2 3 2" xfId="9477"/>
    <cellStyle name="표준 61 4 2 2 4" xfId="8549"/>
    <cellStyle name="표준 61 4 2 3" xfId="6832"/>
    <cellStyle name="표준 61 4 2 3 2" xfId="7787"/>
    <cellStyle name="표준 61 4 2 3 2 2" xfId="9643"/>
    <cellStyle name="표준 61 4 2 3 3" xfId="8715"/>
    <cellStyle name="표준 61 4 2 4" xfId="7381"/>
    <cellStyle name="표준 61 4 2 4 2" xfId="9237"/>
    <cellStyle name="표준 61 4 2 5" xfId="8309"/>
    <cellStyle name="표준 61 4 3" xfId="4933"/>
    <cellStyle name="표준 61 4 3 2" xfId="6906"/>
    <cellStyle name="표준 61 4 3 2 2" xfId="7861"/>
    <cellStyle name="표준 61 4 3 2 2 2" xfId="9717"/>
    <cellStyle name="표준 61 4 3 2 3" xfId="8789"/>
    <cellStyle name="표준 61 4 3 3" xfId="7457"/>
    <cellStyle name="표준 61 4 3 3 2" xfId="9313"/>
    <cellStyle name="표준 61 4 3 4" xfId="8385"/>
    <cellStyle name="표준 61 4 4" xfId="6742"/>
    <cellStyle name="표준 61 4 4 2" xfId="7697"/>
    <cellStyle name="표준 61 4 4 2 2" xfId="9553"/>
    <cellStyle name="표준 61 4 4 3" xfId="8625"/>
    <cellStyle name="표준 61 4 5" xfId="7278"/>
    <cellStyle name="표준 61 4 5 2" xfId="9134"/>
    <cellStyle name="표준 61 4 6" xfId="8206"/>
    <cellStyle name="표준 61 5" xfId="4371"/>
    <cellStyle name="표준 61 5 2" xfId="4726"/>
    <cellStyle name="표준 61 5 2 2" xfId="6818"/>
    <cellStyle name="표준 61 5 2 2 2" xfId="7773"/>
    <cellStyle name="표준 61 5 2 2 2 2" xfId="9629"/>
    <cellStyle name="표준 61 5 2 2 3" xfId="8701"/>
    <cellStyle name="표준 61 5 2 3" xfId="7367"/>
    <cellStyle name="표준 61 5 2 3 2" xfId="9223"/>
    <cellStyle name="표준 61 5 2 4" xfId="8295"/>
    <cellStyle name="표준 61 5 3" xfId="4934"/>
    <cellStyle name="표준 61 5 3 2" xfId="6907"/>
    <cellStyle name="표준 61 5 3 2 2" xfId="7862"/>
    <cellStyle name="표준 61 5 3 2 2 2" xfId="9718"/>
    <cellStyle name="표준 61 5 3 2 3" xfId="8790"/>
    <cellStyle name="표준 61 5 3 3" xfId="7458"/>
    <cellStyle name="표준 61 5 3 3 2" xfId="9314"/>
    <cellStyle name="표준 61 5 3 4" xfId="8386"/>
    <cellStyle name="표준 61 5 4" xfId="6728"/>
    <cellStyle name="표준 61 5 4 2" xfId="7683"/>
    <cellStyle name="표준 61 5 4 2 2" xfId="9539"/>
    <cellStyle name="표준 61 5 4 3" xfId="8611"/>
    <cellStyle name="표준 61 5 5" xfId="7264"/>
    <cellStyle name="표준 61 5 5 2" xfId="9120"/>
    <cellStyle name="표준 61 5 6" xfId="8192"/>
    <cellStyle name="표준 61 6" xfId="4408"/>
    <cellStyle name="표준 61 6 2" xfId="4763"/>
    <cellStyle name="표준 61 6 2 2" xfId="6855"/>
    <cellStyle name="표준 61 6 2 2 2" xfId="7810"/>
    <cellStyle name="표준 61 6 2 2 2 2" xfId="9666"/>
    <cellStyle name="표준 61 6 2 2 3" xfId="8738"/>
    <cellStyle name="표준 61 6 2 3" xfId="7404"/>
    <cellStyle name="표준 61 6 2 3 2" xfId="9260"/>
    <cellStyle name="표준 61 6 2 4" xfId="8332"/>
    <cellStyle name="표준 61 6 3" xfId="4935"/>
    <cellStyle name="표준 61 6 3 2" xfId="6908"/>
    <cellStyle name="표준 61 6 3 2 2" xfId="7863"/>
    <cellStyle name="표준 61 6 3 2 2 2" xfId="9719"/>
    <cellStyle name="표준 61 6 3 2 3" xfId="8791"/>
    <cellStyle name="표준 61 6 3 3" xfId="7459"/>
    <cellStyle name="표준 61 6 3 3 2" xfId="9315"/>
    <cellStyle name="표준 61 6 3 4" xfId="8387"/>
    <cellStyle name="표준 61 6 4" xfId="6765"/>
    <cellStyle name="표준 61 6 4 2" xfId="7720"/>
    <cellStyle name="표준 61 6 4 2 2" xfId="9576"/>
    <cellStyle name="표준 61 6 4 3" xfId="8648"/>
    <cellStyle name="표준 61 6 5" xfId="7301"/>
    <cellStyle name="표준 61 6 5 2" xfId="9157"/>
    <cellStyle name="표준 61 6 6" xfId="8229"/>
    <cellStyle name="표준 61 7" xfId="4402"/>
    <cellStyle name="표준 61 7 2" xfId="4757"/>
    <cellStyle name="표준 61 7 2 2" xfId="6849"/>
    <cellStyle name="표준 61 7 2 2 2" xfId="7804"/>
    <cellStyle name="표준 61 7 2 2 2 2" xfId="9660"/>
    <cellStyle name="표준 61 7 2 2 3" xfId="8732"/>
    <cellStyle name="표준 61 7 2 3" xfId="7398"/>
    <cellStyle name="표준 61 7 2 3 2" xfId="9254"/>
    <cellStyle name="표준 61 7 2 4" xfId="8326"/>
    <cellStyle name="표준 61 7 3" xfId="4936"/>
    <cellStyle name="표준 61 7 3 2" xfId="6909"/>
    <cellStyle name="표준 61 7 3 2 2" xfId="7864"/>
    <cellStyle name="표준 61 7 3 2 2 2" xfId="9720"/>
    <cellStyle name="표준 61 7 3 2 3" xfId="8792"/>
    <cellStyle name="표준 61 7 3 3" xfId="7460"/>
    <cellStyle name="표준 61 7 3 3 2" xfId="9316"/>
    <cellStyle name="표준 61 7 3 4" xfId="8388"/>
    <cellStyle name="표준 61 7 4" xfId="6759"/>
    <cellStyle name="표준 61 7 4 2" xfId="7714"/>
    <cellStyle name="표준 61 7 4 2 2" xfId="9570"/>
    <cellStyle name="표준 61 7 4 3" xfId="8642"/>
    <cellStyle name="표준 61 7 5" xfId="7295"/>
    <cellStyle name="표준 61 7 5 2" xfId="9151"/>
    <cellStyle name="표준 61 7 6" xfId="8223"/>
    <cellStyle name="표준 61 8" xfId="4378"/>
    <cellStyle name="표준 61 8 2" xfId="4733"/>
    <cellStyle name="표준 61 8 2 2" xfId="6825"/>
    <cellStyle name="표준 61 8 2 2 2" xfId="7780"/>
    <cellStyle name="표준 61 8 2 2 2 2" xfId="9636"/>
    <cellStyle name="표준 61 8 2 2 3" xfId="8708"/>
    <cellStyle name="표준 61 8 2 3" xfId="7374"/>
    <cellStyle name="표준 61 8 2 3 2" xfId="9230"/>
    <cellStyle name="표준 61 8 2 4" xfId="8302"/>
    <cellStyle name="표준 61 8 3" xfId="4937"/>
    <cellStyle name="표준 61 8 3 2" xfId="6910"/>
    <cellStyle name="표준 61 8 3 2 2" xfId="7865"/>
    <cellStyle name="표준 61 8 3 2 2 2" xfId="9721"/>
    <cellStyle name="표준 61 8 3 2 3" xfId="8793"/>
    <cellStyle name="표준 61 8 3 3" xfId="7461"/>
    <cellStyle name="표준 61 8 3 3 2" xfId="9317"/>
    <cellStyle name="표준 61 8 3 4" xfId="8389"/>
    <cellStyle name="표준 61 8 4" xfId="6735"/>
    <cellStyle name="표준 61 8 4 2" xfId="7690"/>
    <cellStyle name="표준 61 8 4 2 2" xfId="9546"/>
    <cellStyle name="표준 61 8 4 3" xfId="8618"/>
    <cellStyle name="표준 61 8 5" xfId="7271"/>
    <cellStyle name="표준 61 8 5 2" xfId="9127"/>
    <cellStyle name="표준 61 8 6" xfId="8199"/>
    <cellStyle name="표준 61 9" xfId="4398"/>
    <cellStyle name="표준 61 9 2" xfId="4753"/>
    <cellStyle name="표준 61 9 2 2" xfId="6845"/>
    <cellStyle name="표준 61 9 2 2 2" xfId="7800"/>
    <cellStyle name="표준 61 9 2 2 2 2" xfId="9656"/>
    <cellStyle name="표준 61 9 2 2 3" xfId="8728"/>
    <cellStyle name="표준 61 9 2 3" xfId="7394"/>
    <cellStyle name="표준 61 9 2 3 2" xfId="9250"/>
    <cellStyle name="표준 61 9 2 4" xfId="8322"/>
    <cellStyle name="표준 61 9 3" xfId="4938"/>
    <cellStyle name="표준 61 9 3 2" xfId="6911"/>
    <cellStyle name="표준 61 9 3 2 2" xfId="7866"/>
    <cellStyle name="표준 61 9 3 2 2 2" xfId="9722"/>
    <cellStyle name="표준 61 9 3 2 3" xfId="8794"/>
    <cellStyle name="표준 61 9 3 3" xfId="7462"/>
    <cellStyle name="표준 61 9 3 3 2" xfId="9318"/>
    <cellStyle name="표준 61 9 3 4" xfId="8390"/>
    <cellStyle name="표준 61 9 4" xfId="6755"/>
    <cellStyle name="표준 61 9 4 2" xfId="7710"/>
    <cellStyle name="표준 61 9 4 2 2" xfId="9566"/>
    <cellStyle name="표준 61 9 4 3" xfId="8638"/>
    <cellStyle name="표준 61 9 5" xfId="7291"/>
    <cellStyle name="표준 61 9 5 2" xfId="9147"/>
    <cellStyle name="표준 61 9 6" xfId="8219"/>
    <cellStyle name="표준 62" xfId="4302"/>
    <cellStyle name="표준 62 10" xfId="4389"/>
    <cellStyle name="표준 62 10 2" xfId="4744"/>
    <cellStyle name="표준 62 10 2 2" xfId="6836"/>
    <cellStyle name="표준 62 10 2 2 2" xfId="7791"/>
    <cellStyle name="표준 62 10 2 2 2 2" xfId="9647"/>
    <cellStyle name="표준 62 10 2 2 3" xfId="8719"/>
    <cellStyle name="표준 62 10 2 3" xfId="7385"/>
    <cellStyle name="표준 62 10 2 3 2" xfId="9241"/>
    <cellStyle name="표준 62 10 2 4" xfId="8313"/>
    <cellStyle name="표준 62 10 3" xfId="4940"/>
    <cellStyle name="표준 62 10 3 2" xfId="6913"/>
    <cellStyle name="표준 62 10 3 2 2" xfId="7868"/>
    <cellStyle name="표준 62 10 3 2 2 2" xfId="9724"/>
    <cellStyle name="표준 62 10 3 2 3" xfId="8796"/>
    <cellStyle name="표준 62 10 3 3" xfId="7464"/>
    <cellStyle name="표준 62 10 3 3 2" xfId="9320"/>
    <cellStyle name="표준 62 10 3 4" xfId="8392"/>
    <cellStyle name="표준 62 10 4" xfId="6746"/>
    <cellStyle name="표준 62 10 4 2" xfId="7701"/>
    <cellStyle name="표준 62 10 4 2 2" xfId="9557"/>
    <cellStyle name="표준 62 10 4 3" xfId="8629"/>
    <cellStyle name="표준 62 10 5" xfId="7282"/>
    <cellStyle name="표준 62 10 5 2" xfId="9138"/>
    <cellStyle name="표준 62 10 6" xfId="8210"/>
    <cellStyle name="표준 62 11" xfId="4693"/>
    <cellStyle name="표준 62 11 2" xfId="6653"/>
    <cellStyle name="표준 62 11 2 2" xfId="7073"/>
    <cellStyle name="표준 62 11 2 2 2" xfId="8008"/>
    <cellStyle name="표준 62 11 2 2 2 2" xfId="9864"/>
    <cellStyle name="표준 62 11 2 2 3" xfId="8936"/>
    <cellStyle name="표준 62 11 2 3" xfId="7622"/>
    <cellStyle name="표준 62 11 2 3 2" xfId="9478"/>
    <cellStyle name="표준 62 11 2 4" xfId="8550"/>
    <cellStyle name="표준 62 11 3" xfId="6785"/>
    <cellStyle name="표준 62 11 3 2" xfId="7740"/>
    <cellStyle name="표준 62 11 3 2 2" xfId="9596"/>
    <cellStyle name="표준 62 11 3 3" xfId="8668"/>
    <cellStyle name="표준 62 11 4" xfId="7334"/>
    <cellStyle name="표준 62 11 4 2" xfId="9190"/>
    <cellStyle name="표준 62 11 5" xfId="8262"/>
    <cellStyle name="표준 62 12" xfId="4939"/>
    <cellStyle name="표준 62 12 2" xfId="6912"/>
    <cellStyle name="표준 62 12 2 2" xfId="7867"/>
    <cellStyle name="표준 62 12 2 2 2" xfId="9723"/>
    <cellStyle name="표준 62 12 2 3" xfId="8795"/>
    <cellStyle name="표준 62 12 3" xfId="7463"/>
    <cellStyle name="표준 62 12 3 2" xfId="9319"/>
    <cellStyle name="표준 62 12 4" xfId="8391"/>
    <cellStyle name="표준 62 13" xfId="6695"/>
    <cellStyle name="표준 62 13 2" xfId="7650"/>
    <cellStyle name="표준 62 13 2 2" xfId="9506"/>
    <cellStyle name="표준 62 13 3" xfId="8578"/>
    <cellStyle name="표준 62 14" xfId="7231"/>
    <cellStyle name="표준 62 14 2" xfId="9087"/>
    <cellStyle name="표준 62 15" xfId="8159"/>
    <cellStyle name="표준 62 2" xfId="4411"/>
    <cellStyle name="표준 62 2 2" xfId="4766"/>
    <cellStyle name="표준 62 2 2 2" xfId="6654"/>
    <cellStyle name="표준 62 2 2 2 2" xfId="7074"/>
    <cellStyle name="표준 62 2 2 2 2 2" xfId="8009"/>
    <cellStyle name="표준 62 2 2 2 2 2 2" xfId="9865"/>
    <cellStyle name="표준 62 2 2 2 2 3" xfId="8937"/>
    <cellStyle name="표준 62 2 2 2 3" xfId="7623"/>
    <cellStyle name="표준 62 2 2 2 3 2" xfId="9479"/>
    <cellStyle name="표준 62 2 2 2 4" xfId="8551"/>
    <cellStyle name="표준 62 2 2 3" xfId="6858"/>
    <cellStyle name="표준 62 2 2 3 2" xfId="7813"/>
    <cellStyle name="표준 62 2 2 3 2 2" xfId="9669"/>
    <cellStyle name="표준 62 2 2 3 3" xfId="8741"/>
    <cellStyle name="표준 62 2 2 4" xfId="7407"/>
    <cellStyle name="표준 62 2 2 4 2" xfId="9263"/>
    <cellStyle name="표준 62 2 2 5" xfId="8335"/>
    <cellStyle name="표준 62 2 3" xfId="4941"/>
    <cellStyle name="표준 62 2 3 2" xfId="6914"/>
    <cellStyle name="표준 62 2 3 2 2" xfId="7869"/>
    <cellStyle name="표준 62 2 3 2 2 2" xfId="9725"/>
    <cellStyle name="표준 62 2 3 2 3" xfId="8797"/>
    <cellStyle name="표준 62 2 3 3" xfId="7465"/>
    <cellStyle name="표준 62 2 3 3 2" xfId="9321"/>
    <cellStyle name="표준 62 2 3 4" xfId="8393"/>
    <cellStyle name="표준 62 2 4" xfId="6768"/>
    <cellStyle name="표준 62 2 4 2" xfId="7723"/>
    <cellStyle name="표준 62 2 4 2 2" xfId="9579"/>
    <cellStyle name="표준 62 2 4 3" xfId="8651"/>
    <cellStyle name="표준 62 2 5" xfId="7304"/>
    <cellStyle name="표준 62 2 5 2" xfId="9160"/>
    <cellStyle name="표준 62 2 6" xfId="8232"/>
    <cellStyle name="표준 62 3" xfId="4384"/>
    <cellStyle name="표준 62 3 2" xfId="4739"/>
    <cellStyle name="표준 62 3 2 2" xfId="6655"/>
    <cellStyle name="표준 62 3 2 2 2" xfId="7075"/>
    <cellStyle name="표준 62 3 2 2 2 2" xfId="8010"/>
    <cellStyle name="표준 62 3 2 2 2 2 2" xfId="9866"/>
    <cellStyle name="표준 62 3 2 2 2 3" xfId="8938"/>
    <cellStyle name="표준 62 3 2 2 3" xfId="7624"/>
    <cellStyle name="표준 62 3 2 2 3 2" xfId="9480"/>
    <cellStyle name="표준 62 3 2 2 4" xfId="8552"/>
    <cellStyle name="표준 62 3 2 3" xfId="6831"/>
    <cellStyle name="표준 62 3 2 3 2" xfId="7786"/>
    <cellStyle name="표준 62 3 2 3 2 2" xfId="9642"/>
    <cellStyle name="표준 62 3 2 3 3" xfId="8714"/>
    <cellStyle name="표준 62 3 2 4" xfId="7380"/>
    <cellStyle name="표준 62 3 2 4 2" xfId="9236"/>
    <cellStyle name="표준 62 3 2 5" xfId="8308"/>
    <cellStyle name="표준 62 3 3" xfId="4942"/>
    <cellStyle name="표준 62 3 3 2" xfId="6915"/>
    <cellStyle name="표준 62 3 3 2 2" xfId="7870"/>
    <cellStyle name="표준 62 3 3 2 2 2" xfId="9726"/>
    <cellStyle name="표준 62 3 3 2 3" xfId="8798"/>
    <cellStyle name="표준 62 3 3 3" xfId="7466"/>
    <cellStyle name="표준 62 3 3 3 2" xfId="9322"/>
    <cellStyle name="표준 62 3 3 4" xfId="8394"/>
    <cellStyle name="표준 62 3 4" xfId="6741"/>
    <cellStyle name="표준 62 3 4 2" xfId="7696"/>
    <cellStyle name="표준 62 3 4 2 2" xfId="9552"/>
    <cellStyle name="표준 62 3 4 3" xfId="8624"/>
    <cellStyle name="표준 62 3 5" xfId="7277"/>
    <cellStyle name="표준 62 3 5 2" xfId="9133"/>
    <cellStyle name="표준 62 3 6" xfId="8205"/>
    <cellStyle name="표준 62 4" xfId="4399"/>
    <cellStyle name="표준 62 4 2" xfId="4754"/>
    <cellStyle name="표준 62 4 2 2" xfId="6846"/>
    <cellStyle name="표준 62 4 2 2 2" xfId="7801"/>
    <cellStyle name="표준 62 4 2 2 2 2" xfId="9657"/>
    <cellStyle name="표준 62 4 2 2 3" xfId="8729"/>
    <cellStyle name="표준 62 4 2 3" xfId="7395"/>
    <cellStyle name="표준 62 4 2 3 2" xfId="9251"/>
    <cellStyle name="표준 62 4 2 4" xfId="8323"/>
    <cellStyle name="표준 62 4 3" xfId="4943"/>
    <cellStyle name="표준 62 4 3 2" xfId="6916"/>
    <cellStyle name="표준 62 4 3 2 2" xfId="7871"/>
    <cellStyle name="표준 62 4 3 2 2 2" xfId="9727"/>
    <cellStyle name="표준 62 4 3 2 3" xfId="8799"/>
    <cellStyle name="표준 62 4 3 3" xfId="7467"/>
    <cellStyle name="표준 62 4 3 3 2" xfId="9323"/>
    <cellStyle name="표준 62 4 3 4" xfId="8395"/>
    <cellStyle name="표준 62 4 4" xfId="6756"/>
    <cellStyle name="표준 62 4 4 2" xfId="7711"/>
    <cellStyle name="표준 62 4 4 2 2" xfId="9567"/>
    <cellStyle name="표준 62 4 4 3" xfId="8639"/>
    <cellStyle name="표준 62 4 5" xfId="7292"/>
    <cellStyle name="표준 62 4 5 2" xfId="9148"/>
    <cellStyle name="표준 62 4 6" xfId="8220"/>
    <cellStyle name="표준 62 5" xfId="4380"/>
    <cellStyle name="표준 62 5 2" xfId="4735"/>
    <cellStyle name="표준 62 5 2 2" xfId="6827"/>
    <cellStyle name="표준 62 5 2 2 2" xfId="7782"/>
    <cellStyle name="표준 62 5 2 2 2 2" xfId="9638"/>
    <cellStyle name="표준 62 5 2 2 3" xfId="8710"/>
    <cellStyle name="표준 62 5 2 3" xfId="7376"/>
    <cellStyle name="표준 62 5 2 3 2" xfId="9232"/>
    <cellStyle name="표준 62 5 2 4" xfId="8304"/>
    <cellStyle name="표준 62 5 3" xfId="4944"/>
    <cellStyle name="표준 62 5 3 2" xfId="6917"/>
    <cellStyle name="표준 62 5 3 2 2" xfId="7872"/>
    <cellStyle name="표준 62 5 3 2 2 2" xfId="9728"/>
    <cellStyle name="표준 62 5 3 2 3" xfId="8800"/>
    <cellStyle name="표준 62 5 3 3" xfId="7468"/>
    <cellStyle name="표준 62 5 3 3 2" xfId="9324"/>
    <cellStyle name="표준 62 5 3 4" xfId="8396"/>
    <cellStyle name="표준 62 5 4" xfId="6737"/>
    <cellStyle name="표준 62 5 4 2" xfId="7692"/>
    <cellStyle name="표준 62 5 4 2 2" xfId="9548"/>
    <cellStyle name="표준 62 5 4 3" xfId="8620"/>
    <cellStyle name="표준 62 5 5" xfId="7273"/>
    <cellStyle name="표준 62 5 5 2" xfId="9129"/>
    <cellStyle name="표준 62 5 6" xfId="8201"/>
    <cellStyle name="표준 62 6" xfId="4419"/>
    <cellStyle name="표준 62 6 2" xfId="4774"/>
    <cellStyle name="표준 62 6 2 2" xfId="6866"/>
    <cellStyle name="표준 62 6 2 2 2" xfId="7821"/>
    <cellStyle name="표준 62 6 2 2 2 2" xfId="9677"/>
    <cellStyle name="표준 62 6 2 2 3" xfId="8749"/>
    <cellStyle name="표준 62 6 2 3" xfId="7415"/>
    <cellStyle name="표준 62 6 2 3 2" xfId="9271"/>
    <cellStyle name="표준 62 6 2 4" xfId="8343"/>
    <cellStyle name="표준 62 6 3" xfId="4945"/>
    <cellStyle name="표준 62 6 3 2" xfId="6918"/>
    <cellStyle name="표준 62 6 3 2 2" xfId="7873"/>
    <cellStyle name="표준 62 6 3 2 2 2" xfId="9729"/>
    <cellStyle name="표준 62 6 3 2 3" xfId="8801"/>
    <cellStyle name="표준 62 6 3 3" xfId="7469"/>
    <cellStyle name="표준 62 6 3 3 2" xfId="9325"/>
    <cellStyle name="표준 62 6 3 4" xfId="8397"/>
    <cellStyle name="표준 62 6 4" xfId="6776"/>
    <cellStyle name="표준 62 6 4 2" xfId="7731"/>
    <cellStyle name="표준 62 6 4 2 2" xfId="9587"/>
    <cellStyle name="표준 62 6 4 3" xfId="8659"/>
    <cellStyle name="표준 62 6 5" xfId="7312"/>
    <cellStyle name="표준 62 6 5 2" xfId="9168"/>
    <cellStyle name="표준 62 6 6" xfId="8240"/>
    <cellStyle name="표준 62 7" xfId="4386"/>
    <cellStyle name="표준 62 7 2" xfId="4741"/>
    <cellStyle name="표준 62 7 2 2" xfId="6833"/>
    <cellStyle name="표준 62 7 2 2 2" xfId="7788"/>
    <cellStyle name="표준 62 7 2 2 2 2" xfId="9644"/>
    <cellStyle name="표준 62 7 2 2 3" xfId="8716"/>
    <cellStyle name="표준 62 7 2 3" xfId="7382"/>
    <cellStyle name="표준 62 7 2 3 2" xfId="9238"/>
    <cellStyle name="표준 62 7 2 4" xfId="8310"/>
    <cellStyle name="표준 62 7 3" xfId="4946"/>
    <cellStyle name="표준 62 7 3 2" xfId="6919"/>
    <cellStyle name="표준 62 7 3 2 2" xfId="7874"/>
    <cellStyle name="표준 62 7 3 2 2 2" xfId="9730"/>
    <cellStyle name="표준 62 7 3 2 3" xfId="8802"/>
    <cellStyle name="표준 62 7 3 3" xfId="7470"/>
    <cellStyle name="표준 62 7 3 3 2" xfId="9326"/>
    <cellStyle name="표준 62 7 3 4" xfId="8398"/>
    <cellStyle name="표준 62 7 4" xfId="6743"/>
    <cellStyle name="표준 62 7 4 2" xfId="7698"/>
    <cellStyle name="표준 62 7 4 2 2" xfId="9554"/>
    <cellStyle name="표준 62 7 4 3" xfId="8626"/>
    <cellStyle name="표준 62 7 5" xfId="7279"/>
    <cellStyle name="표준 62 7 5 2" xfId="9135"/>
    <cellStyle name="표준 62 7 6" xfId="8207"/>
    <cellStyle name="표준 62 8" xfId="4393"/>
    <cellStyle name="표준 62 8 2" xfId="4748"/>
    <cellStyle name="표준 62 8 2 2" xfId="6840"/>
    <cellStyle name="표준 62 8 2 2 2" xfId="7795"/>
    <cellStyle name="표준 62 8 2 2 2 2" xfId="9651"/>
    <cellStyle name="표준 62 8 2 2 3" xfId="8723"/>
    <cellStyle name="표준 62 8 2 3" xfId="7389"/>
    <cellStyle name="표준 62 8 2 3 2" xfId="9245"/>
    <cellStyle name="표준 62 8 2 4" xfId="8317"/>
    <cellStyle name="표준 62 8 3" xfId="4947"/>
    <cellStyle name="표준 62 8 3 2" xfId="6920"/>
    <cellStyle name="표준 62 8 3 2 2" xfId="7875"/>
    <cellStyle name="표준 62 8 3 2 2 2" xfId="9731"/>
    <cellStyle name="표준 62 8 3 2 3" xfId="8803"/>
    <cellStyle name="표준 62 8 3 3" xfId="7471"/>
    <cellStyle name="표준 62 8 3 3 2" xfId="9327"/>
    <cellStyle name="표준 62 8 3 4" xfId="8399"/>
    <cellStyle name="표준 62 8 4" xfId="6750"/>
    <cellStyle name="표준 62 8 4 2" xfId="7705"/>
    <cellStyle name="표준 62 8 4 2 2" xfId="9561"/>
    <cellStyle name="표준 62 8 4 3" xfId="8633"/>
    <cellStyle name="표준 62 8 5" xfId="7286"/>
    <cellStyle name="표준 62 8 5 2" xfId="9142"/>
    <cellStyle name="표준 62 8 6" xfId="8214"/>
    <cellStyle name="표준 62 9" xfId="4377"/>
    <cellStyle name="표준 62 9 2" xfId="4732"/>
    <cellStyle name="표준 62 9 2 2" xfId="6824"/>
    <cellStyle name="표준 62 9 2 2 2" xfId="7779"/>
    <cellStyle name="표준 62 9 2 2 2 2" xfId="9635"/>
    <cellStyle name="표준 62 9 2 2 3" xfId="8707"/>
    <cellStyle name="표준 62 9 2 3" xfId="7373"/>
    <cellStyle name="표준 62 9 2 3 2" xfId="9229"/>
    <cellStyle name="표준 62 9 2 4" xfId="8301"/>
    <cellStyle name="표준 62 9 3" xfId="4948"/>
    <cellStyle name="표준 62 9 3 2" xfId="6921"/>
    <cellStyle name="표준 62 9 3 2 2" xfId="7876"/>
    <cellStyle name="표준 62 9 3 2 2 2" xfId="9732"/>
    <cellStyle name="표준 62 9 3 2 3" xfId="8804"/>
    <cellStyle name="표준 62 9 3 3" xfId="7472"/>
    <cellStyle name="표준 62 9 3 3 2" xfId="9328"/>
    <cellStyle name="표준 62 9 3 4" xfId="8400"/>
    <cellStyle name="표준 62 9 4" xfId="6734"/>
    <cellStyle name="표준 62 9 4 2" xfId="7689"/>
    <cellStyle name="표준 62 9 4 2 2" xfId="9545"/>
    <cellStyle name="표준 62 9 4 3" xfId="8617"/>
    <cellStyle name="표준 62 9 5" xfId="7270"/>
    <cellStyle name="표준 62 9 5 2" xfId="9126"/>
    <cellStyle name="표준 62 9 6" xfId="8198"/>
    <cellStyle name="표준 63" xfId="4303"/>
    <cellStyle name="표준 63 10" xfId="4390"/>
    <cellStyle name="표준 63 10 2" xfId="4745"/>
    <cellStyle name="표준 63 10 2 2" xfId="6837"/>
    <cellStyle name="표준 63 10 2 2 2" xfId="7792"/>
    <cellStyle name="표준 63 10 2 2 2 2" xfId="9648"/>
    <cellStyle name="표준 63 10 2 2 3" xfId="8720"/>
    <cellStyle name="표준 63 10 2 3" xfId="7386"/>
    <cellStyle name="표준 63 10 2 3 2" xfId="9242"/>
    <cellStyle name="표준 63 10 2 4" xfId="8314"/>
    <cellStyle name="표준 63 10 3" xfId="4950"/>
    <cellStyle name="표준 63 10 3 2" xfId="6923"/>
    <cellStyle name="표준 63 10 3 2 2" xfId="7878"/>
    <cellStyle name="표준 63 10 3 2 2 2" xfId="9734"/>
    <cellStyle name="표준 63 10 3 2 3" xfId="8806"/>
    <cellStyle name="표준 63 10 3 3" xfId="7474"/>
    <cellStyle name="표준 63 10 3 3 2" xfId="9330"/>
    <cellStyle name="표준 63 10 3 4" xfId="8402"/>
    <cellStyle name="표준 63 10 4" xfId="6747"/>
    <cellStyle name="표준 63 10 4 2" xfId="7702"/>
    <cellStyle name="표준 63 10 4 2 2" xfId="9558"/>
    <cellStyle name="표준 63 10 4 3" xfId="8630"/>
    <cellStyle name="표준 63 10 5" xfId="7283"/>
    <cellStyle name="표준 63 10 5 2" xfId="9139"/>
    <cellStyle name="표준 63 10 6" xfId="8211"/>
    <cellStyle name="표준 63 11" xfId="4694"/>
    <cellStyle name="표준 63 11 2" xfId="6656"/>
    <cellStyle name="표준 63 11 2 2" xfId="7076"/>
    <cellStyle name="표준 63 11 2 2 2" xfId="8011"/>
    <cellStyle name="표준 63 11 2 2 2 2" xfId="9867"/>
    <cellStyle name="표준 63 11 2 2 3" xfId="8939"/>
    <cellStyle name="표준 63 11 2 3" xfId="7625"/>
    <cellStyle name="표준 63 11 2 3 2" xfId="9481"/>
    <cellStyle name="표준 63 11 2 4" xfId="8553"/>
    <cellStyle name="표준 63 11 3" xfId="6786"/>
    <cellStyle name="표준 63 11 3 2" xfId="7741"/>
    <cellStyle name="표준 63 11 3 2 2" xfId="9597"/>
    <cellStyle name="표준 63 11 3 3" xfId="8669"/>
    <cellStyle name="표준 63 11 4" xfId="7335"/>
    <cellStyle name="표준 63 11 4 2" xfId="9191"/>
    <cellStyle name="표준 63 11 5" xfId="8263"/>
    <cellStyle name="표준 63 12" xfId="4949"/>
    <cellStyle name="표준 63 12 2" xfId="6922"/>
    <cellStyle name="표준 63 12 2 2" xfId="7877"/>
    <cellStyle name="표준 63 12 2 2 2" xfId="9733"/>
    <cellStyle name="표준 63 12 2 3" xfId="8805"/>
    <cellStyle name="표준 63 12 3" xfId="7473"/>
    <cellStyle name="표준 63 12 3 2" xfId="9329"/>
    <cellStyle name="표준 63 12 4" xfId="8401"/>
    <cellStyle name="표준 63 13" xfId="6696"/>
    <cellStyle name="표준 63 13 2" xfId="7651"/>
    <cellStyle name="표준 63 13 2 2" xfId="9507"/>
    <cellStyle name="표준 63 13 3" xfId="8579"/>
    <cellStyle name="표준 63 14" xfId="7232"/>
    <cellStyle name="표준 63 14 2" xfId="9088"/>
    <cellStyle name="표준 63 15" xfId="8160"/>
    <cellStyle name="표준 63 2" xfId="4412"/>
    <cellStyle name="표준 63 2 2" xfId="4767"/>
    <cellStyle name="표준 63 2 2 2" xfId="6657"/>
    <cellStyle name="표준 63 2 2 2 2" xfId="7077"/>
    <cellStyle name="표준 63 2 2 2 2 2" xfId="8012"/>
    <cellStyle name="표준 63 2 2 2 2 2 2" xfId="9868"/>
    <cellStyle name="표준 63 2 2 2 2 3" xfId="8940"/>
    <cellStyle name="표준 63 2 2 2 3" xfId="7626"/>
    <cellStyle name="표준 63 2 2 2 3 2" xfId="9482"/>
    <cellStyle name="표준 63 2 2 2 4" xfId="8554"/>
    <cellStyle name="표준 63 2 2 3" xfId="6859"/>
    <cellStyle name="표준 63 2 2 3 2" xfId="7814"/>
    <cellStyle name="표준 63 2 2 3 2 2" xfId="9670"/>
    <cellStyle name="표준 63 2 2 3 3" xfId="8742"/>
    <cellStyle name="표준 63 2 2 4" xfId="7408"/>
    <cellStyle name="표준 63 2 2 4 2" xfId="9264"/>
    <cellStyle name="표준 63 2 2 5" xfId="8336"/>
    <cellStyle name="표준 63 2 3" xfId="4951"/>
    <cellStyle name="표준 63 2 3 2" xfId="6924"/>
    <cellStyle name="표준 63 2 3 2 2" xfId="7879"/>
    <cellStyle name="표준 63 2 3 2 2 2" xfId="9735"/>
    <cellStyle name="표준 63 2 3 2 3" xfId="8807"/>
    <cellStyle name="표준 63 2 3 3" xfId="7475"/>
    <cellStyle name="표준 63 2 3 3 2" xfId="9331"/>
    <cellStyle name="표준 63 2 3 4" xfId="8403"/>
    <cellStyle name="표준 63 2 4" xfId="6769"/>
    <cellStyle name="표준 63 2 4 2" xfId="7724"/>
    <cellStyle name="표준 63 2 4 2 2" xfId="9580"/>
    <cellStyle name="표준 63 2 4 3" xfId="8652"/>
    <cellStyle name="표준 63 2 5" xfId="7305"/>
    <cellStyle name="표준 63 2 5 2" xfId="9161"/>
    <cellStyle name="표준 63 2 6" xfId="8233"/>
    <cellStyle name="표준 63 3" xfId="4383"/>
    <cellStyle name="표준 63 3 2" xfId="4738"/>
    <cellStyle name="표준 63 3 2 2" xfId="6658"/>
    <cellStyle name="표준 63 3 2 2 2" xfId="7078"/>
    <cellStyle name="표준 63 3 2 2 2 2" xfId="8013"/>
    <cellStyle name="표준 63 3 2 2 2 2 2" xfId="9869"/>
    <cellStyle name="표준 63 3 2 2 2 3" xfId="8941"/>
    <cellStyle name="표준 63 3 2 2 3" xfId="7627"/>
    <cellStyle name="표준 63 3 2 2 3 2" xfId="9483"/>
    <cellStyle name="표준 63 3 2 2 4" xfId="8555"/>
    <cellStyle name="표준 63 3 2 3" xfId="6830"/>
    <cellStyle name="표준 63 3 2 3 2" xfId="7785"/>
    <cellStyle name="표준 63 3 2 3 2 2" xfId="9641"/>
    <cellStyle name="표준 63 3 2 3 3" xfId="8713"/>
    <cellStyle name="표준 63 3 2 4" xfId="7379"/>
    <cellStyle name="표준 63 3 2 4 2" xfId="9235"/>
    <cellStyle name="표준 63 3 2 5" xfId="8307"/>
    <cellStyle name="표준 63 3 3" xfId="4952"/>
    <cellStyle name="표준 63 3 3 2" xfId="6925"/>
    <cellStyle name="표준 63 3 3 2 2" xfId="7880"/>
    <cellStyle name="표준 63 3 3 2 2 2" xfId="9736"/>
    <cellStyle name="표준 63 3 3 2 3" xfId="8808"/>
    <cellStyle name="표준 63 3 3 3" xfId="7476"/>
    <cellStyle name="표준 63 3 3 3 2" xfId="9332"/>
    <cellStyle name="표준 63 3 3 4" xfId="8404"/>
    <cellStyle name="표준 63 3 4" xfId="6740"/>
    <cellStyle name="표준 63 3 4 2" xfId="7695"/>
    <cellStyle name="표준 63 3 4 2 2" xfId="9551"/>
    <cellStyle name="표준 63 3 4 3" xfId="8623"/>
    <cellStyle name="표준 63 3 5" xfId="7276"/>
    <cellStyle name="표준 63 3 5 2" xfId="9132"/>
    <cellStyle name="표준 63 3 6" xfId="8204"/>
    <cellStyle name="표준 63 4" xfId="4417"/>
    <cellStyle name="표준 63 4 2" xfId="4772"/>
    <cellStyle name="표준 63 4 2 2" xfId="6864"/>
    <cellStyle name="표준 63 4 2 2 2" xfId="7819"/>
    <cellStyle name="표준 63 4 2 2 2 2" xfId="9675"/>
    <cellStyle name="표준 63 4 2 2 3" xfId="8747"/>
    <cellStyle name="표준 63 4 2 3" xfId="7413"/>
    <cellStyle name="표준 63 4 2 3 2" xfId="9269"/>
    <cellStyle name="표준 63 4 2 4" xfId="8341"/>
    <cellStyle name="표준 63 4 3" xfId="4953"/>
    <cellStyle name="표준 63 4 3 2" xfId="6926"/>
    <cellStyle name="표준 63 4 3 2 2" xfId="7881"/>
    <cellStyle name="표준 63 4 3 2 2 2" xfId="9737"/>
    <cellStyle name="표준 63 4 3 2 3" xfId="8809"/>
    <cellStyle name="표준 63 4 3 3" xfId="7477"/>
    <cellStyle name="표준 63 4 3 3 2" xfId="9333"/>
    <cellStyle name="표준 63 4 3 4" xfId="8405"/>
    <cellStyle name="표준 63 4 4" xfId="6774"/>
    <cellStyle name="표준 63 4 4 2" xfId="7729"/>
    <cellStyle name="표준 63 4 4 2 2" xfId="9585"/>
    <cellStyle name="표준 63 4 4 3" xfId="8657"/>
    <cellStyle name="표준 63 4 5" xfId="7310"/>
    <cellStyle name="표준 63 4 5 2" xfId="9166"/>
    <cellStyle name="표준 63 4 6" xfId="8238"/>
    <cellStyle name="표준 63 5" xfId="4367"/>
    <cellStyle name="표준 63 5 2" xfId="4722"/>
    <cellStyle name="표준 63 5 2 2" xfId="6814"/>
    <cellStyle name="표준 63 5 2 2 2" xfId="7769"/>
    <cellStyle name="표준 63 5 2 2 2 2" xfId="9625"/>
    <cellStyle name="표준 63 5 2 2 3" xfId="8697"/>
    <cellStyle name="표준 63 5 2 3" xfId="7363"/>
    <cellStyle name="표준 63 5 2 3 2" xfId="9219"/>
    <cellStyle name="표준 63 5 2 4" xfId="8291"/>
    <cellStyle name="표준 63 5 3" xfId="4954"/>
    <cellStyle name="표준 63 5 3 2" xfId="6927"/>
    <cellStyle name="표준 63 5 3 2 2" xfId="7882"/>
    <cellStyle name="표준 63 5 3 2 2 2" xfId="9738"/>
    <cellStyle name="표준 63 5 3 2 3" xfId="8810"/>
    <cellStyle name="표준 63 5 3 3" xfId="7478"/>
    <cellStyle name="표준 63 5 3 3 2" xfId="9334"/>
    <cellStyle name="표준 63 5 3 4" xfId="8406"/>
    <cellStyle name="표준 63 5 4" xfId="6724"/>
    <cellStyle name="표준 63 5 4 2" xfId="7679"/>
    <cellStyle name="표준 63 5 4 2 2" xfId="9535"/>
    <cellStyle name="표준 63 5 4 3" xfId="8607"/>
    <cellStyle name="표준 63 5 5" xfId="7260"/>
    <cellStyle name="표준 63 5 5 2" xfId="9116"/>
    <cellStyle name="표준 63 5 6" xfId="8188"/>
    <cellStyle name="표준 63 6" xfId="4363"/>
    <cellStyle name="표준 63 6 2" xfId="4718"/>
    <cellStyle name="표준 63 6 2 2" xfId="6810"/>
    <cellStyle name="표준 63 6 2 2 2" xfId="7765"/>
    <cellStyle name="표준 63 6 2 2 2 2" xfId="9621"/>
    <cellStyle name="표준 63 6 2 2 3" xfId="8693"/>
    <cellStyle name="표준 63 6 2 3" xfId="7359"/>
    <cellStyle name="표준 63 6 2 3 2" xfId="9215"/>
    <cellStyle name="표준 63 6 2 4" xfId="8287"/>
    <cellStyle name="표준 63 6 3" xfId="4955"/>
    <cellStyle name="표준 63 6 3 2" xfId="6928"/>
    <cellStyle name="표준 63 6 3 2 2" xfId="7883"/>
    <cellStyle name="표준 63 6 3 2 2 2" xfId="9739"/>
    <cellStyle name="표준 63 6 3 2 3" xfId="8811"/>
    <cellStyle name="표준 63 6 3 3" xfId="7479"/>
    <cellStyle name="표준 63 6 3 3 2" xfId="9335"/>
    <cellStyle name="표준 63 6 3 4" xfId="8407"/>
    <cellStyle name="표준 63 6 4" xfId="6720"/>
    <cellStyle name="표준 63 6 4 2" xfId="7675"/>
    <cellStyle name="표준 63 6 4 2 2" xfId="9531"/>
    <cellStyle name="표준 63 6 4 3" xfId="8603"/>
    <cellStyle name="표준 63 6 5" xfId="7256"/>
    <cellStyle name="표준 63 6 5 2" xfId="9112"/>
    <cellStyle name="표준 63 6 6" xfId="8184"/>
    <cellStyle name="표준 63 7" xfId="4379"/>
    <cellStyle name="표준 63 7 2" xfId="4734"/>
    <cellStyle name="표준 63 7 2 2" xfId="6826"/>
    <cellStyle name="표준 63 7 2 2 2" xfId="7781"/>
    <cellStyle name="표준 63 7 2 2 2 2" xfId="9637"/>
    <cellStyle name="표준 63 7 2 2 3" xfId="8709"/>
    <cellStyle name="표준 63 7 2 3" xfId="7375"/>
    <cellStyle name="표준 63 7 2 3 2" xfId="9231"/>
    <cellStyle name="표준 63 7 2 4" xfId="8303"/>
    <cellStyle name="표준 63 7 3" xfId="4956"/>
    <cellStyle name="표준 63 7 3 2" xfId="6929"/>
    <cellStyle name="표준 63 7 3 2 2" xfId="7884"/>
    <cellStyle name="표준 63 7 3 2 2 2" xfId="9740"/>
    <cellStyle name="표준 63 7 3 2 3" xfId="8812"/>
    <cellStyle name="표준 63 7 3 3" xfId="7480"/>
    <cellStyle name="표준 63 7 3 3 2" xfId="9336"/>
    <cellStyle name="표준 63 7 3 4" xfId="8408"/>
    <cellStyle name="표준 63 7 4" xfId="6736"/>
    <cellStyle name="표준 63 7 4 2" xfId="7691"/>
    <cellStyle name="표준 63 7 4 2 2" xfId="9547"/>
    <cellStyle name="표준 63 7 4 3" xfId="8619"/>
    <cellStyle name="표준 63 7 5" xfId="7272"/>
    <cellStyle name="표준 63 7 5 2" xfId="9128"/>
    <cellStyle name="표준 63 7 6" xfId="8200"/>
    <cellStyle name="표준 63 8" xfId="4394"/>
    <cellStyle name="표준 63 8 2" xfId="4749"/>
    <cellStyle name="표준 63 8 2 2" xfId="6841"/>
    <cellStyle name="표준 63 8 2 2 2" xfId="7796"/>
    <cellStyle name="표준 63 8 2 2 2 2" xfId="9652"/>
    <cellStyle name="표준 63 8 2 2 3" xfId="8724"/>
    <cellStyle name="표준 63 8 2 3" xfId="7390"/>
    <cellStyle name="표준 63 8 2 3 2" xfId="9246"/>
    <cellStyle name="표준 63 8 2 4" xfId="8318"/>
    <cellStyle name="표준 63 8 3" xfId="4957"/>
    <cellStyle name="표준 63 8 3 2" xfId="6930"/>
    <cellStyle name="표준 63 8 3 2 2" xfId="7885"/>
    <cellStyle name="표준 63 8 3 2 2 2" xfId="9741"/>
    <cellStyle name="표준 63 8 3 2 3" xfId="8813"/>
    <cellStyle name="표준 63 8 3 3" xfId="7481"/>
    <cellStyle name="표준 63 8 3 3 2" xfId="9337"/>
    <cellStyle name="표준 63 8 3 4" xfId="8409"/>
    <cellStyle name="표준 63 8 4" xfId="6751"/>
    <cellStyle name="표준 63 8 4 2" xfId="7706"/>
    <cellStyle name="표준 63 8 4 2 2" xfId="9562"/>
    <cellStyle name="표준 63 8 4 3" xfId="8634"/>
    <cellStyle name="표준 63 8 5" xfId="7287"/>
    <cellStyle name="표준 63 8 5 2" xfId="9143"/>
    <cellStyle name="표준 63 8 6" xfId="8215"/>
    <cellStyle name="표준 63 9" xfId="4376"/>
    <cellStyle name="표준 63 9 2" xfId="4731"/>
    <cellStyle name="표준 63 9 2 2" xfId="6823"/>
    <cellStyle name="표준 63 9 2 2 2" xfId="7778"/>
    <cellStyle name="표준 63 9 2 2 2 2" xfId="9634"/>
    <cellStyle name="표준 63 9 2 2 3" xfId="8706"/>
    <cellStyle name="표준 63 9 2 3" xfId="7372"/>
    <cellStyle name="표준 63 9 2 3 2" xfId="9228"/>
    <cellStyle name="표준 63 9 2 4" xfId="8300"/>
    <cellStyle name="표준 63 9 3" xfId="4958"/>
    <cellStyle name="표준 63 9 3 2" xfId="6931"/>
    <cellStyle name="표준 63 9 3 2 2" xfId="7886"/>
    <cellStyle name="표준 63 9 3 2 2 2" xfId="9742"/>
    <cellStyle name="표준 63 9 3 2 3" xfId="8814"/>
    <cellStyle name="표준 63 9 3 3" xfId="7482"/>
    <cellStyle name="표준 63 9 3 3 2" xfId="9338"/>
    <cellStyle name="표준 63 9 3 4" xfId="8410"/>
    <cellStyle name="표준 63 9 4" xfId="6733"/>
    <cellStyle name="표준 63 9 4 2" xfId="7688"/>
    <cellStyle name="표준 63 9 4 2 2" xfId="9544"/>
    <cellStyle name="표준 63 9 4 3" xfId="8616"/>
    <cellStyle name="표준 63 9 5" xfId="7269"/>
    <cellStyle name="표준 63 9 5 2" xfId="9125"/>
    <cellStyle name="표준 63 9 6" xfId="8197"/>
    <cellStyle name="표준 64" xfId="4304"/>
    <cellStyle name="표준 64 10" xfId="4391"/>
    <cellStyle name="표준 64 10 2" xfId="4746"/>
    <cellStyle name="표준 64 10 2 2" xfId="6838"/>
    <cellStyle name="표준 64 10 2 2 2" xfId="7793"/>
    <cellStyle name="표준 64 10 2 2 2 2" xfId="9649"/>
    <cellStyle name="표준 64 10 2 2 3" xfId="8721"/>
    <cellStyle name="표준 64 10 2 3" xfId="7387"/>
    <cellStyle name="표준 64 10 2 3 2" xfId="9243"/>
    <cellStyle name="표준 64 10 2 4" xfId="8315"/>
    <cellStyle name="표준 64 10 3" xfId="4960"/>
    <cellStyle name="표준 64 10 3 2" xfId="6933"/>
    <cellStyle name="표준 64 10 3 2 2" xfId="7888"/>
    <cellStyle name="표준 64 10 3 2 2 2" xfId="9744"/>
    <cellStyle name="표준 64 10 3 2 3" xfId="8816"/>
    <cellStyle name="표준 64 10 3 3" xfId="7484"/>
    <cellStyle name="표준 64 10 3 3 2" xfId="9340"/>
    <cellStyle name="표준 64 10 3 4" xfId="8412"/>
    <cellStyle name="표준 64 10 4" xfId="6748"/>
    <cellStyle name="표준 64 10 4 2" xfId="7703"/>
    <cellStyle name="표준 64 10 4 2 2" xfId="9559"/>
    <cellStyle name="표준 64 10 4 3" xfId="8631"/>
    <cellStyle name="표준 64 10 5" xfId="7284"/>
    <cellStyle name="표준 64 10 5 2" xfId="9140"/>
    <cellStyle name="표준 64 10 6" xfId="8212"/>
    <cellStyle name="표준 64 11" xfId="4695"/>
    <cellStyle name="표준 64 11 2" xfId="6659"/>
    <cellStyle name="표준 64 11 2 2" xfId="7079"/>
    <cellStyle name="표준 64 11 2 2 2" xfId="8014"/>
    <cellStyle name="표준 64 11 2 2 2 2" xfId="9870"/>
    <cellStyle name="표준 64 11 2 2 3" xfId="8942"/>
    <cellStyle name="표준 64 11 2 3" xfId="7628"/>
    <cellStyle name="표준 64 11 2 3 2" xfId="9484"/>
    <cellStyle name="표준 64 11 2 4" xfId="8556"/>
    <cellStyle name="표준 64 11 3" xfId="6787"/>
    <cellStyle name="표준 64 11 3 2" xfId="7742"/>
    <cellStyle name="표준 64 11 3 2 2" xfId="9598"/>
    <cellStyle name="표준 64 11 3 3" xfId="8670"/>
    <cellStyle name="표준 64 11 4" xfId="7336"/>
    <cellStyle name="표준 64 11 4 2" xfId="9192"/>
    <cellStyle name="표준 64 11 5" xfId="8264"/>
    <cellStyle name="표준 64 12" xfId="4959"/>
    <cellStyle name="표준 64 12 2" xfId="6932"/>
    <cellStyle name="표준 64 12 2 2" xfId="7887"/>
    <cellStyle name="표준 64 12 2 2 2" xfId="9743"/>
    <cellStyle name="표준 64 12 2 3" xfId="8815"/>
    <cellStyle name="표준 64 12 3" xfId="7483"/>
    <cellStyle name="표준 64 12 3 2" xfId="9339"/>
    <cellStyle name="표준 64 12 4" xfId="8411"/>
    <cellStyle name="표준 64 13" xfId="6697"/>
    <cellStyle name="표준 64 13 2" xfId="7652"/>
    <cellStyle name="표준 64 13 2 2" xfId="9508"/>
    <cellStyle name="표준 64 13 3" xfId="8580"/>
    <cellStyle name="표준 64 14" xfId="7233"/>
    <cellStyle name="표준 64 14 2" xfId="9089"/>
    <cellStyle name="표준 64 15" xfId="8161"/>
    <cellStyle name="표준 64 2" xfId="4413"/>
    <cellStyle name="표준 64 2 2" xfId="4768"/>
    <cellStyle name="표준 64 2 2 2" xfId="6660"/>
    <cellStyle name="표준 64 2 2 2 2" xfId="7080"/>
    <cellStyle name="표준 64 2 2 2 2 2" xfId="8015"/>
    <cellStyle name="표준 64 2 2 2 2 2 2" xfId="9871"/>
    <cellStyle name="표준 64 2 2 2 2 3" xfId="8943"/>
    <cellStyle name="표준 64 2 2 2 3" xfId="7629"/>
    <cellStyle name="표준 64 2 2 2 3 2" xfId="9485"/>
    <cellStyle name="표준 64 2 2 2 4" xfId="8557"/>
    <cellStyle name="표준 64 2 2 3" xfId="6860"/>
    <cellStyle name="표준 64 2 2 3 2" xfId="7815"/>
    <cellStyle name="표준 64 2 2 3 2 2" xfId="9671"/>
    <cellStyle name="표준 64 2 2 3 3" xfId="8743"/>
    <cellStyle name="표준 64 2 2 4" xfId="7409"/>
    <cellStyle name="표준 64 2 2 4 2" xfId="9265"/>
    <cellStyle name="표준 64 2 2 5" xfId="8337"/>
    <cellStyle name="표준 64 2 3" xfId="4961"/>
    <cellStyle name="표준 64 2 3 2" xfId="6934"/>
    <cellStyle name="표준 64 2 3 2 2" xfId="7889"/>
    <cellStyle name="표준 64 2 3 2 2 2" xfId="9745"/>
    <cellStyle name="표준 64 2 3 2 3" xfId="8817"/>
    <cellStyle name="표준 64 2 3 3" xfId="7485"/>
    <cellStyle name="표준 64 2 3 3 2" xfId="9341"/>
    <cellStyle name="표준 64 2 3 4" xfId="8413"/>
    <cellStyle name="표준 64 2 4" xfId="6770"/>
    <cellStyle name="표준 64 2 4 2" xfId="7725"/>
    <cellStyle name="표준 64 2 4 2 2" xfId="9581"/>
    <cellStyle name="표준 64 2 4 3" xfId="8653"/>
    <cellStyle name="표준 64 2 5" xfId="7306"/>
    <cellStyle name="표준 64 2 5 2" xfId="9162"/>
    <cellStyle name="표준 64 2 6" xfId="8234"/>
    <cellStyle name="표준 64 3" xfId="4361"/>
    <cellStyle name="표준 64 3 2" xfId="4716"/>
    <cellStyle name="표준 64 3 2 2" xfId="6661"/>
    <cellStyle name="표준 64 3 2 2 2" xfId="7081"/>
    <cellStyle name="표준 64 3 2 2 2 2" xfId="8016"/>
    <cellStyle name="표준 64 3 2 2 2 2 2" xfId="9872"/>
    <cellStyle name="표준 64 3 2 2 2 3" xfId="8944"/>
    <cellStyle name="표준 64 3 2 2 3" xfId="7630"/>
    <cellStyle name="표준 64 3 2 2 3 2" xfId="9486"/>
    <cellStyle name="표준 64 3 2 2 4" xfId="8558"/>
    <cellStyle name="표준 64 3 2 3" xfId="6808"/>
    <cellStyle name="표준 64 3 2 3 2" xfId="7763"/>
    <cellStyle name="표준 64 3 2 3 2 2" xfId="9619"/>
    <cellStyle name="표준 64 3 2 3 3" xfId="8691"/>
    <cellStyle name="표준 64 3 2 4" xfId="7357"/>
    <cellStyle name="표준 64 3 2 4 2" xfId="9213"/>
    <cellStyle name="표준 64 3 2 5" xfId="8285"/>
    <cellStyle name="표준 64 3 3" xfId="4962"/>
    <cellStyle name="표준 64 3 3 2" xfId="6935"/>
    <cellStyle name="표준 64 3 3 2 2" xfId="7890"/>
    <cellStyle name="표준 64 3 3 2 2 2" xfId="9746"/>
    <cellStyle name="표준 64 3 3 2 3" xfId="8818"/>
    <cellStyle name="표준 64 3 3 3" xfId="7486"/>
    <cellStyle name="표준 64 3 3 3 2" xfId="9342"/>
    <cellStyle name="표준 64 3 3 4" xfId="8414"/>
    <cellStyle name="표준 64 3 4" xfId="6718"/>
    <cellStyle name="표준 64 3 4 2" xfId="7673"/>
    <cellStyle name="표준 64 3 4 2 2" xfId="9529"/>
    <cellStyle name="표준 64 3 4 3" xfId="8601"/>
    <cellStyle name="표준 64 3 5" xfId="7254"/>
    <cellStyle name="표준 64 3 5 2" xfId="9110"/>
    <cellStyle name="표준 64 3 6" xfId="8182"/>
    <cellStyle name="표준 64 4" xfId="4400"/>
    <cellStyle name="표준 64 4 2" xfId="4755"/>
    <cellStyle name="표준 64 4 2 2" xfId="6847"/>
    <cellStyle name="표준 64 4 2 2 2" xfId="7802"/>
    <cellStyle name="표준 64 4 2 2 2 2" xfId="9658"/>
    <cellStyle name="표준 64 4 2 2 3" xfId="8730"/>
    <cellStyle name="표준 64 4 2 3" xfId="7396"/>
    <cellStyle name="표준 64 4 2 3 2" xfId="9252"/>
    <cellStyle name="표준 64 4 2 4" xfId="8324"/>
    <cellStyle name="표준 64 4 3" xfId="4963"/>
    <cellStyle name="표준 64 4 3 2" xfId="6936"/>
    <cellStyle name="표준 64 4 3 2 2" xfId="7891"/>
    <cellStyle name="표준 64 4 3 2 2 2" xfId="9747"/>
    <cellStyle name="표준 64 4 3 2 3" xfId="8819"/>
    <cellStyle name="표준 64 4 3 3" xfId="7487"/>
    <cellStyle name="표준 64 4 3 3 2" xfId="9343"/>
    <cellStyle name="표준 64 4 3 4" xfId="8415"/>
    <cellStyle name="표준 64 4 4" xfId="6757"/>
    <cellStyle name="표준 64 4 4 2" xfId="7712"/>
    <cellStyle name="표준 64 4 4 2 2" xfId="9568"/>
    <cellStyle name="표준 64 4 4 3" xfId="8640"/>
    <cellStyle name="표준 64 4 5" xfId="7293"/>
    <cellStyle name="표준 64 4 5 2" xfId="9149"/>
    <cellStyle name="표준 64 4 6" xfId="8221"/>
    <cellStyle name="표준 64 5" xfId="4366"/>
    <cellStyle name="표준 64 5 2" xfId="4721"/>
    <cellStyle name="표준 64 5 2 2" xfId="6813"/>
    <cellStyle name="표준 64 5 2 2 2" xfId="7768"/>
    <cellStyle name="표준 64 5 2 2 2 2" xfId="9624"/>
    <cellStyle name="표준 64 5 2 2 3" xfId="8696"/>
    <cellStyle name="표준 64 5 2 3" xfId="7362"/>
    <cellStyle name="표준 64 5 2 3 2" xfId="9218"/>
    <cellStyle name="표준 64 5 2 4" xfId="8290"/>
    <cellStyle name="표준 64 5 3" xfId="4964"/>
    <cellStyle name="표준 64 5 3 2" xfId="6937"/>
    <cellStyle name="표준 64 5 3 2 2" xfId="7892"/>
    <cellStyle name="표준 64 5 3 2 2 2" xfId="9748"/>
    <cellStyle name="표준 64 5 3 2 3" xfId="8820"/>
    <cellStyle name="표준 64 5 3 3" xfId="7488"/>
    <cellStyle name="표준 64 5 3 3 2" xfId="9344"/>
    <cellStyle name="표준 64 5 3 4" xfId="8416"/>
    <cellStyle name="표준 64 5 4" xfId="6723"/>
    <cellStyle name="표준 64 5 4 2" xfId="7678"/>
    <cellStyle name="표준 64 5 4 2 2" xfId="9534"/>
    <cellStyle name="표준 64 5 4 3" xfId="8606"/>
    <cellStyle name="표준 64 5 5" xfId="7259"/>
    <cellStyle name="표준 64 5 5 2" xfId="9115"/>
    <cellStyle name="표준 64 5 6" xfId="8187"/>
    <cellStyle name="표준 64 6" xfId="4406"/>
    <cellStyle name="표준 64 6 2" xfId="4761"/>
    <cellStyle name="표준 64 6 2 2" xfId="6853"/>
    <cellStyle name="표준 64 6 2 2 2" xfId="7808"/>
    <cellStyle name="표준 64 6 2 2 2 2" xfId="9664"/>
    <cellStyle name="표준 64 6 2 2 3" xfId="8736"/>
    <cellStyle name="표준 64 6 2 3" xfId="7402"/>
    <cellStyle name="표준 64 6 2 3 2" xfId="9258"/>
    <cellStyle name="표준 64 6 2 4" xfId="8330"/>
    <cellStyle name="표준 64 6 3" xfId="4965"/>
    <cellStyle name="표준 64 6 3 2" xfId="6938"/>
    <cellStyle name="표준 64 6 3 2 2" xfId="7893"/>
    <cellStyle name="표준 64 6 3 2 2 2" xfId="9749"/>
    <cellStyle name="표준 64 6 3 2 3" xfId="8821"/>
    <cellStyle name="표준 64 6 3 3" xfId="7489"/>
    <cellStyle name="표준 64 6 3 3 2" xfId="9345"/>
    <cellStyle name="표준 64 6 3 4" xfId="8417"/>
    <cellStyle name="표준 64 6 4" xfId="6763"/>
    <cellStyle name="표준 64 6 4 2" xfId="7718"/>
    <cellStyle name="표준 64 6 4 2 2" xfId="9574"/>
    <cellStyle name="표준 64 6 4 3" xfId="8646"/>
    <cellStyle name="표준 64 6 5" xfId="7299"/>
    <cellStyle name="표준 64 6 5 2" xfId="9155"/>
    <cellStyle name="표준 64 6 6" xfId="8227"/>
    <cellStyle name="표준 64 7" xfId="4359"/>
    <cellStyle name="표준 64 7 2" xfId="4714"/>
    <cellStyle name="표준 64 7 2 2" xfId="6806"/>
    <cellStyle name="표준 64 7 2 2 2" xfId="7761"/>
    <cellStyle name="표준 64 7 2 2 2 2" xfId="9617"/>
    <cellStyle name="표준 64 7 2 2 3" xfId="8689"/>
    <cellStyle name="표준 64 7 2 3" xfId="7355"/>
    <cellStyle name="표준 64 7 2 3 2" xfId="9211"/>
    <cellStyle name="표준 64 7 2 4" xfId="8283"/>
    <cellStyle name="표준 64 7 3" xfId="4966"/>
    <cellStyle name="표준 64 7 3 2" xfId="6939"/>
    <cellStyle name="표준 64 7 3 2 2" xfId="7894"/>
    <cellStyle name="표준 64 7 3 2 2 2" xfId="9750"/>
    <cellStyle name="표준 64 7 3 2 3" xfId="8822"/>
    <cellStyle name="표준 64 7 3 3" xfId="7490"/>
    <cellStyle name="표준 64 7 3 3 2" xfId="9346"/>
    <cellStyle name="표준 64 7 3 4" xfId="8418"/>
    <cellStyle name="표준 64 7 4" xfId="6716"/>
    <cellStyle name="표준 64 7 4 2" xfId="7671"/>
    <cellStyle name="표준 64 7 4 2 2" xfId="9527"/>
    <cellStyle name="표준 64 7 4 3" xfId="8599"/>
    <cellStyle name="표준 64 7 5" xfId="7252"/>
    <cellStyle name="표준 64 7 5 2" xfId="9108"/>
    <cellStyle name="표준 64 7 6" xfId="8180"/>
    <cellStyle name="표준 64 8" xfId="4373"/>
    <cellStyle name="표준 64 8 2" xfId="4728"/>
    <cellStyle name="표준 64 8 2 2" xfId="6820"/>
    <cellStyle name="표준 64 8 2 2 2" xfId="7775"/>
    <cellStyle name="표준 64 8 2 2 2 2" xfId="9631"/>
    <cellStyle name="표준 64 8 2 2 3" xfId="8703"/>
    <cellStyle name="표준 64 8 2 3" xfId="7369"/>
    <cellStyle name="표준 64 8 2 3 2" xfId="9225"/>
    <cellStyle name="표준 64 8 2 4" xfId="8297"/>
    <cellStyle name="표준 64 8 3" xfId="4967"/>
    <cellStyle name="표준 64 8 3 2" xfId="6940"/>
    <cellStyle name="표준 64 8 3 2 2" xfId="7895"/>
    <cellStyle name="표준 64 8 3 2 2 2" xfId="9751"/>
    <cellStyle name="표준 64 8 3 2 3" xfId="8823"/>
    <cellStyle name="표준 64 8 3 3" xfId="7491"/>
    <cellStyle name="표준 64 8 3 3 2" xfId="9347"/>
    <cellStyle name="표준 64 8 3 4" xfId="8419"/>
    <cellStyle name="표준 64 8 4" xfId="6730"/>
    <cellStyle name="표준 64 8 4 2" xfId="7685"/>
    <cellStyle name="표준 64 8 4 2 2" xfId="9541"/>
    <cellStyle name="표준 64 8 4 3" xfId="8613"/>
    <cellStyle name="표준 64 8 5" xfId="7266"/>
    <cellStyle name="표준 64 8 5 2" xfId="9122"/>
    <cellStyle name="표준 64 8 6" xfId="8194"/>
    <cellStyle name="표준 64 9" xfId="4375"/>
    <cellStyle name="표준 64 9 2" xfId="4730"/>
    <cellStyle name="표준 64 9 2 2" xfId="6822"/>
    <cellStyle name="표준 64 9 2 2 2" xfId="7777"/>
    <cellStyle name="표준 64 9 2 2 2 2" xfId="9633"/>
    <cellStyle name="표준 64 9 2 2 3" xfId="8705"/>
    <cellStyle name="표준 64 9 2 3" xfId="7371"/>
    <cellStyle name="표준 64 9 2 3 2" xfId="9227"/>
    <cellStyle name="표준 64 9 2 4" xfId="8299"/>
    <cellStyle name="표준 64 9 3" xfId="4968"/>
    <cellStyle name="표준 64 9 3 2" xfId="6941"/>
    <cellStyle name="표준 64 9 3 2 2" xfId="7896"/>
    <cellStyle name="표준 64 9 3 2 2 2" xfId="9752"/>
    <cellStyle name="표준 64 9 3 2 3" xfId="8824"/>
    <cellStyle name="표준 64 9 3 3" xfId="7492"/>
    <cellStyle name="표준 64 9 3 3 2" xfId="9348"/>
    <cellStyle name="표준 64 9 3 4" xfId="8420"/>
    <cellStyle name="표준 64 9 4" xfId="6732"/>
    <cellStyle name="표준 64 9 4 2" xfId="7687"/>
    <cellStyle name="표준 64 9 4 2 2" xfId="9543"/>
    <cellStyle name="표준 64 9 4 3" xfId="8615"/>
    <cellStyle name="표준 64 9 5" xfId="7268"/>
    <cellStyle name="표준 64 9 5 2" xfId="9124"/>
    <cellStyle name="표준 64 9 6" xfId="8196"/>
    <cellStyle name="표준 65" xfId="4305"/>
    <cellStyle name="표준 65 10" xfId="4368"/>
    <cellStyle name="표준 65 10 2" xfId="4723"/>
    <cellStyle name="표준 65 10 2 2" xfId="6815"/>
    <cellStyle name="표준 65 10 2 2 2" xfId="7770"/>
    <cellStyle name="표준 65 10 2 2 2 2" xfId="9626"/>
    <cellStyle name="표준 65 10 2 2 3" xfId="8698"/>
    <cellStyle name="표준 65 10 2 3" xfId="7364"/>
    <cellStyle name="표준 65 10 2 3 2" xfId="9220"/>
    <cellStyle name="표준 65 10 2 4" xfId="8292"/>
    <cellStyle name="표준 65 10 3" xfId="4970"/>
    <cellStyle name="표준 65 10 3 2" xfId="6943"/>
    <cellStyle name="표준 65 10 3 2 2" xfId="7898"/>
    <cellStyle name="표준 65 10 3 2 2 2" xfId="9754"/>
    <cellStyle name="표준 65 10 3 2 3" xfId="8826"/>
    <cellStyle name="표준 65 10 3 3" xfId="7494"/>
    <cellStyle name="표준 65 10 3 3 2" xfId="9350"/>
    <cellStyle name="표준 65 10 3 4" xfId="8422"/>
    <cellStyle name="표준 65 10 4" xfId="6725"/>
    <cellStyle name="표준 65 10 4 2" xfId="7680"/>
    <cellStyle name="표준 65 10 4 2 2" xfId="9536"/>
    <cellStyle name="표준 65 10 4 3" xfId="8608"/>
    <cellStyle name="표준 65 10 5" xfId="7261"/>
    <cellStyle name="표준 65 10 5 2" xfId="9117"/>
    <cellStyle name="표준 65 10 6" xfId="8189"/>
    <cellStyle name="표준 65 11" xfId="4696"/>
    <cellStyle name="표준 65 11 2" xfId="6662"/>
    <cellStyle name="표준 65 11 2 2" xfId="7082"/>
    <cellStyle name="표준 65 11 2 2 2" xfId="8017"/>
    <cellStyle name="표준 65 11 2 2 2 2" xfId="9873"/>
    <cellStyle name="표준 65 11 2 2 3" xfId="8945"/>
    <cellStyle name="표준 65 11 2 3" xfId="7631"/>
    <cellStyle name="표준 65 11 2 3 2" xfId="9487"/>
    <cellStyle name="표준 65 11 2 4" xfId="8559"/>
    <cellStyle name="표준 65 11 3" xfId="6788"/>
    <cellStyle name="표준 65 11 3 2" xfId="7743"/>
    <cellStyle name="표준 65 11 3 2 2" xfId="9599"/>
    <cellStyle name="표준 65 11 3 3" xfId="8671"/>
    <cellStyle name="표준 65 11 4" xfId="7337"/>
    <cellStyle name="표준 65 11 4 2" xfId="9193"/>
    <cellStyle name="표준 65 11 5" xfId="8265"/>
    <cellStyle name="표준 65 12" xfId="4969"/>
    <cellStyle name="표준 65 12 2" xfId="6942"/>
    <cellStyle name="표준 65 12 2 2" xfId="7897"/>
    <cellStyle name="표준 65 12 2 2 2" xfId="9753"/>
    <cellStyle name="표준 65 12 2 3" xfId="8825"/>
    <cellStyle name="표준 65 12 3" xfId="7493"/>
    <cellStyle name="표준 65 12 3 2" xfId="9349"/>
    <cellStyle name="표준 65 12 4" xfId="8421"/>
    <cellStyle name="표준 65 13" xfId="6698"/>
    <cellStyle name="표준 65 13 2" xfId="7653"/>
    <cellStyle name="표준 65 13 2 2" xfId="9509"/>
    <cellStyle name="표준 65 13 3" xfId="8581"/>
    <cellStyle name="표준 65 14" xfId="7234"/>
    <cellStyle name="표준 65 14 2" xfId="9090"/>
    <cellStyle name="표준 65 15" xfId="8162"/>
    <cellStyle name="표준 65 2" xfId="4414"/>
    <cellStyle name="표준 65 2 2" xfId="4769"/>
    <cellStyle name="표준 65 2 2 2" xfId="6663"/>
    <cellStyle name="표준 65 2 2 2 2" xfId="7083"/>
    <cellStyle name="표준 65 2 2 2 2 2" xfId="8018"/>
    <cellStyle name="표준 65 2 2 2 2 2 2" xfId="9874"/>
    <cellStyle name="표준 65 2 2 2 2 3" xfId="8946"/>
    <cellStyle name="표준 65 2 2 2 3" xfId="7632"/>
    <cellStyle name="표준 65 2 2 2 3 2" xfId="9488"/>
    <cellStyle name="표준 65 2 2 2 4" xfId="8560"/>
    <cellStyle name="표준 65 2 2 3" xfId="6861"/>
    <cellStyle name="표준 65 2 2 3 2" xfId="7816"/>
    <cellStyle name="표준 65 2 2 3 2 2" xfId="9672"/>
    <cellStyle name="표준 65 2 2 3 3" xfId="8744"/>
    <cellStyle name="표준 65 2 2 4" xfId="7410"/>
    <cellStyle name="표준 65 2 2 4 2" xfId="9266"/>
    <cellStyle name="표준 65 2 2 5" xfId="8338"/>
    <cellStyle name="표준 65 2 3" xfId="4971"/>
    <cellStyle name="표준 65 2 3 2" xfId="6944"/>
    <cellStyle name="표준 65 2 3 2 2" xfId="7899"/>
    <cellStyle name="표준 65 2 3 2 2 2" xfId="9755"/>
    <cellStyle name="표준 65 2 3 2 3" xfId="8827"/>
    <cellStyle name="표준 65 2 3 3" xfId="7495"/>
    <cellStyle name="표준 65 2 3 3 2" xfId="9351"/>
    <cellStyle name="표준 65 2 3 4" xfId="8423"/>
    <cellStyle name="표준 65 2 4" xfId="6771"/>
    <cellStyle name="표준 65 2 4 2" xfId="7726"/>
    <cellStyle name="표준 65 2 4 2 2" xfId="9582"/>
    <cellStyle name="표준 65 2 4 3" xfId="8654"/>
    <cellStyle name="표준 65 2 5" xfId="7307"/>
    <cellStyle name="표준 65 2 5 2" xfId="9163"/>
    <cellStyle name="표준 65 2 6" xfId="8235"/>
    <cellStyle name="표준 65 3" xfId="4382"/>
    <cellStyle name="표준 65 3 2" xfId="4737"/>
    <cellStyle name="표준 65 3 2 2" xfId="6664"/>
    <cellStyle name="표준 65 3 2 2 2" xfId="7084"/>
    <cellStyle name="표준 65 3 2 2 2 2" xfId="8019"/>
    <cellStyle name="표준 65 3 2 2 2 2 2" xfId="9875"/>
    <cellStyle name="표준 65 3 2 2 2 3" xfId="8947"/>
    <cellStyle name="표준 65 3 2 2 3" xfId="7633"/>
    <cellStyle name="표준 65 3 2 2 3 2" xfId="9489"/>
    <cellStyle name="표준 65 3 2 2 4" xfId="8561"/>
    <cellStyle name="표준 65 3 2 3" xfId="6829"/>
    <cellStyle name="표준 65 3 2 3 2" xfId="7784"/>
    <cellStyle name="표준 65 3 2 3 2 2" xfId="9640"/>
    <cellStyle name="표준 65 3 2 3 3" xfId="8712"/>
    <cellStyle name="표준 65 3 2 4" xfId="7378"/>
    <cellStyle name="표준 65 3 2 4 2" xfId="9234"/>
    <cellStyle name="표준 65 3 2 5" xfId="8306"/>
    <cellStyle name="표준 65 3 3" xfId="4972"/>
    <cellStyle name="표준 65 3 3 2" xfId="6945"/>
    <cellStyle name="표준 65 3 3 2 2" xfId="7900"/>
    <cellStyle name="표준 65 3 3 2 2 2" xfId="9756"/>
    <cellStyle name="표준 65 3 3 2 3" xfId="8828"/>
    <cellStyle name="표준 65 3 3 3" xfId="7496"/>
    <cellStyle name="표준 65 3 3 3 2" xfId="9352"/>
    <cellStyle name="표준 65 3 3 4" xfId="8424"/>
    <cellStyle name="표준 65 3 4" xfId="6739"/>
    <cellStyle name="표준 65 3 4 2" xfId="7694"/>
    <cellStyle name="표준 65 3 4 2 2" xfId="9550"/>
    <cellStyle name="표준 65 3 4 3" xfId="8622"/>
    <cellStyle name="표준 65 3 5" xfId="7275"/>
    <cellStyle name="표준 65 3 5 2" xfId="9131"/>
    <cellStyle name="표준 65 3 6" xfId="8203"/>
    <cellStyle name="표준 65 4" xfId="4401"/>
    <cellStyle name="표준 65 4 2" xfId="4756"/>
    <cellStyle name="표준 65 4 2 2" xfId="6848"/>
    <cellStyle name="표준 65 4 2 2 2" xfId="7803"/>
    <cellStyle name="표준 65 4 2 2 2 2" xfId="9659"/>
    <cellStyle name="표준 65 4 2 2 3" xfId="8731"/>
    <cellStyle name="표준 65 4 2 3" xfId="7397"/>
    <cellStyle name="표준 65 4 2 3 2" xfId="9253"/>
    <cellStyle name="표준 65 4 2 4" xfId="8325"/>
    <cellStyle name="표준 65 4 3" xfId="4973"/>
    <cellStyle name="표준 65 4 3 2" xfId="6946"/>
    <cellStyle name="표준 65 4 3 2 2" xfId="7901"/>
    <cellStyle name="표준 65 4 3 2 2 2" xfId="9757"/>
    <cellStyle name="표준 65 4 3 2 3" xfId="8829"/>
    <cellStyle name="표준 65 4 3 3" xfId="7497"/>
    <cellStyle name="표준 65 4 3 3 2" xfId="9353"/>
    <cellStyle name="표준 65 4 3 4" xfId="8425"/>
    <cellStyle name="표준 65 4 4" xfId="6758"/>
    <cellStyle name="표준 65 4 4 2" xfId="7713"/>
    <cellStyle name="표준 65 4 4 2 2" xfId="9569"/>
    <cellStyle name="표준 65 4 4 3" xfId="8641"/>
    <cellStyle name="표준 65 4 5" xfId="7294"/>
    <cellStyle name="표준 65 4 5 2" xfId="9150"/>
    <cellStyle name="표준 65 4 6" xfId="8222"/>
    <cellStyle name="표준 65 5" xfId="4407"/>
    <cellStyle name="표준 65 5 2" xfId="4762"/>
    <cellStyle name="표준 65 5 2 2" xfId="6854"/>
    <cellStyle name="표준 65 5 2 2 2" xfId="7809"/>
    <cellStyle name="표준 65 5 2 2 2 2" xfId="9665"/>
    <cellStyle name="표준 65 5 2 2 3" xfId="8737"/>
    <cellStyle name="표준 65 5 2 3" xfId="7403"/>
    <cellStyle name="표준 65 5 2 3 2" xfId="9259"/>
    <cellStyle name="표준 65 5 2 4" xfId="8331"/>
    <cellStyle name="표준 65 5 3" xfId="4974"/>
    <cellStyle name="표준 65 5 3 2" xfId="6947"/>
    <cellStyle name="표준 65 5 3 2 2" xfId="7902"/>
    <cellStyle name="표준 65 5 3 2 2 2" xfId="9758"/>
    <cellStyle name="표준 65 5 3 2 3" xfId="8830"/>
    <cellStyle name="표준 65 5 3 3" xfId="7498"/>
    <cellStyle name="표준 65 5 3 3 2" xfId="9354"/>
    <cellStyle name="표준 65 5 3 4" xfId="8426"/>
    <cellStyle name="표준 65 5 4" xfId="6764"/>
    <cellStyle name="표준 65 5 4 2" xfId="7719"/>
    <cellStyle name="표준 65 5 4 2 2" xfId="9575"/>
    <cellStyle name="표준 65 5 4 3" xfId="8647"/>
    <cellStyle name="표준 65 5 5" xfId="7300"/>
    <cellStyle name="표준 65 5 5 2" xfId="9156"/>
    <cellStyle name="표준 65 5 6" xfId="8228"/>
    <cellStyle name="표준 65 6" xfId="4404"/>
    <cellStyle name="표준 65 6 2" xfId="4759"/>
    <cellStyle name="표준 65 6 2 2" xfId="6851"/>
    <cellStyle name="표준 65 6 2 2 2" xfId="7806"/>
    <cellStyle name="표준 65 6 2 2 2 2" xfId="9662"/>
    <cellStyle name="표준 65 6 2 2 3" xfId="8734"/>
    <cellStyle name="표준 65 6 2 3" xfId="7400"/>
    <cellStyle name="표준 65 6 2 3 2" xfId="9256"/>
    <cellStyle name="표준 65 6 2 4" xfId="8328"/>
    <cellStyle name="표준 65 6 3" xfId="4975"/>
    <cellStyle name="표준 65 6 3 2" xfId="6948"/>
    <cellStyle name="표준 65 6 3 2 2" xfId="7903"/>
    <cellStyle name="표준 65 6 3 2 2 2" xfId="9759"/>
    <cellStyle name="표준 65 6 3 2 3" xfId="8831"/>
    <cellStyle name="표준 65 6 3 3" xfId="7499"/>
    <cellStyle name="표준 65 6 3 3 2" xfId="9355"/>
    <cellStyle name="표준 65 6 3 4" xfId="8427"/>
    <cellStyle name="표준 65 6 4" xfId="6761"/>
    <cellStyle name="표준 65 6 4 2" xfId="7716"/>
    <cellStyle name="표준 65 6 4 2 2" xfId="9572"/>
    <cellStyle name="표준 65 6 4 3" xfId="8644"/>
    <cellStyle name="표준 65 6 5" xfId="7297"/>
    <cellStyle name="표준 65 6 5 2" xfId="9153"/>
    <cellStyle name="표준 65 6 6" xfId="8225"/>
    <cellStyle name="표준 65 7" xfId="4405"/>
    <cellStyle name="표준 65 7 2" xfId="4760"/>
    <cellStyle name="표준 65 7 2 2" xfId="6852"/>
    <cellStyle name="표준 65 7 2 2 2" xfId="7807"/>
    <cellStyle name="표준 65 7 2 2 2 2" xfId="9663"/>
    <cellStyle name="표준 65 7 2 2 3" xfId="8735"/>
    <cellStyle name="표준 65 7 2 3" xfId="7401"/>
    <cellStyle name="표준 65 7 2 3 2" xfId="9257"/>
    <cellStyle name="표준 65 7 2 4" xfId="8329"/>
    <cellStyle name="표준 65 7 3" xfId="4976"/>
    <cellStyle name="표준 65 7 3 2" xfId="6949"/>
    <cellStyle name="표준 65 7 3 2 2" xfId="7904"/>
    <cellStyle name="표준 65 7 3 2 2 2" xfId="9760"/>
    <cellStyle name="표준 65 7 3 2 3" xfId="8832"/>
    <cellStyle name="표준 65 7 3 3" xfId="7500"/>
    <cellStyle name="표준 65 7 3 3 2" xfId="9356"/>
    <cellStyle name="표준 65 7 3 4" xfId="8428"/>
    <cellStyle name="표준 65 7 4" xfId="6762"/>
    <cellStyle name="표준 65 7 4 2" xfId="7717"/>
    <cellStyle name="표준 65 7 4 2 2" xfId="9573"/>
    <cellStyle name="표준 65 7 4 3" xfId="8645"/>
    <cellStyle name="표준 65 7 5" xfId="7298"/>
    <cellStyle name="표준 65 7 5 2" xfId="9154"/>
    <cellStyle name="표준 65 7 6" xfId="8226"/>
    <cellStyle name="표준 65 8" xfId="4395"/>
    <cellStyle name="표준 65 8 2" xfId="4750"/>
    <cellStyle name="표준 65 8 2 2" xfId="6842"/>
    <cellStyle name="표준 65 8 2 2 2" xfId="7797"/>
    <cellStyle name="표준 65 8 2 2 2 2" xfId="9653"/>
    <cellStyle name="표준 65 8 2 2 3" xfId="8725"/>
    <cellStyle name="표준 65 8 2 3" xfId="7391"/>
    <cellStyle name="표준 65 8 2 3 2" xfId="9247"/>
    <cellStyle name="표준 65 8 2 4" xfId="8319"/>
    <cellStyle name="표준 65 8 3" xfId="4977"/>
    <cellStyle name="표준 65 8 3 2" xfId="6950"/>
    <cellStyle name="표준 65 8 3 2 2" xfId="7905"/>
    <cellStyle name="표준 65 8 3 2 2 2" xfId="9761"/>
    <cellStyle name="표준 65 8 3 2 3" xfId="8833"/>
    <cellStyle name="표준 65 8 3 3" xfId="7501"/>
    <cellStyle name="표준 65 8 3 3 2" xfId="9357"/>
    <cellStyle name="표준 65 8 3 4" xfId="8429"/>
    <cellStyle name="표준 65 8 4" xfId="6752"/>
    <cellStyle name="표준 65 8 4 2" xfId="7707"/>
    <cellStyle name="표준 65 8 4 2 2" xfId="9563"/>
    <cellStyle name="표준 65 8 4 3" xfId="8635"/>
    <cellStyle name="표준 65 8 5" xfId="7288"/>
    <cellStyle name="표준 65 8 5 2" xfId="9144"/>
    <cellStyle name="표준 65 8 6" xfId="8216"/>
    <cellStyle name="표준 65 9" xfId="4409"/>
    <cellStyle name="표준 65 9 2" xfId="4764"/>
    <cellStyle name="표준 65 9 2 2" xfId="6856"/>
    <cellStyle name="표준 65 9 2 2 2" xfId="7811"/>
    <cellStyle name="표준 65 9 2 2 2 2" xfId="9667"/>
    <cellStyle name="표준 65 9 2 2 3" xfId="8739"/>
    <cellStyle name="표준 65 9 2 3" xfId="7405"/>
    <cellStyle name="표준 65 9 2 3 2" xfId="9261"/>
    <cellStyle name="표준 65 9 2 4" xfId="8333"/>
    <cellStyle name="표준 65 9 3" xfId="4978"/>
    <cellStyle name="표준 65 9 3 2" xfId="6951"/>
    <cellStyle name="표준 65 9 3 2 2" xfId="7906"/>
    <cellStyle name="표준 65 9 3 2 2 2" xfId="9762"/>
    <cellStyle name="표준 65 9 3 2 3" xfId="8834"/>
    <cellStyle name="표준 65 9 3 3" xfId="7502"/>
    <cellStyle name="표준 65 9 3 3 2" xfId="9358"/>
    <cellStyle name="표준 65 9 3 4" xfId="8430"/>
    <cellStyle name="표준 65 9 4" xfId="6766"/>
    <cellStyle name="표준 65 9 4 2" xfId="7721"/>
    <cellStyle name="표준 65 9 4 2 2" xfId="9577"/>
    <cellStyle name="표준 65 9 4 3" xfId="8649"/>
    <cellStyle name="표준 65 9 5" xfId="7302"/>
    <cellStyle name="표준 65 9 5 2" xfId="9158"/>
    <cellStyle name="표준 65 9 6" xfId="8230"/>
    <cellStyle name="표준 66" xfId="4306"/>
    <cellStyle name="표준 66 10" xfId="4369"/>
    <cellStyle name="표준 66 10 2" xfId="4724"/>
    <cellStyle name="표준 66 10 2 2" xfId="6816"/>
    <cellStyle name="표준 66 10 2 2 2" xfId="7771"/>
    <cellStyle name="표준 66 10 2 2 2 2" xfId="9627"/>
    <cellStyle name="표준 66 10 2 2 3" xfId="8699"/>
    <cellStyle name="표준 66 10 2 3" xfId="7365"/>
    <cellStyle name="표준 66 10 2 3 2" xfId="9221"/>
    <cellStyle name="표준 66 10 2 4" xfId="8293"/>
    <cellStyle name="표준 66 10 3" xfId="4980"/>
    <cellStyle name="표준 66 10 3 2" xfId="6953"/>
    <cellStyle name="표준 66 10 3 2 2" xfId="7908"/>
    <cellStyle name="표준 66 10 3 2 2 2" xfId="9764"/>
    <cellStyle name="표준 66 10 3 2 3" xfId="8836"/>
    <cellStyle name="표준 66 10 3 3" xfId="7504"/>
    <cellStyle name="표준 66 10 3 3 2" xfId="9360"/>
    <cellStyle name="표준 66 10 3 4" xfId="8432"/>
    <cellStyle name="표준 66 10 4" xfId="6726"/>
    <cellStyle name="표준 66 10 4 2" xfId="7681"/>
    <cellStyle name="표준 66 10 4 2 2" xfId="9537"/>
    <cellStyle name="표준 66 10 4 3" xfId="8609"/>
    <cellStyle name="표준 66 10 5" xfId="7262"/>
    <cellStyle name="표준 66 10 5 2" xfId="9118"/>
    <cellStyle name="표준 66 10 6" xfId="8190"/>
    <cellStyle name="표준 66 11" xfId="4697"/>
    <cellStyle name="표준 66 11 2" xfId="6665"/>
    <cellStyle name="표준 66 11 2 2" xfId="7085"/>
    <cellStyle name="표준 66 11 2 2 2" xfId="8020"/>
    <cellStyle name="표준 66 11 2 2 2 2" xfId="9876"/>
    <cellStyle name="표준 66 11 2 2 3" xfId="8948"/>
    <cellStyle name="표준 66 11 2 3" xfId="7634"/>
    <cellStyle name="표준 66 11 2 3 2" xfId="9490"/>
    <cellStyle name="표준 66 11 2 4" xfId="8562"/>
    <cellStyle name="표준 66 11 3" xfId="6789"/>
    <cellStyle name="표준 66 11 3 2" xfId="7744"/>
    <cellStyle name="표준 66 11 3 2 2" xfId="9600"/>
    <cellStyle name="표준 66 11 3 3" xfId="8672"/>
    <cellStyle name="표준 66 11 4" xfId="7338"/>
    <cellStyle name="표준 66 11 4 2" xfId="9194"/>
    <cellStyle name="표준 66 11 5" xfId="8266"/>
    <cellStyle name="표준 66 12" xfId="4979"/>
    <cellStyle name="표준 66 12 2" xfId="6952"/>
    <cellStyle name="표준 66 12 2 2" xfId="7907"/>
    <cellStyle name="표준 66 12 2 2 2" xfId="9763"/>
    <cellStyle name="표준 66 12 2 3" xfId="8835"/>
    <cellStyle name="표준 66 12 3" xfId="7503"/>
    <cellStyle name="표준 66 12 3 2" xfId="9359"/>
    <cellStyle name="표준 66 12 4" xfId="8431"/>
    <cellStyle name="표준 66 13" xfId="6699"/>
    <cellStyle name="표준 66 13 2" xfId="7654"/>
    <cellStyle name="표준 66 13 2 2" xfId="9510"/>
    <cellStyle name="표준 66 13 3" xfId="8582"/>
    <cellStyle name="표준 66 14" xfId="7235"/>
    <cellStyle name="표준 66 14 2" xfId="9091"/>
    <cellStyle name="표준 66 15" xfId="8163"/>
    <cellStyle name="표준 66 2" xfId="4415"/>
    <cellStyle name="표준 66 2 2" xfId="4770"/>
    <cellStyle name="표준 66 2 2 2" xfId="6666"/>
    <cellStyle name="표준 66 2 2 2 2" xfId="7086"/>
    <cellStyle name="표준 66 2 2 2 2 2" xfId="8021"/>
    <cellStyle name="표준 66 2 2 2 2 2 2" xfId="9877"/>
    <cellStyle name="표준 66 2 2 2 2 3" xfId="8949"/>
    <cellStyle name="표준 66 2 2 2 3" xfId="7635"/>
    <cellStyle name="표준 66 2 2 2 3 2" xfId="9491"/>
    <cellStyle name="표준 66 2 2 2 4" xfId="8563"/>
    <cellStyle name="표준 66 2 2 3" xfId="6862"/>
    <cellStyle name="표준 66 2 2 3 2" xfId="7817"/>
    <cellStyle name="표준 66 2 2 3 2 2" xfId="9673"/>
    <cellStyle name="표준 66 2 2 3 3" xfId="8745"/>
    <cellStyle name="표준 66 2 2 4" xfId="7411"/>
    <cellStyle name="표준 66 2 2 4 2" xfId="9267"/>
    <cellStyle name="표준 66 2 2 5" xfId="8339"/>
    <cellStyle name="표준 66 2 3" xfId="4981"/>
    <cellStyle name="표준 66 2 3 2" xfId="6954"/>
    <cellStyle name="표준 66 2 3 2 2" xfId="7909"/>
    <cellStyle name="표준 66 2 3 2 2 2" xfId="9765"/>
    <cellStyle name="표준 66 2 3 2 3" xfId="8837"/>
    <cellStyle name="표준 66 2 3 3" xfId="7505"/>
    <cellStyle name="표준 66 2 3 3 2" xfId="9361"/>
    <cellStyle name="표준 66 2 3 4" xfId="8433"/>
    <cellStyle name="표준 66 2 4" xfId="6772"/>
    <cellStyle name="표준 66 2 4 2" xfId="7727"/>
    <cellStyle name="표준 66 2 4 2 2" xfId="9583"/>
    <cellStyle name="표준 66 2 4 3" xfId="8655"/>
    <cellStyle name="표준 66 2 5" xfId="7308"/>
    <cellStyle name="표준 66 2 5 2" xfId="9164"/>
    <cellStyle name="표준 66 2 6" xfId="8236"/>
    <cellStyle name="표준 66 3" xfId="4360"/>
    <cellStyle name="표준 66 3 2" xfId="4715"/>
    <cellStyle name="표준 66 3 2 2" xfId="6667"/>
    <cellStyle name="표준 66 3 2 2 2" xfId="7087"/>
    <cellStyle name="표준 66 3 2 2 2 2" xfId="8022"/>
    <cellStyle name="표준 66 3 2 2 2 2 2" xfId="9878"/>
    <cellStyle name="표준 66 3 2 2 2 3" xfId="8950"/>
    <cellStyle name="표준 66 3 2 2 3" xfId="7636"/>
    <cellStyle name="표준 66 3 2 2 3 2" xfId="9492"/>
    <cellStyle name="표준 66 3 2 2 4" xfId="8564"/>
    <cellStyle name="표준 66 3 2 3" xfId="6807"/>
    <cellStyle name="표준 66 3 2 3 2" xfId="7762"/>
    <cellStyle name="표준 66 3 2 3 2 2" xfId="9618"/>
    <cellStyle name="표준 66 3 2 3 3" xfId="8690"/>
    <cellStyle name="표준 66 3 2 4" xfId="7356"/>
    <cellStyle name="표준 66 3 2 4 2" xfId="9212"/>
    <cellStyle name="표준 66 3 2 5" xfId="8284"/>
    <cellStyle name="표준 66 3 3" xfId="4982"/>
    <cellStyle name="표준 66 3 3 2" xfId="6955"/>
    <cellStyle name="표준 66 3 3 2 2" xfId="7910"/>
    <cellStyle name="표준 66 3 3 2 2 2" xfId="9766"/>
    <cellStyle name="표준 66 3 3 2 3" xfId="8838"/>
    <cellStyle name="표준 66 3 3 3" xfId="7506"/>
    <cellStyle name="표준 66 3 3 3 2" xfId="9362"/>
    <cellStyle name="표준 66 3 3 4" xfId="8434"/>
    <cellStyle name="표준 66 3 4" xfId="6717"/>
    <cellStyle name="표준 66 3 4 2" xfId="7672"/>
    <cellStyle name="표준 66 3 4 2 2" xfId="9528"/>
    <cellStyle name="표준 66 3 4 3" xfId="8600"/>
    <cellStyle name="표준 66 3 5" xfId="7253"/>
    <cellStyle name="표준 66 3 5 2" xfId="9109"/>
    <cellStyle name="표준 66 3 6" xfId="8181"/>
    <cellStyle name="표준 66 4" xfId="4372"/>
    <cellStyle name="표준 66 4 2" xfId="4727"/>
    <cellStyle name="표준 66 4 2 2" xfId="6819"/>
    <cellStyle name="표준 66 4 2 2 2" xfId="7774"/>
    <cellStyle name="표준 66 4 2 2 2 2" xfId="9630"/>
    <cellStyle name="표준 66 4 2 2 3" xfId="8702"/>
    <cellStyle name="표준 66 4 2 3" xfId="7368"/>
    <cellStyle name="표준 66 4 2 3 2" xfId="9224"/>
    <cellStyle name="표준 66 4 2 4" xfId="8296"/>
    <cellStyle name="표준 66 4 3" xfId="4983"/>
    <cellStyle name="표준 66 4 3 2" xfId="6956"/>
    <cellStyle name="표준 66 4 3 2 2" xfId="7911"/>
    <cellStyle name="표준 66 4 3 2 2 2" xfId="9767"/>
    <cellStyle name="표준 66 4 3 2 3" xfId="8839"/>
    <cellStyle name="표준 66 4 3 3" xfId="7507"/>
    <cellStyle name="표준 66 4 3 3 2" xfId="9363"/>
    <cellStyle name="표준 66 4 3 4" xfId="8435"/>
    <cellStyle name="표준 66 4 4" xfId="6729"/>
    <cellStyle name="표준 66 4 4 2" xfId="7684"/>
    <cellStyle name="표준 66 4 4 2 2" xfId="9540"/>
    <cellStyle name="표준 66 4 4 3" xfId="8612"/>
    <cellStyle name="표준 66 4 5" xfId="7265"/>
    <cellStyle name="표준 66 4 5 2" xfId="9121"/>
    <cellStyle name="표준 66 4 6" xfId="8193"/>
    <cellStyle name="표준 66 5" xfId="4365"/>
    <cellStyle name="표준 66 5 2" xfId="4720"/>
    <cellStyle name="표준 66 5 2 2" xfId="6812"/>
    <cellStyle name="표준 66 5 2 2 2" xfId="7767"/>
    <cellStyle name="표준 66 5 2 2 2 2" xfId="9623"/>
    <cellStyle name="표준 66 5 2 2 3" xfId="8695"/>
    <cellStyle name="표준 66 5 2 3" xfId="7361"/>
    <cellStyle name="표준 66 5 2 3 2" xfId="9217"/>
    <cellStyle name="표준 66 5 2 4" xfId="8289"/>
    <cellStyle name="표준 66 5 3" xfId="4984"/>
    <cellStyle name="표준 66 5 3 2" xfId="6957"/>
    <cellStyle name="표준 66 5 3 2 2" xfId="7912"/>
    <cellStyle name="표준 66 5 3 2 2 2" xfId="9768"/>
    <cellStyle name="표준 66 5 3 2 3" xfId="8840"/>
    <cellStyle name="표준 66 5 3 3" xfId="7508"/>
    <cellStyle name="표준 66 5 3 3 2" xfId="9364"/>
    <cellStyle name="표준 66 5 3 4" xfId="8436"/>
    <cellStyle name="표준 66 5 4" xfId="6722"/>
    <cellStyle name="표준 66 5 4 2" xfId="7677"/>
    <cellStyle name="표준 66 5 4 2 2" xfId="9533"/>
    <cellStyle name="표준 66 5 4 3" xfId="8605"/>
    <cellStyle name="표준 66 5 5" xfId="7258"/>
    <cellStyle name="표준 66 5 5 2" xfId="9114"/>
    <cellStyle name="표준 66 5 6" xfId="8186"/>
    <cellStyle name="표준 66 6" xfId="4370"/>
    <cellStyle name="표준 66 6 2" xfId="4725"/>
    <cellStyle name="표준 66 6 2 2" xfId="6817"/>
    <cellStyle name="표준 66 6 2 2 2" xfId="7772"/>
    <cellStyle name="표준 66 6 2 2 2 2" xfId="9628"/>
    <cellStyle name="표준 66 6 2 2 3" xfId="8700"/>
    <cellStyle name="표준 66 6 2 3" xfId="7366"/>
    <cellStyle name="표준 66 6 2 3 2" xfId="9222"/>
    <cellStyle name="표준 66 6 2 4" xfId="8294"/>
    <cellStyle name="표준 66 6 3" xfId="4985"/>
    <cellStyle name="표준 66 6 3 2" xfId="6958"/>
    <cellStyle name="표준 66 6 3 2 2" xfId="7913"/>
    <cellStyle name="표준 66 6 3 2 2 2" xfId="9769"/>
    <cellStyle name="표준 66 6 3 2 3" xfId="8841"/>
    <cellStyle name="표준 66 6 3 3" xfId="7509"/>
    <cellStyle name="표준 66 6 3 3 2" xfId="9365"/>
    <cellStyle name="표준 66 6 3 4" xfId="8437"/>
    <cellStyle name="표준 66 6 4" xfId="6727"/>
    <cellStyle name="표준 66 6 4 2" xfId="7682"/>
    <cellStyle name="표준 66 6 4 2 2" xfId="9538"/>
    <cellStyle name="표준 66 6 4 3" xfId="8610"/>
    <cellStyle name="표준 66 6 5" xfId="7263"/>
    <cellStyle name="표준 66 6 5 2" xfId="9119"/>
    <cellStyle name="표준 66 6 6" xfId="8191"/>
    <cellStyle name="표준 66 7" xfId="4388"/>
    <cellStyle name="표준 66 7 2" xfId="4743"/>
    <cellStyle name="표준 66 7 2 2" xfId="6835"/>
    <cellStyle name="표준 66 7 2 2 2" xfId="7790"/>
    <cellStyle name="표준 66 7 2 2 2 2" xfId="9646"/>
    <cellStyle name="표준 66 7 2 2 3" xfId="8718"/>
    <cellStyle name="표준 66 7 2 3" xfId="7384"/>
    <cellStyle name="표준 66 7 2 3 2" xfId="9240"/>
    <cellStyle name="표준 66 7 2 4" xfId="8312"/>
    <cellStyle name="표준 66 7 3" xfId="4986"/>
    <cellStyle name="표준 66 7 3 2" xfId="6959"/>
    <cellStyle name="표준 66 7 3 2 2" xfId="7914"/>
    <cellStyle name="표준 66 7 3 2 2 2" xfId="9770"/>
    <cellStyle name="표준 66 7 3 2 3" xfId="8842"/>
    <cellStyle name="표준 66 7 3 3" xfId="7510"/>
    <cellStyle name="표준 66 7 3 3 2" xfId="9366"/>
    <cellStyle name="표준 66 7 3 4" xfId="8438"/>
    <cellStyle name="표준 66 7 4" xfId="6745"/>
    <cellStyle name="표준 66 7 4 2" xfId="7700"/>
    <cellStyle name="표준 66 7 4 2 2" xfId="9556"/>
    <cellStyle name="표준 66 7 4 3" xfId="8628"/>
    <cellStyle name="표준 66 7 5" xfId="7281"/>
    <cellStyle name="표준 66 7 5 2" xfId="9137"/>
    <cellStyle name="표준 66 7 6" xfId="8209"/>
    <cellStyle name="표준 66 8" xfId="4396"/>
    <cellStyle name="표준 66 8 2" xfId="4751"/>
    <cellStyle name="표준 66 8 2 2" xfId="6843"/>
    <cellStyle name="표준 66 8 2 2 2" xfId="7798"/>
    <cellStyle name="표준 66 8 2 2 2 2" xfId="9654"/>
    <cellStyle name="표준 66 8 2 2 3" xfId="8726"/>
    <cellStyle name="표준 66 8 2 3" xfId="7392"/>
    <cellStyle name="표준 66 8 2 3 2" xfId="9248"/>
    <cellStyle name="표준 66 8 2 4" xfId="8320"/>
    <cellStyle name="표준 66 8 3" xfId="4987"/>
    <cellStyle name="표준 66 8 3 2" xfId="6960"/>
    <cellStyle name="표준 66 8 3 2 2" xfId="7915"/>
    <cellStyle name="표준 66 8 3 2 2 2" xfId="9771"/>
    <cellStyle name="표준 66 8 3 2 3" xfId="8843"/>
    <cellStyle name="표준 66 8 3 3" xfId="7511"/>
    <cellStyle name="표준 66 8 3 3 2" xfId="9367"/>
    <cellStyle name="표준 66 8 3 4" xfId="8439"/>
    <cellStyle name="표준 66 8 4" xfId="6753"/>
    <cellStyle name="표준 66 8 4 2" xfId="7708"/>
    <cellStyle name="표준 66 8 4 2 2" xfId="9564"/>
    <cellStyle name="표준 66 8 4 3" xfId="8636"/>
    <cellStyle name="표준 66 8 5" xfId="7289"/>
    <cellStyle name="표준 66 8 5 2" xfId="9145"/>
    <cellStyle name="표준 66 8 6" xfId="8217"/>
    <cellStyle name="표준 66 9" xfId="4374"/>
    <cellStyle name="표준 66 9 2" xfId="4729"/>
    <cellStyle name="표준 66 9 2 2" xfId="6821"/>
    <cellStyle name="표준 66 9 2 2 2" xfId="7776"/>
    <cellStyle name="표준 66 9 2 2 2 2" xfId="9632"/>
    <cellStyle name="표준 66 9 2 2 3" xfId="8704"/>
    <cellStyle name="표준 66 9 2 3" xfId="7370"/>
    <cellStyle name="표준 66 9 2 3 2" xfId="9226"/>
    <cellStyle name="표준 66 9 2 4" xfId="8298"/>
    <cellStyle name="표준 66 9 3" xfId="4988"/>
    <cellStyle name="표준 66 9 3 2" xfId="6961"/>
    <cellStyle name="표준 66 9 3 2 2" xfId="7916"/>
    <cellStyle name="표준 66 9 3 2 2 2" xfId="9772"/>
    <cellStyle name="표준 66 9 3 2 3" xfId="8844"/>
    <cellStyle name="표준 66 9 3 3" xfId="7512"/>
    <cellStyle name="표준 66 9 3 3 2" xfId="9368"/>
    <cellStyle name="표준 66 9 3 4" xfId="8440"/>
    <cellStyle name="표준 66 9 4" xfId="6731"/>
    <cellStyle name="표준 66 9 4 2" xfId="7686"/>
    <cellStyle name="표준 66 9 4 2 2" xfId="9542"/>
    <cellStyle name="표준 66 9 4 3" xfId="8614"/>
    <cellStyle name="표준 66 9 5" xfId="7267"/>
    <cellStyle name="표준 66 9 5 2" xfId="9123"/>
    <cellStyle name="표준 66 9 6" xfId="8195"/>
    <cellStyle name="표준 67" xfId="4307"/>
    <cellStyle name="표준 67 10" xfId="4392"/>
    <cellStyle name="표준 67 10 2" xfId="4747"/>
    <cellStyle name="표준 67 10 2 2" xfId="6839"/>
    <cellStyle name="표준 67 10 2 2 2" xfId="7794"/>
    <cellStyle name="표준 67 10 2 2 2 2" xfId="9650"/>
    <cellStyle name="표준 67 10 2 2 3" xfId="8722"/>
    <cellStyle name="표준 67 10 2 3" xfId="7388"/>
    <cellStyle name="표준 67 10 2 3 2" xfId="9244"/>
    <cellStyle name="표준 67 10 2 4" xfId="8316"/>
    <cellStyle name="표준 67 10 3" xfId="4990"/>
    <cellStyle name="표준 67 10 3 2" xfId="6963"/>
    <cellStyle name="표준 67 10 3 2 2" xfId="7918"/>
    <cellStyle name="표준 67 10 3 2 2 2" xfId="9774"/>
    <cellStyle name="표준 67 10 3 2 3" xfId="8846"/>
    <cellStyle name="표준 67 10 3 3" xfId="7514"/>
    <cellStyle name="표준 67 10 3 3 2" xfId="9370"/>
    <cellStyle name="표준 67 10 3 4" xfId="8442"/>
    <cellStyle name="표준 67 10 4" xfId="6749"/>
    <cellStyle name="표준 67 10 4 2" xfId="7704"/>
    <cellStyle name="표준 67 10 4 2 2" xfId="9560"/>
    <cellStyle name="표준 67 10 4 3" xfId="8632"/>
    <cellStyle name="표준 67 10 5" xfId="7285"/>
    <cellStyle name="표준 67 10 5 2" xfId="9141"/>
    <cellStyle name="표준 67 10 6" xfId="8213"/>
    <cellStyle name="표준 67 11" xfId="4698"/>
    <cellStyle name="표준 67 11 2" xfId="6668"/>
    <cellStyle name="표준 67 11 2 2" xfId="7088"/>
    <cellStyle name="표준 67 11 2 2 2" xfId="8023"/>
    <cellStyle name="표준 67 11 2 2 2 2" xfId="9879"/>
    <cellStyle name="표준 67 11 2 2 3" xfId="8951"/>
    <cellStyle name="표준 67 11 2 3" xfId="7637"/>
    <cellStyle name="표준 67 11 2 3 2" xfId="9493"/>
    <cellStyle name="표준 67 11 2 4" xfId="8565"/>
    <cellStyle name="표준 67 11 3" xfId="6790"/>
    <cellStyle name="표준 67 11 3 2" xfId="7745"/>
    <cellStyle name="표준 67 11 3 2 2" xfId="9601"/>
    <cellStyle name="표준 67 11 3 3" xfId="8673"/>
    <cellStyle name="표준 67 11 4" xfId="7339"/>
    <cellStyle name="표준 67 11 4 2" xfId="9195"/>
    <cellStyle name="표준 67 11 5" xfId="8267"/>
    <cellStyle name="표준 67 12" xfId="4989"/>
    <cellStyle name="표준 67 12 2" xfId="6962"/>
    <cellStyle name="표준 67 12 2 2" xfId="7917"/>
    <cellStyle name="표준 67 12 2 2 2" xfId="9773"/>
    <cellStyle name="표준 67 12 2 3" xfId="8845"/>
    <cellStyle name="표준 67 12 3" xfId="7513"/>
    <cellStyle name="표준 67 12 3 2" xfId="9369"/>
    <cellStyle name="표준 67 12 4" xfId="8441"/>
    <cellStyle name="표준 67 13" xfId="6700"/>
    <cellStyle name="표준 67 13 2" xfId="7655"/>
    <cellStyle name="표준 67 13 2 2" xfId="9511"/>
    <cellStyle name="표준 67 13 3" xfId="8583"/>
    <cellStyle name="표준 67 14" xfId="7236"/>
    <cellStyle name="표준 67 14 2" xfId="9092"/>
    <cellStyle name="표준 67 15" xfId="8164"/>
    <cellStyle name="표준 67 2" xfId="4416"/>
    <cellStyle name="표준 67 2 2" xfId="4771"/>
    <cellStyle name="표준 67 2 2 2" xfId="6669"/>
    <cellStyle name="표준 67 2 2 2 2" xfId="7089"/>
    <cellStyle name="표준 67 2 2 2 2 2" xfId="8024"/>
    <cellStyle name="표준 67 2 2 2 2 2 2" xfId="9880"/>
    <cellStyle name="표준 67 2 2 2 2 3" xfId="8952"/>
    <cellStyle name="표준 67 2 2 2 3" xfId="7638"/>
    <cellStyle name="표준 67 2 2 2 3 2" xfId="9494"/>
    <cellStyle name="표준 67 2 2 2 4" xfId="8566"/>
    <cellStyle name="표준 67 2 2 3" xfId="6863"/>
    <cellStyle name="표준 67 2 2 3 2" xfId="7818"/>
    <cellStyle name="표준 67 2 2 3 2 2" xfId="9674"/>
    <cellStyle name="표준 67 2 2 3 3" xfId="8746"/>
    <cellStyle name="표준 67 2 2 4" xfId="7412"/>
    <cellStyle name="표준 67 2 2 4 2" xfId="9268"/>
    <cellStyle name="표준 67 2 2 5" xfId="8340"/>
    <cellStyle name="표준 67 2 3" xfId="4991"/>
    <cellStyle name="표준 67 2 3 2" xfId="6964"/>
    <cellStyle name="표준 67 2 3 2 2" xfId="7919"/>
    <cellStyle name="표준 67 2 3 2 2 2" xfId="9775"/>
    <cellStyle name="표준 67 2 3 2 3" xfId="8847"/>
    <cellStyle name="표준 67 2 3 3" xfId="7515"/>
    <cellStyle name="표준 67 2 3 3 2" xfId="9371"/>
    <cellStyle name="표준 67 2 3 4" xfId="8443"/>
    <cellStyle name="표준 67 2 4" xfId="6773"/>
    <cellStyle name="표준 67 2 4 2" xfId="7728"/>
    <cellStyle name="표준 67 2 4 2 2" xfId="9584"/>
    <cellStyle name="표준 67 2 4 3" xfId="8656"/>
    <cellStyle name="표준 67 2 5" xfId="7309"/>
    <cellStyle name="표준 67 2 5 2" xfId="9165"/>
    <cellStyle name="표준 67 2 6" xfId="8237"/>
    <cellStyle name="표준 67 3" xfId="4381"/>
    <cellStyle name="표준 67 3 2" xfId="4736"/>
    <cellStyle name="표준 67 3 2 2" xfId="6670"/>
    <cellStyle name="표준 67 3 2 2 2" xfId="7090"/>
    <cellStyle name="표준 67 3 2 2 2 2" xfId="8025"/>
    <cellStyle name="표준 67 3 2 2 2 2 2" xfId="9881"/>
    <cellStyle name="표준 67 3 2 2 2 3" xfId="8953"/>
    <cellStyle name="표준 67 3 2 2 3" xfId="7639"/>
    <cellStyle name="표준 67 3 2 2 3 2" xfId="9495"/>
    <cellStyle name="표준 67 3 2 2 4" xfId="8567"/>
    <cellStyle name="표준 67 3 2 3" xfId="6828"/>
    <cellStyle name="표준 67 3 2 3 2" xfId="7783"/>
    <cellStyle name="표준 67 3 2 3 2 2" xfId="9639"/>
    <cellStyle name="표준 67 3 2 3 3" xfId="8711"/>
    <cellStyle name="표준 67 3 2 4" xfId="7377"/>
    <cellStyle name="표준 67 3 2 4 2" xfId="9233"/>
    <cellStyle name="표준 67 3 2 5" xfId="8305"/>
    <cellStyle name="표준 67 3 3" xfId="4992"/>
    <cellStyle name="표준 67 3 3 2" xfId="6965"/>
    <cellStyle name="표준 67 3 3 2 2" xfId="7920"/>
    <cellStyle name="표준 67 3 3 2 2 2" xfId="9776"/>
    <cellStyle name="표준 67 3 3 2 3" xfId="8848"/>
    <cellStyle name="표준 67 3 3 3" xfId="7516"/>
    <cellStyle name="표준 67 3 3 3 2" xfId="9372"/>
    <cellStyle name="표준 67 3 3 4" xfId="8444"/>
    <cellStyle name="표준 67 3 4" xfId="6738"/>
    <cellStyle name="표준 67 3 4 2" xfId="7693"/>
    <cellStyle name="표준 67 3 4 2 2" xfId="9549"/>
    <cellStyle name="표준 67 3 4 3" xfId="8621"/>
    <cellStyle name="표준 67 3 5" xfId="7274"/>
    <cellStyle name="표준 67 3 5 2" xfId="9130"/>
    <cellStyle name="표준 67 3 6" xfId="8202"/>
    <cellStyle name="표준 67 4" xfId="4418"/>
    <cellStyle name="표준 67 4 2" xfId="4773"/>
    <cellStyle name="표준 67 4 2 2" xfId="6865"/>
    <cellStyle name="표준 67 4 2 2 2" xfId="7820"/>
    <cellStyle name="표준 67 4 2 2 2 2" xfId="9676"/>
    <cellStyle name="표준 67 4 2 2 3" xfId="8748"/>
    <cellStyle name="표준 67 4 2 3" xfId="7414"/>
    <cellStyle name="표준 67 4 2 3 2" xfId="9270"/>
    <cellStyle name="표준 67 4 2 4" xfId="8342"/>
    <cellStyle name="표준 67 4 3" xfId="4993"/>
    <cellStyle name="표준 67 4 3 2" xfId="6966"/>
    <cellStyle name="표준 67 4 3 2 2" xfId="7921"/>
    <cellStyle name="표준 67 4 3 2 2 2" xfId="9777"/>
    <cellStyle name="표준 67 4 3 2 3" xfId="8849"/>
    <cellStyle name="표준 67 4 3 3" xfId="7517"/>
    <cellStyle name="표준 67 4 3 3 2" xfId="9373"/>
    <cellStyle name="표준 67 4 3 4" xfId="8445"/>
    <cellStyle name="표준 67 4 4" xfId="6775"/>
    <cellStyle name="표준 67 4 4 2" xfId="7730"/>
    <cellStyle name="표준 67 4 4 2 2" xfId="9586"/>
    <cellStyle name="표준 67 4 4 3" xfId="8658"/>
    <cellStyle name="표준 67 4 5" xfId="7311"/>
    <cellStyle name="표준 67 4 5 2" xfId="9167"/>
    <cellStyle name="표준 67 4 6" xfId="8239"/>
    <cellStyle name="표준 67 5" xfId="4364"/>
    <cellStyle name="표준 67 5 2" xfId="4719"/>
    <cellStyle name="표준 67 5 2 2" xfId="6811"/>
    <cellStyle name="표준 67 5 2 2 2" xfId="7766"/>
    <cellStyle name="표준 67 5 2 2 2 2" xfId="9622"/>
    <cellStyle name="표준 67 5 2 2 3" xfId="8694"/>
    <cellStyle name="표준 67 5 2 3" xfId="7360"/>
    <cellStyle name="표준 67 5 2 3 2" xfId="9216"/>
    <cellStyle name="표준 67 5 2 4" xfId="8288"/>
    <cellStyle name="표준 67 5 3" xfId="4994"/>
    <cellStyle name="표준 67 5 3 2" xfId="6967"/>
    <cellStyle name="표준 67 5 3 2 2" xfId="7922"/>
    <cellStyle name="표준 67 5 3 2 2 2" xfId="9778"/>
    <cellStyle name="표준 67 5 3 2 3" xfId="8850"/>
    <cellStyle name="표준 67 5 3 3" xfId="7518"/>
    <cellStyle name="표준 67 5 3 3 2" xfId="9374"/>
    <cellStyle name="표준 67 5 3 4" xfId="8446"/>
    <cellStyle name="표준 67 5 4" xfId="6721"/>
    <cellStyle name="표준 67 5 4 2" xfId="7676"/>
    <cellStyle name="표준 67 5 4 2 2" xfId="9532"/>
    <cellStyle name="표준 67 5 4 3" xfId="8604"/>
    <cellStyle name="표준 67 5 5" xfId="7257"/>
    <cellStyle name="표준 67 5 5 2" xfId="9113"/>
    <cellStyle name="표준 67 5 6" xfId="8185"/>
    <cellStyle name="표준 67 6" xfId="4403"/>
    <cellStyle name="표준 67 6 2" xfId="4758"/>
    <cellStyle name="표준 67 6 2 2" xfId="6850"/>
    <cellStyle name="표준 67 6 2 2 2" xfId="7805"/>
    <cellStyle name="표준 67 6 2 2 2 2" xfId="9661"/>
    <cellStyle name="표준 67 6 2 2 3" xfId="8733"/>
    <cellStyle name="표준 67 6 2 3" xfId="7399"/>
    <cellStyle name="표준 67 6 2 3 2" xfId="9255"/>
    <cellStyle name="표준 67 6 2 4" xfId="8327"/>
    <cellStyle name="표준 67 6 3" xfId="4995"/>
    <cellStyle name="표준 67 6 3 2" xfId="6968"/>
    <cellStyle name="표준 67 6 3 2 2" xfId="7923"/>
    <cellStyle name="표준 67 6 3 2 2 2" xfId="9779"/>
    <cellStyle name="표준 67 6 3 2 3" xfId="8851"/>
    <cellStyle name="표준 67 6 3 3" xfId="7519"/>
    <cellStyle name="표준 67 6 3 3 2" xfId="9375"/>
    <cellStyle name="표준 67 6 3 4" xfId="8447"/>
    <cellStyle name="표준 67 6 4" xfId="6760"/>
    <cellStyle name="표준 67 6 4 2" xfId="7715"/>
    <cellStyle name="표준 67 6 4 2 2" xfId="9571"/>
    <cellStyle name="표준 67 6 4 3" xfId="8643"/>
    <cellStyle name="표준 67 6 5" xfId="7296"/>
    <cellStyle name="표준 67 6 5 2" xfId="9152"/>
    <cellStyle name="표준 67 6 6" xfId="8224"/>
    <cellStyle name="표준 67 7" xfId="4387"/>
    <cellStyle name="표준 67 7 2" xfId="4742"/>
    <cellStyle name="표준 67 7 2 2" xfId="6834"/>
    <cellStyle name="표준 67 7 2 2 2" xfId="7789"/>
    <cellStyle name="표준 67 7 2 2 2 2" xfId="9645"/>
    <cellStyle name="표준 67 7 2 2 3" xfId="8717"/>
    <cellStyle name="표준 67 7 2 3" xfId="7383"/>
    <cellStyle name="표준 67 7 2 3 2" xfId="9239"/>
    <cellStyle name="표준 67 7 2 4" xfId="8311"/>
    <cellStyle name="표준 67 7 3" xfId="4996"/>
    <cellStyle name="표준 67 7 3 2" xfId="6969"/>
    <cellStyle name="표준 67 7 3 2 2" xfId="7924"/>
    <cellStyle name="표준 67 7 3 2 2 2" xfId="9780"/>
    <cellStyle name="표준 67 7 3 2 3" xfId="8852"/>
    <cellStyle name="표준 67 7 3 3" xfId="7520"/>
    <cellStyle name="표준 67 7 3 3 2" xfId="9376"/>
    <cellStyle name="표준 67 7 3 4" xfId="8448"/>
    <cellStyle name="표준 67 7 4" xfId="6744"/>
    <cellStyle name="표준 67 7 4 2" xfId="7699"/>
    <cellStyle name="표준 67 7 4 2 2" xfId="9555"/>
    <cellStyle name="표준 67 7 4 3" xfId="8627"/>
    <cellStyle name="표준 67 7 5" xfId="7280"/>
    <cellStyle name="표준 67 7 5 2" xfId="9136"/>
    <cellStyle name="표준 67 7 6" xfId="8208"/>
    <cellStyle name="표준 67 8" xfId="4397"/>
    <cellStyle name="표준 67 8 2" xfId="4752"/>
    <cellStyle name="표준 67 8 2 2" xfId="6844"/>
    <cellStyle name="표준 67 8 2 2 2" xfId="7799"/>
    <cellStyle name="표준 67 8 2 2 2 2" xfId="9655"/>
    <cellStyle name="표준 67 8 2 2 3" xfId="8727"/>
    <cellStyle name="표준 67 8 2 3" xfId="7393"/>
    <cellStyle name="표준 67 8 2 3 2" xfId="9249"/>
    <cellStyle name="표준 67 8 2 4" xfId="8321"/>
    <cellStyle name="표준 67 8 3" xfId="4997"/>
    <cellStyle name="표준 67 8 3 2" xfId="6970"/>
    <cellStyle name="표준 67 8 3 2 2" xfId="7925"/>
    <cellStyle name="표준 67 8 3 2 2 2" xfId="9781"/>
    <cellStyle name="표준 67 8 3 2 3" xfId="8853"/>
    <cellStyle name="표준 67 8 3 3" xfId="7521"/>
    <cellStyle name="표준 67 8 3 3 2" xfId="9377"/>
    <cellStyle name="표준 67 8 3 4" xfId="8449"/>
    <cellStyle name="표준 67 8 4" xfId="6754"/>
    <cellStyle name="표준 67 8 4 2" xfId="7709"/>
    <cellStyle name="표준 67 8 4 2 2" xfId="9565"/>
    <cellStyle name="표준 67 8 4 3" xfId="8637"/>
    <cellStyle name="표준 67 8 5" xfId="7290"/>
    <cellStyle name="표준 67 8 5 2" xfId="9146"/>
    <cellStyle name="표준 67 8 6" xfId="8218"/>
    <cellStyle name="표준 67 9" xfId="4420"/>
    <cellStyle name="표준 67 9 2" xfId="4775"/>
    <cellStyle name="표준 67 9 2 2" xfId="6867"/>
    <cellStyle name="표준 67 9 2 2 2" xfId="7822"/>
    <cellStyle name="표준 67 9 2 2 2 2" xfId="9678"/>
    <cellStyle name="표준 67 9 2 2 3" xfId="8750"/>
    <cellStyle name="표준 67 9 2 3" xfId="7416"/>
    <cellStyle name="표준 67 9 2 3 2" xfId="9272"/>
    <cellStyle name="표준 67 9 2 4" xfId="8344"/>
    <cellStyle name="표준 67 9 3" xfId="4998"/>
    <cellStyle name="표준 67 9 3 2" xfId="6971"/>
    <cellStyle name="표준 67 9 3 2 2" xfId="7926"/>
    <cellStyle name="표준 67 9 3 2 2 2" xfId="9782"/>
    <cellStyle name="표준 67 9 3 2 3" xfId="8854"/>
    <cellStyle name="표준 67 9 3 3" xfId="7522"/>
    <cellStyle name="표준 67 9 3 3 2" xfId="9378"/>
    <cellStyle name="표준 67 9 3 4" xfId="8450"/>
    <cellStyle name="표준 67 9 4" xfId="6777"/>
    <cellStyle name="표준 67 9 4 2" xfId="7732"/>
    <cellStyle name="표준 67 9 4 2 2" xfId="9588"/>
    <cellStyle name="표준 67 9 4 3" xfId="8660"/>
    <cellStyle name="표준 67 9 5" xfId="7313"/>
    <cellStyle name="표준 67 9 5 2" xfId="9169"/>
    <cellStyle name="표준 67 9 6" xfId="8241"/>
    <cellStyle name="표준 68" xfId="3380"/>
    <cellStyle name="표준 68 2" xfId="4687"/>
    <cellStyle name="표준 68 2 2" xfId="6779"/>
    <cellStyle name="표준 68 2 2 2" xfId="7734"/>
    <cellStyle name="표준 68 2 2 2 2" xfId="9590"/>
    <cellStyle name="표준 68 2 2 3" xfId="8662"/>
    <cellStyle name="표준 68 2 3" xfId="7328"/>
    <cellStyle name="표준 68 2 3 2" xfId="9184"/>
    <cellStyle name="표준 68 2 4" xfId="8256"/>
    <cellStyle name="표준 68 3" xfId="4999"/>
    <cellStyle name="표준 68 3 2" xfId="6972"/>
    <cellStyle name="표준 68 3 2 2" xfId="7927"/>
    <cellStyle name="표준 68 3 2 2 2" xfId="9783"/>
    <cellStyle name="표준 68 3 2 3" xfId="8855"/>
    <cellStyle name="표준 68 3 3" xfId="7523"/>
    <cellStyle name="표준 68 3 3 2" xfId="9379"/>
    <cellStyle name="표준 68 3 4" xfId="8451"/>
    <cellStyle name="표준 68 4" xfId="6688"/>
    <cellStyle name="표준 68 4 2" xfId="7644"/>
    <cellStyle name="표준 68 4 2 2" xfId="9500"/>
    <cellStyle name="표준 68 4 3" xfId="8572"/>
    <cellStyle name="표준 68 5" xfId="7158"/>
    <cellStyle name="표준 68 5 2" xfId="9014"/>
    <cellStyle name="표준 68 6" xfId="8086"/>
    <cellStyle name="표준 69" xfId="4341"/>
    <cellStyle name="표준 69 2" xfId="4700"/>
    <cellStyle name="표준 69 2 2" xfId="6792"/>
    <cellStyle name="표준 69 2 2 2" xfId="7747"/>
    <cellStyle name="표준 69 2 2 2 2" xfId="9603"/>
    <cellStyle name="표준 69 2 2 3" xfId="8675"/>
    <cellStyle name="표준 69 2 3" xfId="7341"/>
    <cellStyle name="표준 69 2 3 2" xfId="9197"/>
    <cellStyle name="표준 69 2 4" xfId="8269"/>
    <cellStyle name="표준 69 3" xfId="5000"/>
    <cellStyle name="표준 69 3 2" xfId="6973"/>
    <cellStyle name="표준 69 3 2 2" xfId="7928"/>
    <cellStyle name="표준 69 3 2 2 2" xfId="9784"/>
    <cellStyle name="표준 69 3 2 3" xfId="8856"/>
    <cellStyle name="표준 69 3 3" xfId="7524"/>
    <cellStyle name="표준 69 3 3 2" xfId="9380"/>
    <cellStyle name="표준 69 3 4" xfId="8452"/>
    <cellStyle name="표준 69 4" xfId="6702"/>
    <cellStyle name="표준 69 4 2" xfId="7657"/>
    <cellStyle name="표준 69 4 2 2" xfId="9513"/>
    <cellStyle name="표준 69 4 3" xfId="8585"/>
    <cellStyle name="표준 69 5" xfId="7238"/>
    <cellStyle name="표준 69 5 2" xfId="9094"/>
    <cellStyle name="표준 69 6" xfId="8166"/>
    <cellStyle name="표준 7" xfId="2710"/>
    <cellStyle name="표준 7 2" xfId="2711"/>
    <cellStyle name="표준 7 2 2" xfId="3293"/>
    <cellStyle name="표준 7 2 2 2" xfId="3336"/>
    <cellStyle name="표준 7 2 2 2 2" xfId="4309"/>
    <cellStyle name="표준 7 2 2 3" xfId="4310"/>
    <cellStyle name="표준 7 2 3" xfId="4311"/>
    <cellStyle name="표준 7 2 4" xfId="4308"/>
    <cellStyle name="표준 7 3" xfId="4312"/>
    <cellStyle name="표준 7 4" xfId="4313"/>
    <cellStyle name="표준 7 4 2" xfId="4314"/>
    <cellStyle name="표준 7 4 3" xfId="4315"/>
    <cellStyle name="표준 7 5" xfId="4316"/>
    <cellStyle name="표준 7 5 2" xfId="4317"/>
    <cellStyle name="표준 7 5 3" xfId="4686"/>
    <cellStyle name="표준 7 6" xfId="6684"/>
    <cellStyle name="표준 7_009_유통금융보험및기타서비스" xfId="4318"/>
    <cellStyle name="표준 70" xfId="4343"/>
    <cellStyle name="표준 70 2" xfId="4702"/>
    <cellStyle name="표준 70 2 2" xfId="6794"/>
    <cellStyle name="표준 70 2 2 2" xfId="7749"/>
    <cellStyle name="표준 70 2 2 2 2" xfId="9605"/>
    <cellStyle name="표준 70 2 2 3" xfId="8677"/>
    <cellStyle name="표준 70 2 3" xfId="7343"/>
    <cellStyle name="표준 70 2 3 2" xfId="9199"/>
    <cellStyle name="표준 70 2 4" xfId="8271"/>
    <cellStyle name="표준 70 3" xfId="5001"/>
    <cellStyle name="표준 70 3 2" xfId="6974"/>
    <cellStyle name="표준 70 3 2 2" xfId="7929"/>
    <cellStyle name="표준 70 3 2 2 2" xfId="9785"/>
    <cellStyle name="표준 70 3 2 3" xfId="8857"/>
    <cellStyle name="표준 70 3 3" xfId="7525"/>
    <cellStyle name="표준 70 3 3 2" xfId="9381"/>
    <cellStyle name="표준 70 3 4" xfId="8453"/>
    <cellStyle name="표준 70 4" xfId="6704"/>
    <cellStyle name="표준 70 4 2" xfId="7659"/>
    <cellStyle name="표준 70 4 2 2" xfId="9515"/>
    <cellStyle name="표준 70 4 3" xfId="8587"/>
    <cellStyle name="표준 70 5" xfId="7240"/>
    <cellStyle name="표준 70 5 2" xfId="9096"/>
    <cellStyle name="표준 70 6" xfId="8168"/>
    <cellStyle name="표준 71" xfId="4319"/>
    <cellStyle name="표준 72" xfId="4320"/>
    <cellStyle name="표준 73" xfId="4276"/>
    <cellStyle name="표준 73 2" xfId="4691"/>
    <cellStyle name="표준 73 2 2" xfId="6783"/>
    <cellStyle name="표준 73 2 2 2" xfId="7738"/>
    <cellStyle name="표준 73 2 2 2 2" xfId="9594"/>
    <cellStyle name="표준 73 2 2 3" xfId="8666"/>
    <cellStyle name="표준 73 2 3" xfId="7332"/>
    <cellStyle name="표준 73 2 3 2" xfId="9188"/>
    <cellStyle name="표준 73 2 4" xfId="8260"/>
    <cellStyle name="표준 73 3" xfId="5002"/>
    <cellStyle name="표준 73 3 2" xfId="6975"/>
    <cellStyle name="표준 73 3 2 2" xfId="7930"/>
    <cellStyle name="표준 73 3 2 2 2" xfId="9786"/>
    <cellStyle name="표준 73 3 2 3" xfId="8858"/>
    <cellStyle name="표준 73 3 3" xfId="7526"/>
    <cellStyle name="표준 73 3 3 2" xfId="9382"/>
    <cellStyle name="표준 73 3 4" xfId="8454"/>
    <cellStyle name="표준 73 4" xfId="6693"/>
    <cellStyle name="표준 73 4 2" xfId="7648"/>
    <cellStyle name="표준 73 4 2 2" xfId="9504"/>
    <cellStyle name="표준 73 4 3" xfId="8576"/>
    <cellStyle name="표준 73 5" xfId="7229"/>
    <cellStyle name="표준 73 5 2" xfId="9085"/>
    <cellStyle name="표준 73 6" xfId="8157"/>
    <cellStyle name="표준 74" xfId="4344"/>
    <cellStyle name="표준 74 2" xfId="4703"/>
    <cellStyle name="표준 74 2 2" xfId="6795"/>
    <cellStyle name="표준 74 2 2 2" xfId="7750"/>
    <cellStyle name="표준 74 2 2 2 2" xfId="9606"/>
    <cellStyle name="표준 74 2 2 3" xfId="8678"/>
    <cellStyle name="표준 74 2 3" xfId="7344"/>
    <cellStyle name="표준 74 2 3 2" xfId="9200"/>
    <cellStyle name="표준 74 2 4" xfId="8272"/>
    <cellStyle name="표준 74 3" xfId="5003"/>
    <cellStyle name="표준 74 3 2" xfId="6976"/>
    <cellStyle name="표준 74 3 2 2" xfId="7931"/>
    <cellStyle name="표준 74 3 2 2 2" xfId="9787"/>
    <cellStyle name="표준 74 3 2 3" xfId="8859"/>
    <cellStyle name="표준 74 3 3" xfId="7527"/>
    <cellStyle name="표준 74 3 3 2" xfId="9383"/>
    <cellStyle name="표준 74 3 4" xfId="8455"/>
    <cellStyle name="표준 74 4" xfId="6705"/>
    <cellStyle name="표준 74 4 2" xfId="7660"/>
    <cellStyle name="표준 74 4 2 2" xfId="9516"/>
    <cellStyle name="표준 74 4 3" xfId="8588"/>
    <cellStyle name="표준 74 5" xfId="7241"/>
    <cellStyle name="표준 74 5 2" xfId="9097"/>
    <cellStyle name="표준 74 6" xfId="8169"/>
    <cellStyle name="표준 75" xfId="4347"/>
    <cellStyle name="표준 75 2" xfId="4706"/>
    <cellStyle name="표준 75 2 2" xfId="6798"/>
    <cellStyle name="표준 75 2 2 2" xfId="7753"/>
    <cellStyle name="표준 75 2 2 2 2" xfId="9609"/>
    <cellStyle name="표준 75 2 2 3" xfId="8681"/>
    <cellStyle name="표준 75 2 3" xfId="7347"/>
    <cellStyle name="표준 75 2 3 2" xfId="9203"/>
    <cellStyle name="표준 75 2 4" xfId="8275"/>
    <cellStyle name="표준 75 3" xfId="5004"/>
    <cellStyle name="표준 75 3 2" xfId="6977"/>
    <cellStyle name="표준 75 3 2 2" xfId="7932"/>
    <cellStyle name="표준 75 3 2 2 2" xfId="9788"/>
    <cellStyle name="표준 75 3 2 3" xfId="8860"/>
    <cellStyle name="표준 75 3 3" xfId="7528"/>
    <cellStyle name="표준 75 3 3 2" xfId="9384"/>
    <cellStyle name="표준 75 3 4" xfId="8456"/>
    <cellStyle name="표준 75 4" xfId="6708"/>
    <cellStyle name="표준 75 4 2" xfId="7663"/>
    <cellStyle name="표준 75 4 2 2" xfId="9519"/>
    <cellStyle name="표준 75 4 3" xfId="8591"/>
    <cellStyle name="표준 75 5" xfId="7244"/>
    <cellStyle name="표준 75 5 2" xfId="9100"/>
    <cellStyle name="표준 75 6" xfId="8172"/>
    <cellStyle name="표준 76" xfId="4346"/>
    <cellStyle name="표준 76 2" xfId="4705"/>
    <cellStyle name="표준 76 2 2" xfId="6797"/>
    <cellStyle name="표준 76 2 2 2" xfId="7752"/>
    <cellStyle name="표준 76 2 2 2 2" xfId="9608"/>
    <cellStyle name="표준 76 2 2 3" xfId="8680"/>
    <cellStyle name="표준 76 2 3" xfId="7346"/>
    <cellStyle name="표준 76 2 3 2" xfId="9202"/>
    <cellStyle name="표준 76 2 4" xfId="8274"/>
    <cellStyle name="표준 76 3" xfId="5042"/>
    <cellStyle name="표준 76 3 2" xfId="6983"/>
    <cellStyle name="표준 76 3 2 2" xfId="7938"/>
    <cellStyle name="표준 76 3 2 2 2" xfId="9794"/>
    <cellStyle name="표준 76 3 2 3" xfId="8866"/>
    <cellStyle name="표준 76 3 3" xfId="7535"/>
    <cellStyle name="표준 76 3 3 2" xfId="9391"/>
    <cellStyle name="표준 76 3 4" xfId="8463"/>
    <cellStyle name="표준 76 4" xfId="6707"/>
    <cellStyle name="표준 76 4 2" xfId="7662"/>
    <cellStyle name="표준 76 4 2 2" xfId="9518"/>
    <cellStyle name="표준 76 4 3" xfId="8590"/>
    <cellStyle name="표준 76 5" xfId="7243"/>
    <cellStyle name="표준 76 5 2" xfId="9099"/>
    <cellStyle name="표준 76 6" xfId="8171"/>
    <cellStyle name="표준 77" xfId="3664"/>
    <cellStyle name="표준 77 2" xfId="4688"/>
    <cellStyle name="표준 77 2 2" xfId="6780"/>
    <cellStyle name="표준 77 2 2 2" xfId="7735"/>
    <cellStyle name="표준 77 2 2 2 2" xfId="9591"/>
    <cellStyle name="표준 77 2 2 3" xfId="8663"/>
    <cellStyle name="표준 77 2 3" xfId="7329"/>
    <cellStyle name="표준 77 2 3 2" xfId="9185"/>
    <cellStyle name="표준 77 2 4" xfId="8257"/>
    <cellStyle name="표준 77 3" xfId="5043"/>
    <cellStyle name="표준 77 3 2" xfId="6984"/>
    <cellStyle name="표준 77 3 2 2" xfId="7939"/>
    <cellStyle name="표준 77 3 2 2 2" xfId="9795"/>
    <cellStyle name="표준 77 3 2 3" xfId="8867"/>
    <cellStyle name="표준 77 3 3" xfId="7536"/>
    <cellStyle name="표준 77 3 3 2" xfId="9392"/>
    <cellStyle name="표준 77 3 4" xfId="8464"/>
    <cellStyle name="표준 77 4" xfId="6689"/>
    <cellStyle name="표준 77 4 2" xfId="7645"/>
    <cellStyle name="표준 77 4 2 2" xfId="9501"/>
    <cellStyle name="표준 77 4 3" xfId="8573"/>
    <cellStyle name="표준 77 5" xfId="7159"/>
    <cellStyle name="표준 77 5 2" xfId="9015"/>
    <cellStyle name="표준 77 6" xfId="8087"/>
    <cellStyle name="표준 78" xfId="4349"/>
    <cellStyle name="표준 78 2" xfId="4708"/>
    <cellStyle name="표준 78 2 2" xfId="6800"/>
    <cellStyle name="표준 78 2 2 2" xfId="7755"/>
    <cellStyle name="표준 78 2 2 2 2" xfId="9611"/>
    <cellStyle name="표준 78 2 2 3" xfId="8683"/>
    <cellStyle name="표준 78 2 3" xfId="7349"/>
    <cellStyle name="표준 78 2 3 2" xfId="9205"/>
    <cellStyle name="표준 78 2 4" xfId="8277"/>
    <cellStyle name="표준 78 3" xfId="5044"/>
    <cellStyle name="표준 78 3 2" xfId="6985"/>
    <cellStyle name="표준 78 3 2 2" xfId="7940"/>
    <cellStyle name="표준 78 3 2 2 2" xfId="9796"/>
    <cellStyle name="표준 78 3 2 3" xfId="8868"/>
    <cellStyle name="표준 78 3 3" xfId="7537"/>
    <cellStyle name="표준 78 3 3 2" xfId="9393"/>
    <cellStyle name="표준 78 3 4" xfId="8465"/>
    <cellStyle name="표준 78 4" xfId="6710"/>
    <cellStyle name="표준 78 4 2" xfId="7665"/>
    <cellStyle name="표준 78 4 2 2" xfId="9521"/>
    <cellStyle name="표준 78 4 3" xfId="8593"/>
    <cellStyle name="표준 78 5" xfId="7246"/>
    <cellStyle name="표준 78 5 2" xfId="9102"/>
    <cellStyle name="표준 78 6" xfId="8174"/>
    <cellStyle name="표준 79" xfId="3294"/>
    <cellStyle name="표준 79 2" xfId="4321"/>
    <cellStyle name="표준 79 3" xfId="4322"/>
    <cellStyle name="표준 8" xfId="2712"/>
    <cellStyle name="표준 8 2" xfId="2713"/>
    <cellStyle name="표준 8 2 2" xfId="2714"/>
    <cellStyle name="표준 8 2 2 2" xfId="3346"/>
    <cellStyle name="표준 8 2 2 2 2" xfId="4324"/>
    <cellStyle name="표준 8 2 2 3" xfId="4325"/>
    <cellStyle name="표준 8 2 2 4" xfId="4323"/>
    <cellStyle name="표준 8 2 3" xfId="3295"/>
    <cellStyle name="표준 8 2 3 2" xfId="4326"/>
    <cellStyle name="표준 8 2 4" xfId="5005"/>
    <cellStyle name="표준 8 3" xfId="2715"/>
    <cellStyle name="표준 8 3 2" xfId="4327"/>
    <cellStyle name="표준 8 4" xfId="4328"/>
    <cellStyle name="표준 8 4 2" xfId="4329"/>
    <cellStyle name="표준 8 4 3" xfId="4330"/>
    <cellStyle name="표준 8 5" xfId="4331"/>
    <cellStyle name="표준 8 5 2" xfId="4332"/>
    <cellStyle name="표준 8_017_공공행정및사법" xfId="4333"/>
    <cellStyle name="표준 80" xfId="3296"/>
    <cellStyle name="표준 80 2" xfId="4334"/>
    <cellStyle name="표준 80 3" xfId="4335"/>
    <cellStyle name="표준 81" xfId="4421"/>
    <cellStyle name="표준 81 2" xfId="4776"/>
    <cellStyle name="표준 81 2 2" xfId="6868"/>
    <cellStyle name="표준 81 2 2 2" xfId="7823"/>
    <cellStyle name="표준 81 2 2 2 2" xfId="9679"/>
    <cellStyle name="표준 81 2 2 3" xfId="8751"/>
    <cellStyle name="표준 81 2 3" xfId="7417"/>
    <cellStyle name="표준 81 2 3 2" xfId="9273"/>
    <cellStyle name="표준 81 2 4" xfId="8345"/>
    <cellStyle name="표준 81 3" xfId="5045"/>
    <cellStyle name="표준 81 3 2" xfId="6986"/>
    <cellStyle name="표준 81 3 2 2" xfId="7941"/>
    <cellStyle name="표준 81 3 2 2 2" xfId="9797"/>
    <cellStyle name="표준 81 3 2 3" xfId="8869"/>
    <cellStyle name="표준 81 3 3" xfId="7538"/>
    <cellStyle name="표준 81 3 3 2" xfId="9394"/>
    <cellStyle name="표준 81 3 4" xfId="8466"/>
    <cellStyle name="표준 81 4" xfId="6778"/>
    <cellStyle name="표준 81 4 2" xfId="7733"/>
    <cellStyle name="표준 81 4 2 2" xfId="9589"/>
    <cellStyle name="표준 81 4 3" xfId="8661"/>
    <cellStyle name="표준 81 5" xfId="7314"/>
    <cellStyle name="표준 81 5 2" xfId="9170"/>
    <cellStyle name="표준 81 6" xfId="8242"/>
    <cellStyle name="표준 82" xfId="4353"/>
    <cellStyle name="표준 82 2" xfId="4712"/>
    <cellStyle name="표준 82 2 2" xfId="6804"/>
    <cellStyle name="표준 82 2 2 2" xfId="7759"/>
    <cellStyle name="표준 82 2 2 2 2" xfId="9615"/>
    <cellStyle name="표준 82 2 2 3" xfId="8687"/>
    <cellStyle name="표준 82 2 3" xfId="7353"/>
    <cellStyle name="표준 82 2 3 2" xfId="9209"/>
    <cellStyle name="표준 82 2 4" xfId="8281"/>
    <cellStyle name="표준 82 3" xfId="5046"/>
    <cellStyle name="표준 82 3 2" xfId="6987"/>
    <cellStyle name="표준 82 3 2 2" xfId="7942"/>
    <cellStyle name="표준 82 3 2 2 2" xfId="9798"/>
    <cellStyle name="표준 82 3 2 3" xfId="8870"/>
    <cellStyle name="표준 82 3 3" xfId="7539"/>
    <cellStyle name="표준 82 3 3 2" xfId="9395"/>
    <cellStyle name="표준 82 3 4" xfId="8467"/>
    <cellStyle name="표준 82 4" xfId="6714"/>
    <cellStyle name="표준 82 4 2" xfId="7669"/>
    <cellStyle name="표준 82 4 2 2" xfId="9525"/>
    <cellStyle name="표준 82 4 3" xfId="8597"/>
    <cellStyle name="표준 82 5" xfId="7250"/>
    <cellStyle name="표준 82 5 2" xfId="9106"/>
    <cellStyle name="표준 82 6" xfId="8178"/>
    <cellStyle name="표준 83" xfId="4350"/>
    <cellStyle name="표준 83 2" xfId="4709"/>
    <cellStyle name="표준 83 2 2" xfId="6801"/>
    <cellStyle name="표준 83 2 2 2" xfId="7756"/>
    <cellStyle name="표준 83 2 2 2 2" xfId="9612"/>
    <cellStyle name="표준 83 2 2 3" xfId="8684"/>
    <cellStyle name="표준 83 2 3" xfId="7350"/>
    <cellStyle name="표준 83 2 3 2" xfId="9206"/>
    <cellStyle name="표준 83 2 4" xfId="8278"/>
    <cellStyle name="표준 83 3" xfId="5047"/>
    <cellStyle name="표준 83 3 2" xfId="6988"/>
    <cellStyle name="표준 83 3 2 2" xfId="7943"/>
    <cellStyle name="표준 83 3 2 2 2" xfId="9799"/>
    <cellStyle name="표준 83 3 2 3" xfId="8871"/>
    <cellStyle name="표준 83 3 3" xfId="7540"/>
    <cellStyle name="표준 83 3 3 2" xfId="9396"/>
    <cellStyle name="표준 83 3 4" xfId="8468"/>
    <cellStyle name="표준 83 4" xfId="6711"/>
    <cellStyle name="표준 83 4 2" xfId="7666"/>
    <cellStyle name="표준 83 4 2 2" xfId="9522"/>
    <cellStyle name="표준 83 4 3" xfId="8594"/>
    <cellStyle name="표준 83 5" xfId="7247"/>
    <cellStyle name="표준 83 5 2" xfId="9103"/>
    <cellStyle name="표준 83 6" xfId="8175"/>
    <cellStyle name="표준 84" xfId="5048"/>
    <cellStyle name="표준 84 2" xfId="6989"/>
    <cellStyle name="표준 84 2 2" xfId="7944"/>
    <cellStyle name="표준 84 2 2 2" xfId="9800"/>
    <cellStyle name="표준 84 2 3" xfId="8872"/>
    <cellStyle name="표준 84 3" xfId="7541"/>
    <cellStyle name="표준 84 3 2" xfId="9397"/>
    <cellStyle name="표준 84 4" xfId="8469"/>
    <cellStyle name="표준 85" xfId="6565"/>
    <cellStyle name="표준 86" xfId="6566"/>
    <cellStyle name="표준 87" xfId="3297"/>
    <cellStyle name="표준 88" xfId="3298"/>
    <cellStyle name="표준 89" xfId="3299"/>
    <cellStyle name="표준 9" xfId="2716"/>
    <cellStyle name="표준 9 2" xfId="2717"/>
    <cellStyle name="표준 9 2 2" xfId="3301"/>
    <cellStyle name="표준 9 3" xfId="3300"/>
    <cellStyle name="표준 9 4" xfId="4337"/>
    <cellStyle name="표준 9 5" xfId="4336"/>
    <cellStyle name="표준 9_009_유통금융보험및기타서비스" xfId="4338"/>
    <cellStyle name="표준 90" xfId="3302"/>
    <cellStyle name="표준 91" xfId="3303"/>
    <cellStyle name="표준 92" xfId="3304"/>
    <cellStyle name="표준 93" xfId="6567"/>
    <cellStyle name="표준 94" xfId="3305"/>
    <cellStyle name="표준 95" xfId="3306"/>
    <cellStyle name="표준 96" xfId="3307"/>
    <cellStyle name="표준 97" xfId="3308"/>
    <cellStyle name="표준 98" xfId="3309"/>
    <cellStyle name="표준 99" xfId="3310"/>
    <cellStyle name="표준_-12.보건사회" xfId="2718"/>
    <cellStyle name="표준_14. 교육문화" xfId="7093"/>
    <cellStyle name="표준_-14.교육문화" xfId="2719"/>
    <cellStyle name="표준_17 공공행정및사법" xfId="2720"/>
    <cellStyle name="표준_17 공공행정및사법(1)" xfId="2721"/>
    <cellStyle name="표준_17. 공공행정및사법" xfId="2722"/>
    <cellStyle name="표준_-17.공공사법" xfId="2723"/>
    <cellStyle name="표준_28.교통사고발생" xfId="7097"/>
    <cellStyle name="표준_8.관내관공서및주요기관" xfId="2724"/>
    <cellStyle name="표준_8.관내관공서및주요기관_1" xfId="2725"/>
    <cellStyle name="표준_i32하천과" xfId="2726"/>
    <cellStyle name="표준_Sheet1" xfId="2727"/>
    <cellStyle name="표준_시군수합자료" xfId="2728"/>
    <cellStyle name="표준_식량작물생산량" xfId="2729"/>
    <cellStyle name="하이퍼링크 2" xfId="2730"/>
    <cellStyle name="하이퍼링크 2 2" xfId="3311"/>
    <cellStyle name="하이퍼링크 2 3" xfId="4339"/>
    <cellStyle name="하이퍼링크 3" xfId="3377"/>
    <cellStyle name="합산" xfId="2731"/>
    <cellStyle name="합산 2" xfId="2732"/>
    <cellStyle name="화폐기호" xfId="2733"/>
    <cellStyle name="화폐기호 2" xfId="2734"/>
    <cellStyle name="화폐기호 2 2" xfId="2735"/>
    <cellStyle name="화폐기호0" xfId="2736"/>
    <cellStyle name="화폐기호0 2" xfId="2737"/>
    <cellStyle name="화폐기호0 2 2" xfId="27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externalLink" Target="externalLinks/externalLink14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77" r="0.750000000000007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99" r="0.75000000000000799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9525</xdr:rowOff>
    </xdr:from>
    <xdr:to>
      <xdr:col>8</xdr:col>
      <xdr:colOff>590550</xdr:colOff>
      <xdr:row>13</xdr:row>
      <xdr:rowOff>28575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61925" y="466725"/>
          <a:ext cx="591502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공공행정 및 사법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Administration and Justice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_AZTMP3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78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a\LOCALS~1\Temp\_AZTMP7_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\_AZTMP0_\Exec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szTemp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4D27F9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4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activeCell="B47" sqref="B47"/>
      <selection pane="bottomLeft" activeCell="I1" sqref="I1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775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869" pageOrder="overThenDown" orientation="portrait" useFirstPageNumber="1" r:id="rId1"/>
  <headerFooter alignWithMargins="0">
    <oddHeader xml:space="preserve">&amp;R                                                             </oddHeader>
    <oddFooter>&amp;C&amp;P</oddFoot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9"/>
  <sheetViews>
    <sheetView view="pageBreakPreview" zoomScaleNormal="100" zoomScaleSheetLayoutView="100" workbookViewId="0">
      <selection activeCell="B13" sqref="B13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 t="s">
        <v>1284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"/>
      <c r="B5" s="4"/>
      <c r="C5" s="5"/>
      <c r="D5" s="5"/>
      <c r="F5" s="4"/>
      <c r="G5" s="5"/>
      <c r="H5" s="6"/>
      <c r="I5" s="6"/>
      <c r="J5" s="1"/>
      <c r="K5" s="1"/>
      <c r="L5" s="1"/>
      <c r="M5" s="1"/>
      <c r="N5" s="1"/>
      <c r="O5" s="1"/>
      <c r="P5" s="1"/>
    </row>
    <row r="6" spans="1:16" s="2" customFormat="1">
      <c r="A6" s="4"/>
      <c r="B6" s="4"/>
      <c r="C6" s="5"/>
      <c r="D6" s="5"/>
      <c r="F6" s="4"/>
      <c r="G6" s="5"/>
      <c r="H6" s="6"/>
      <c r="I6" s="6"/>
      <c r="J6" s="1"/>
      <c r="K6" s="1"/>
      <c r="L6" s="1"/>
      <c r="M6" s="1"/>
      <c r="N6" s="1"/>
      <c r="O6" s="1"/>
      <c r="P6" s="1"/>
    </row>
    <row r="7" spans="1:16" s="2" customFormat="1">
      <c r="A7" s="4"/>
      <c r="B7" s="4"/>
      <c r="C7" s="5"/>
      <c r="D7" s="5"/>
      <c r="G7" s="5"/>
      <c r="H7" s="6"/>
      <c r="I7" s="6"/>
      <c r="J7" s="1"/>
      <c r="K7" s="1"/>
      <c r="L7" s="1"/>
      <c r="M7" s="1"/>
      <c r="N7" s="1"/>
      <c r="O7" s="1"/>
      <c r="P7" s="1"/>
    </row>
    <row r="8" spans="1:16" s="2" customFormat="1">
      <c r="A8" s="4"/>
      <c r="B8" s="4"/>
      <c r="C8" s="5"/>
      <c r="D8" s="5"/>
      <c r="G8" s="5"/>
      <c r="H8" s="6"/>
      <c r="I8" s="6"/>
      <c r="J8" s="1"/>
      <c r="K8" s="1"/>
      <c r="L8" s="1"/>
      <c r="M8" s="1"/>
      <c r="N8" s="1"/>
      <c r="O8" s="1"/>
      <c r="P8" s="1"/>
    </row>
    <row r="9" spans="1:16" s="2" customFormat="1">
      <c r="B9" s="4"/>
      <c r="C9" s="5"/>
      <c r="D9" s="5"/>
      <c r="G9" s="5"/>
      <c r="H9" s="6"/>
      <c r="I9" s="6"/>
      <c r="J9" s="1"/>
      <c r="K9" s="1"/>
      <c r="L9" s="1"/>
      <c r="M9" s="1"/>
      <c r="N9" s="1"/>
      <c r="O9" s="1"/>
      <c r="P9" s="1"/>
    </row>
    <row r="10" spans="1:16" s="2" customFormat="1">
      <c r="B10" s="4"/>
      <c r="C10" s="5"/>
      <c r="D10" s="5"/>
      <c r="G10" s="5"/>
      <c r="H10" s="6"/>
      <c r="I10" s="6"/>
      <c r="J10" s="1"/>
      <c r="K10" s="1"/>
      <c r="L10" s="1"/>
      <c r="M10" s="1"/>
      <c r="N10" s="1"/>
      <c r="O10" s="1"/>
      <c r="P10" s="1"/>
    </row>
    <row r="11" spans="1:16" s="2" customFormat="1">
      <c r="A11" s="4"/>
      <c r="B11" s="4"/>
      <c r="C11" s="5"/>
      <c r="D11" s="5"/>
      <c r="F11" s="4"/>
      <c r="G11" s="5"/>
      <c r="H11" s="6"/>
      <c r="I11" s="6"/>
      <c r="J11" s="1"/>
      <c r="K11" s="1"/>
      <c r="L11" s="1"/>
      <c r="M11" s="1"/>
      <c r="N11" s="1"/>
      <c r="O11" s="1"/>
      <c r="P11" s="1"/>
    </row>
    <row r="12" spans="1:16" s="2" customFormat="1">
      <c r="A12" s="4"/>
      <c r="B12" s="4"/>
      <c r="C12" s="5"/>
      <c r="D12" s="5"/>
      <c r="F12" s="4"/>
      <c r="G12" s="5"/>
      <c r="H12" s="6"/>
      <c r="I12" s="6"/>
      <c r="J12" s="1"/>
      <c r="K12" s="1"/>
      <c r="L12" s="1"/>
      <c r="M12" s="1"/>
      <c r="N12" s="1"/>
      <c r="O12" s="1"/>
      <c r="P12" s="1"/>
    </row>
    <row r="13" spans="1:16" s="2" customFormat="1">
      <c r="A13" s="4"/>
      <c r="B13" s="4"/>
      <c r="C13" s="5"/>
      <c r="D13" s="5"/>
      <c r="F13" s="4"/>
      <c r="G13" s="5"/>
      <c r="H13" s="6"/>
      <c r="I13" s="6"/>
      <c r="J13" s="1"/>
      <c r="K13" s="1"/>
      <c r="L13" s="1"/>
      <c r="M13" s="1"/>
      <c r="N13" s="1"/>
      <c r="O13" s="1"/>
      <c r="P13" s="1"/>
    </row>
    <row r="14" spans="1:16" s="2" customFormat="1">
      <c r="A14" s="4"/>
      <c r="B14" s="4"/>
      <c r="C14" s="5"/>
      <c r="D14" s="5"/>
      <c r="F14" s="4"/>
      <c r="G14" s="5"/>
      <c r="H14" s="6"/>
      <c r="I14" s="6"/>
      <c r="J14" s="1"/>
      <c r="K14" s="1"/>
      <c r="L14" s="1"/>
      <c r="M14" s="1"/>
      <c r="N14" s="1"/>
      <c r="O14" s="1"/>
      <c r="P14" s="1"/>
    </row>
    <row r="15" spans="1:16" s="2" customFormat="1">
      <c r="A15" s="4"/>
      <c r="B15" s="4"/>
      <c r="C15" s="5"/>
      <c r="D15" s="5"/>
      <c r="F15" s="4"/>
      <c r="G15" s="5"/>
      <c r="H15" s="6"/>
      <c r="I15" s="6"/>
      <c r="J15" s="1"/>
      <c r="K15" s="1"/>
      <c r="L15" s="1"/>
      <c r="M15" s="1"/>
      <c r="N15" s="1"/>
      <c r="O15" s="1"/>
      <c r="P15" s="1"/>
    </row>
    <row r="16" spans="1:16" s="2" customFormat="1">
      <c r="A16" s="4" t="s">
        <v>67</v>
      </c>
      <c r="B16" s="4"/>
      <c r="C16" s="5"/>
      <c r="D16" s="5"/>
      <c r="F16" s="4" t="s">
        <v>485</v>
      </c>
      <c r="G16" s="5"/>
      <c r="H16" s="6"/>
      <c r="I16" s="6"/>
      <c r="J16" s="1"/>
      <c r="K16" s="1"/>
      <c r="L16" s="1"/>
      <c r="M16" s="1"/>
      <c r="N16" s="1"/>
      <c r="O16" s="1"/>
      <c r="P16" s="1"/>
    </row>
    <row r="17" spans="1:16" s="2" customFormat="1">
      <c r="A17" s="4" t="s">
        <v>68</v>
      </c>
      <c r="B17" s="4"/>
      <c r="C17" s="5"/>
      <c r="D17" s="5"/>
      <c r="F17" s="4" t="s">
        <v>486</v>
      </c>
      <c r="G17" s="5"/>
      <c r="H17" s="6"/>
      <c r="I17" s="6"/>
      <c r="J17" s="1"/>
      <c r="K17" s="1"/>
      <c r="L17" s="1"/>
      <c r="M17" s="1"/>
      <c r="N17" s="1"/>
      <c r="O17" s="1"/>
      <c r="P17" s="1"/>
    </row>
    <row r="18" spans="1:16" s="2" customFormat="1">
      <c r="A18" s="4" t="s">
        <v>69</v>
      </c>
      <c r="B18" s="4"/>
      <c r="C18" s="5"/>
      <c r="D18" s="5"/>
      <c r="F18" s="4" t="s">
        <v>487</v>
      </c>
      <c r="G18" s="5"/>
      <c r="H18" s="6"/>
      <c r="I18" s="6"/>
      <c r="J18" s="1"/>
      <c r="K18" s="1"/>
      <c r="L18" s="1"/>
      <c r="M18" s="1"/>
      <c r="N18" s="1"/>
      <c r="O18" s="1"/>
      <c r="P18" s="1"/>
    </row>
    <row r="19" spans="1:16" s="2" customFormat="1">
      <c r="A19" s="4" t="s">
        <v>70</v>
      </c>
      <c r="B19" s="4"/>
      <c r="C19" s="5"/>
      <c r="D19" s="5"/>
      <c r="F19" s="4" t="s">
        <v>488</v>
      </c>
      <c r="G19" s="5"/>
      <c r="H19" s="6"/>
      <c r="I19" s="6"/>
      <c r="J19" s="1"/>
      <c r="K19" s="1"/>
      <c r="L19" s="1"/>
      <c r="M19" s="1"/>
      <c r="N19" s="1"/>
      <c r="O19" s="1"/>
      <c r="P19" s="1"/>
    </row>
    <row r="20" spans="1:16" s="2" customFormat="1">
      <c r="A20" s="4" t="s">
        <v>71</v>
      </c>
      <c r="B20" s="4"/>
      <c r="C20" s="5"/>
      <c r="D20" s="5"/>
      <c r="F20" s="4" t="s">
        <v>489</v>
      </c>
      <c r="G20" s="5"/>
      <c r="H20" s="6"/>
      <c r="I20" s="6"/>
      <c r="J20" s="1"/>
      <c r="K20" s="1"/>
      <c r="L20" s="1"/>
      <c r="M20" s="1"/>
      <c r="N20" s="1"/>
      <c r="O20" s="1"/>
      <c r="P20" s="1"/>
    </row>
    <row r="21" spans="1:16" s="2" customFormat="1">
      <c r="A21" s="4" t="s">
        <v>72</v>
      </c>
      <c r="B21" s="4"/>
      <c r="C21" s="5"/>
      <c r="D21" s="5"/>
      <c r="F21" s="4" t="s">
        <v>490</v>
      </c>
      <c r="G21" s="5"/>
      <c r="H21" s="6"/>
      <c r="I21" s="6"/>
      <c r="J21" s="1"/>
      <c r="K21" s="1"/>
      <c r="L21" s="1"/>
      <c r="M21" s="1"/>
      <c r="N21" s="1"/>
      <c r="O21" s="1"/>
      <c r="P21" s="1"/>
    </row>
    <row r="22" spans="1:16" s="2" customFormat="1">
      <c r="A22" s="4" t="s">
        <v>980</v>
      </c>
      <c r="B22" s="4"/>
      <c r="C22" s="5"/>
      <c r="D22" s="5"/>
      <c r="F22" s="4" t="s">
        <v>491</v>
      </c>
      <c r="G22" s="5"/>
      <c r="H22" s="6"/>
      <c r="I22" s="6"/>
      <c r="J22" s="1"/>
      <c r="K22" s="1"/>
      <c r="L22" s="1"/>
      <c r="M22" s="1"/>
      <c r="N22" s="1"/>
      <c r="O22" s="1"/>
      <c r="P22" s="1"/>
    </row>
    <row r="23" spans="1:16" s="2" customFormat="1">
      <c r="A23" s="4" t="s">
        <v>476</v>
      </c>
      <c r="B23" s="4"/>
      <c r="C23" s="5"/>
      <c r="D23" s="5"/>
      <c r="F23" s="4" t="s">
        <v>981</v>
      </c>
      <c r="G23" s="5"/>
      <c r="H23" s="6"/>
      <c r="I23" s="6"/>
      <c r="J23" s="1"/>
      <c r="K23" s="1"/>
      <c r="L23" s="1"/>
      <c r="M23" s="1"/>
      <c r="N23" s="1"/>
      <c r="O23" s="1"/>
      <c r="P23" s="1"/>
    </row>
    <row r="24" spans="1:16" s="2" customFormat="1">
      <c r="A24" s="4" t="s">
        <v>477</v>
      </c>
      <c r="B24" s="4"/>
      <c r="C24" s="5"/>
      <c r="D24" s="5"/>
      <c r="F24" s="4" t="s">
        <v>982</v>
      </c>
      <c r="G24" s="5"/>
      <c r="H24" s="6"/>
      <c r="I24" s="6"/>
      <c r="J24" s="1"/>
      <c r="K24" s="1"/>
      <c r="L24" s="1"/>
      <c r="M24" s="1"/>
      <c r="N24" s="1"/>
      <c r="O24" s="1"/>
      <c r="P24" s="1"/>
    </row>
    <row r="25" spans="1:16" s="2" customFormat="1">
      <c r="A25" s="4" t="s">
        <v>478</v>
      </c>
      <c r="B25" s="4"/>
      <c r="C25" s="5"/>
      <c r="D25" s="5"/>
      <c r="F25" s="4" t="s">
        <v>492</v>
      </c>
      <c r="G25" s="5"/>
      <c r="H25" s="6"/>
      <c r="I25" s="6"/>
      <c r="J25" s="1"/>
      <c r="K25" s="1"/>
      <c r="L25" s="1"/>
      <c r="M25" s="1"/>
      <c r="N25" s="1"/>
      <c r="O25" s="1"/>
      <c r="P25" s="1"/>
    </row>
    <row r="26" spans="1:16" s="2" customFormat="1">
      <c r="A26" s="4" t="s">
        <v>479</v>
      </c>
      <c r="B26" s="4"/>
      <c r="C26" s="5"/>
      <c r="D26" s="5"/>
      <c r="F26" s="4" t="s">
        <v>493</v>
      </c>
      <c r="G26" s="5"/>
      <c r="H26" s="6"/>
      <c r="I26" s="6"/>
      <c r="J26" s="1"/>
      <c r="K26" s="1"/>
      <c r="L26" s="1"/>
      <c r="M26" s="1"/>
      <c r="N26" s="1"/>
      <c r="O26" s="1"/>
      <c r="P26" s="1"/>
    </row>
    <row r="27" spans="1:16" s="2" customFormat="1">
      <c r="A27" s="4" t="s">
        <v>480</v>
      </c>
      <c r="B27" s="4"/>
      <c r="C27" s="5"/>
      <c r="D27" s="5"/>
      <c r="F27" s="4" t="s">
        <v>494</v>
      </c>
      <c r="G27" s="5"/>
      <c r="H27" s="6"/>
      <c r="I27" s="6"/>
      <c r="J27" s="1"/>
      <c r="K27" s="1"/>
      <c r="L27" s="1"/>
      <c r="M27" s="1"/>
      <c r="N27" s="1"/>
      <c r="O27" s="1"/>
      <c r="P27" s="1"/>
    </row>
    <row r="28" spans="1:16" s="2" customFormat="1">
      <c r="A28" s="4" t="s">
        <v>481</v>
      </c>
      <c r="B28" s="4"/>
      <c r="C28" s="5"/>
      <c r="D28" s="5"/>
      <c r="F28" s="4" t="s">
        <v>695</v>
      </c>
      <c r="G28" s="5"/>
      <c r="H28" s="6"/>
      <c r="I28" s="6"/>
      <c r="J28" s="1"/>
      <c r="K28" s="1"/>
      <c r="L28" s="1"/>
      <c r="M28" s="1"/>
      <c r="N28" s="1"/>
      <c r="O28" s="1"/>
      <c r="P28" s="1"/>
    </row>
    <row r="29" spans="1:16" s="2" customFormat="1">
      <c r="A29" s="4" t="s">
        <v>482</v>
      </c>
      <c r="B29" s="4"/>
      <c r="C29" s="5"/>
      <c r="D29" s="5"/>
      <c r="F29" s="4" t="s">
        <v>495</v>
      </c>
      <c r="G29" s="5"/>
      <c r="H29" s="6"/>
      <c r="I29" s="6"/>
      <c r="J29" s="1"/>
      <c r="K29" s="1"/>
      <c r="L29" s="1"/>
      <c r="M29" s="1"/>
      <c r="N29" s="1"/>
      <c r="O29" s="1"/>
      <c r="P29" s="1"/>
    </row>
    <row r="30" spans="1:16" s="2" customFormat="1">
      <c r="A30" s="4" t="s">
        <v>483</v>
      </c>
      <c r="B30" s="4"/>
      <c r="C30" s="5"/>
      <c r="D30" s="5"/>
      <c r="F30" s="4" t="s">
        <v>496</v>
      </c>
      <c r="G30" s="5"/>
      <c r="H30" s="6"/>
      <c r="I30" s="6"/>
      <c r="J30" s="1"/>
      <c r="K30" s="1"/>
      <c r="L30" s="1"/>
      <c r="M30" s="1"/>
      <c r="N30" s="1"/>
      <c r="O30" s="1"/>
      <c r="P30" s="1"/>
    </row>
    <row r="31" spans="1:16" s="2" customFormat="1">
      <c r="A31" s="4" t="s">
        <v>484</v>
      </c>
      <c r="B31" s="4"/>
      <c r="C31" s="5"/>
      <c r="D31" s="7"/>
      <c r="F31" s="4" t="s">
        <v>497</v>
      </c>
      <c r="G31" s="5"/>
      <c r="H31" s="6"/>
      <c r="I31" s="6"/>
      <c r="J31" s="1"/>
      <c r="K31" s="1"/>
      <c r="L31" s="1"/>
      <c r="M31" s="1"/>
      <c r="N31" s="1"/>
      <c r="O31" s="1"/>
      <c r="P31" s="1"/>
    </row>
    <row r="32" spans="1:16" s="2" customFormat="1">
      <c r="A32" s="4"/>
      <c r="B32" s="4"/>
      <c r="C32" s="5"/>
      <c r="D32" s="5"/>
      <c r="E32" s="5"/>
      <c r="F32" s="5"/>
      <c r="G32" s="5"/>
      <c r="H32" s="6"/>
      <c r="I32" s="6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H96"/>
  <sheetViews>
    <sheetView view="pageBreakPreview" topLeftCell="A6" zoomScaleNormal="100" zoomScaleSheetLayoutView="100" workbookViewId="0">
      <selection activeCell="G13" sqref="G13"/>
    </sheetView>
  </sheetViews>
  <sheetFormatPr defaultRowHeight="14.25"/>
  <cols>
    <col min="1" max="1" width="25.25" style="24" customWidth="1"/>
    <col min="2" max="2" width="1.75" style="24" customWidth="1"/>
    <col min="3" max="3" width="15.375" style="25" customWidth="1"/>
    <col min="4" max="4" width="3.625" style="25" customWidth="1"/>
    <col min="5" max="5" width="12.875" style="25" customWidth="1"/>
    <col min="6" max="6" width="3.625" style="25" customWidth="1"/>
    <col min="7" max="7" width="16.375" style="25" customWidth="1"/>
    <col min="8" max="8" width="3.625" style="26" customWidth="1"/>
    <col min="9" max="9" width="6.125" style="26" customWidth="1"/>
    <col min="10" max="16384" width="9" style="26"/>
  </cols>
  <sheetData>
    <row r="1" spans="1:8" s="423" customFormat="1" ht="14.1" customHeight="1">
      <c r="A1" s="421"/>
      <c r="B1" s="421"/>
      <c r="C1" s="421"/>
      <c r="D1" s="421"/>
      <c r="E1" s="421"/>
      <c r="F1" s="421"/>
      <c r="G1" s="422"/>
      <c r="H1" s="422" t="s">
        <v>1283</v>
      </c>
    </row>
    <row r="2" spans="1:8" s="9" customFormat="1" ht="14.1" customHeight="1">
      <c r="A2" s="457"/>
      <c r="B2" s="457"/>
      <c r="C2" s="457"/>
      <c r="D2" s="457"/>
      <c r="E2" s="457"/>
      <c r="F2" s="457"/>
      <c r="G2" s="10"/>
      <c r="H2" s="10"/>
    </row>
    <row r="3" spans="1:8" s="458" customFormat="1" ht="20.100000000000001" customHeight="1">
      <c r="A3" s="977" t="s">
        <v>67</v>
      </c>
      <c r="B3" s="977"/>
      <c r="C3" s="977"/>
      <c r="D3" s="977"/>
      <c r="E3" s="977"/>
      <c r="F3" s="977"/>
      <c r="G3" s="977"/>
      <c r="H3" s="977"/>
    </row>
    <row r="4" spans="1:8" s="461" customFormat="1" ht="24" customHeight="1">
      <c r="A4" s="978" t="s">
        <v>1062</v>
      </c>
      <c r="B4" s="978"/>
      <c r="C4" s="978"/>
      <c r="D4" s="978"/>
      <c r="E4" s="978"/>
      <c r="F4" s="978"/>
      <c r="G4" s="978"/>
      <c r="H4" s="978"/>
    </row>
    <row r="5" spans="1:8" s="370" customFormat="1" ht="18" customHeight="1" thickBot="1">
      <c r="A5" s="51" t="s">
        <v>73</v>
      </c>
      <c r="B5" s="51"/>
      <c r="G5" s="10"/>
      <c r="H5" s="10" t="s">
        <v>322</v>
      </c>
    </row>
    <row r="6" spans="1:8" s="9" customFormat="1" ht="18.75" customHeight="1">
      <c r="A6" s="984" t="s">
        <v>75</v>
      </c>
      <c r="B6" s="52"/>
      <c r="C6" s="987" t="s">
        <v>38</v>
      </c>
      <c r="D6" s="988"/>
      <c r="E6" s="993" t="s">
        <v>76</v>
      </c>
      <c r="F6" s="988"/>
      <c r="G6" s="993" t="s">
        <v>888</v>
      </c>
      <c r="H6" s="987"/>
    </row>
    <row r="7" spans="1:8" s="9" customFormat="1" ht="18.75" customHeight="1">
      <c r="A7" s="985"/>
      <c r="B7" s="53"/>
      <c r="C7" s="989"/>
      <c r="D7" s="990"/>
      <c r="E7" s="994"/>
      <c r="F7" s="990"/>
      <c r="G7" s="994"/>
      <c r="H7" s="989"/>
    </row>
    <row r="8" spans="1:8" s="9" customFormat="1" ht="18.75" customHeight="1">
      <c r="A8" s="986"/>
      <c r="B8" s="54"/>
      <c r="C8" s="991"/>
      <c r="D8" s="992"/>
      <c r="E8" s="995"/>
      <c r="F8" s="992"/>
      <c r="G8" s="995"/>
      <c r="H8" s="991"/>
    </row>
    <row r="9" spans="1:8" s="28" customFormat="1" ht="20.100000000000001" customHeight="1">
      <c r="A9" s="165">
        <v>2014</v>
      </c>
      <c r="B9" s="464"/>
      <c r="C9" s="55">
        <v>25099</v>
      </c>
      <c r="D9" s="56">
        <v>7</v>
      </c>
      <c r="E9" s="27">
        <v>1344</v>
      </c>
      <c r="F9" s="56">
        <v>3</v>
      </c>
      <c r="G9" s="27">
        <v>3820</v>
      </c>
      <c r="H9" s="57">
        <v>4</v>
      </c>
    </row>
    <row r="10" spans="1:8" s="28" customFormat="1" ht="20.100000000000001" customHeight="1">
      <c r="A10" s="165">
        <v>2015</v>
      </c>
      <c r="B10" s="464"/>
      <c r="C10" s="55">
        <v>25406</v>
      </c>
      <c r="D10" s="56">
        <v>7</v>
      </c>
      <c r="E10" s="27">
        <v>1385</v>
      </c>
      <c r="F10" s="56">
        <v>3</v>
      </c>
      <c r="G10" s="27">
        <v>3914</v>
      </c>
      <c r="H10" s="57">
        <v>4</v>
      </c>
    </row>
    <row r="11" spans="1:8" s="28" customFormat="1" ht="20.100000000000001" customHeight="1">
      <c r="A11" s="165">
        <v>2016</v>
      </c>
      <c r="B11" s="688"/>
      <c r="C11" s="55">
        <v>25720</v>
      </c>
      <c r="D11" s="56">
        <v>7</v>
      </c>
      <c r="E11" s="27">
        <v>1407</v>
      </c>
      <c r="F11" s="56">
        <v>3</v>
      </c>
      <c r="G11" s="27">
        <v>4058</v>
      </c>
      <c r="H11" s="57">
        <v>4</v>
      </c>
    </row>
    <row r="12" spans="1:8" s="28" customFormat="1" ht="20.100000000000001" customHeight="1">
      <c r="A12" s="687">
        <v>2017</v>
      </c>
      <c r="B12" s="688"/>
      <c r="C12" s="55">
        <v>26538</v>
      </c>
      <c r="D12" s="56">
        <v>7</v>
      </c>
      <c r="E12" s="27">
        <v>1457</v>
      </c>
      <c r="F12" s="56">
        <v>3</v>
      </c>
      <c r="G12" s="27">
        <v>4389</v>
      </c>
      <c r="H12" s="57">
        <v>4</v>
      </c>
    </row>
    <row r="13" spans="1:8" s="28" customFormat="1" ht="20.100000000000001" customHeight="1">
      <c r="A13" s="899">
        <v>2018</v>
      </c>
      <c r="B13" s="68"/>
      <c r="C13" s="58">
        <f t="shared" ref="C13:H13" si="0">SUM(C15:C18)</f>
        <v>27621</v>
      </c>
      <c r="D13" s="689">
        <f t="shared" si="0"/>
        <v>7</v>
      </c>
      <c r="E13" s="58">
        <f t="shared" si="0"/>
        <v>1424</v>
      </c>
      <c r="F13" s="59">
        <f t="shared" si="0"/>
        <v>3</v>
      </c>
      <c r="G13" s="58">
        <f t="shared" si="0"/>
        <v>5102</v>
      </c>
      <c r="H13" s="59">
        <f t="shared" si="0"/>
        <v>4</v>
      </c>
    </row>
    <row r="14" spans="1:8" s="9" customFormat="1" ht="20.100000000000001" customHeight="1">
      <c r="A14" s="60"/>
      <c r="B14" s="61"/>
      <c r="C14" s="62"/>
      <c r="D14" s="63"/>
      <c r="E14" s="62"/>
      <c r="F14" s="63"/>
      <c r="G14" s="62"/>
      <c r="H14" s="908"/>
    </row>
    <row r="15" spans="1:8" s="480" customFormat="1" ht="20.100000000000001" customHeight="1">
      <c r="A15" s="528" t="s">
        <v>887</v>
      </c>
      <c r="B15" s="529"/>
      <c r="C15" s="380">
        <v>24</v>
      </c>
      <c r="D15" s="530"/>
      <c r="E15" s="380">
        <v>1</v>
      </c>
      <c r="F15" s="381"/>
      <c r="G15" s="380" t="s">
        <v>834</v>
      </c>
      <c r="H15" s="382"/>
    </row>
    <row r="16" spans="1:8" s="480" customFormat="1" ht="20.100000000000001" customHeight="1">
      <c r="A16" s="528" t="s">
        <v>449</v>
      </c>
      <c r="B16" s="529"/>
      <c r="C16" s="380">
        <v>32</v>
      </c>
      <c r="D16" s="530"/>
      <c r="E16" s="380">
        <v>8</v>
      </c>
      <c r="F16" s="381"/>
      <c r="G16" s="380">
        <v>9</v>
      </c>
      <c r="H16" s="382"/>
    </row>
    <row r="17" spans="1:8" s="480" customFormat="1" ht="20.100000000000001" customHeight="1">
      <c r="A17" s="528" t="s">
        <v>450</v>
      </c>
      <c r="B17" s="529"/>
      <c r="C17" s="380">
        <v>4238</v>
      </c>
      <c r="D17" s="530">
        <v>2</v>
      </c>
      <c r="E17" s="380">
        <v>198</v>
      </c>
      <c r="F17" s="381">
        <v>1</v>
      </c>
      <c r="G17" s="380">
        <v>4040</v>
      </c>
      <c r="H17" s="381">
        <v>1</v>
      </c>
    </row>
    <row r="18" spans="1:8" s="480" customFormat="1" ht="20.100000000000001" customHeight="1" thickBot="1">
      <c r="A18" s="528" t="s">
        <v>451</v>
      </c>
      <c r="B18" s="529"/>
      <c r="C18" s="380">
        <v>23327</v>
      </c>
      <c r="D18" s="530">
        <v>5</v>
      </c>
      <c r="E18" s="380">
        <v>1217</v>
      </c>
      <c r="F18" s="381">
        <v>2</v>
      </c>
      <c r="G18" s="380">
        <v>1053</v>
      </c>
      <c r="H18" s="381">
        <v>3</v>
      </c>
    </row>
    <row r="19" spans="1:8" s="9" customFormat="1" ht="21" customHeight="1" thickBot="1">
      <c r="A19" s="979"/>
      <c r="B19" s="979"/>
      <c r="C19" s="979"/>
      <c r="D19" s="979"/>
      <c r="E19" s="979"/>
      <c r="F19" s="979"/>
      <c r="G19" s="979"/>
      <c r="H19" s="979"/>
    </row>
    <row r="20" spans="1:8" s="9" customFormat="1" ht="22.5" customHeight="1">
      <c r="A20" s="984" t="s">
        <v>452</v>
      </c>
      <c r="B20" s="64"/>
      <c r="C20" s="996" t="s">
        <v>889</v>
      </c>
      <c r="D20" s="997"/>
      <c r="E20" s="996" t="s">
        <v>453</v>
      </c>
      <c r="F20" s="996"/>
      <c r="G20" s="416"/>
      <c r="H20" s="415"/>
    </row>
    <row r="21" spans="1:8" s="9" customFormat="1" ht="22.5" customHeight="1">
      <c r="A21" s="985"/>
      <c r="B21" s="65"/>
      <c r="C21" s="998"/>
      <c r="D21" s="999"/>
      <c r="E21" s="1000"/>
      <c r="F21" s="1000"/>
      <c r="G21" s="980" t="s">
        <v>78</v>
      </c>
      <c r="H21" s="981"/>
    </row>
    <row r="22" spans="1:8" s="9" customFormat="1" ht="18.75" customHeight="1">
      <c r="A22" s="986"/>
      <c r="B22" s="66"/>
      <c r="C22" s="983" t="s">
        <v>454</v>
      </c>
      <c r="D22" s="1001"/>
      <c r="E22" s="983"/>
      <c r="F22" s="983"/>
      <c r="G22" s="982"/>
      <c r="H22" s="983"/>
    </row>
    <row r="23" spans="1:8" s="28" customFormat="1" ht="20.100000000000001" customHeight="1">
      <c r="A23" s="764">
        <v>2014</v>
      </c>
      <c r="B23" s="68"/>
      <c r="C23" s="69">
        <v>2915</v>
      </c>
      <c r="D23" s="70">
        <v>1</v>
      </c>
      <c r="E23" s="1003">
        <v>19935</v>
      </c>
      <c r="F23" s="1003"/>
      <c r="G23" s="1003">
        <v>5472</v>
      </c>
      <c r="H23" s="1003"/>
    </row>
    <row r="24" spans="1:8" s="28" customFormat="1" ht="20.100000000000001" customHeight="1">
      <c r="A24" s="764">
        <v>2015</v>
      </c>
      <c r="B24" s="68"/>
      <c r="C24" s="69">
        <v>3012</v>
      </c>
      <c r="D24" s="70">
        <v>1</v>
      </c>
      <c r="E24" s="1003">
        <v>20107</v>
      </c>
      <c r="F24" s="1003"/>
      <c r="G24" s="1003">
        <v>5428</v>
      </c>
      <c r="H24" s="1003"/>
    </row>
    <row r="25" spans="1:8" s="28" customFormat="1" ht="20.100000000000001" customHeight="1">
      <c r="A25" s="764">
        <v>2016</v>
      </c>
      <c r="B25" s="68"/>
      <c r="C25" s="69">
        <v>3166</v>
      </c>
      <c r="D25" s="70">
        <v>1</v>
      </c>
      <c r="E25" s="1003">
        <v>20255</v>
      </c>
      <c r="F25" s="1003"/>
      <c r="G25" s="1003">
        <v>5495</v>
      </c>
      <c r="H25" s="1003"/>
    </row>
    <row r="26" spans="1:8" s="28" customFormat="1" ht="20.100000000000001" customHeight="1">
      <c r="A26" s="67">
        <v>2017</v>
      </c>
      <c r="B26" s="68"/>
      <c r="C26" s="69">
        <v>3229</v>
      </c>
      <c r="D26" s="70">
        <v>1</v>
      </c>
      <c r="E26" s="1003">
        <v>20692</v>
      </c>
      <c r="F26" s="1003"/>
      <c r="G26" s="1003">
        <v>5707</v>
      </c>
      <c r="H26" s="1003"/>
    </row>
    <row r="27" spans="1:8" s="28" customFormat="1" ht="20.100000000000001" customHeight="1">
      <c r="A27" s="899">
        <v>2018</v>
      </c>
      <c r="B27" s="68"/>
      <c r="C27" s="58">
        <v>4001</v>
      </c>
      <c r="D27" s="722">
        <v>1</v>
      </c>
      <c r="E27" s="1002">
        <v>21095</v>
      </c>
      <c r="F27" s="1002"/>
      <c r="G27" s="1002">
        <v>5667</v>
      </c>
      <c r="H27" s="1002"/>
    </row>
    <row r="28" spans="1:8" s="9" customFormat="1" ht="20.100000000000001" customHeight="1">
      <c r="A28" s="60"/>
      <c r="B28" s="61"/>
      <c r="C28" s="690"/>
      <c r="D28" s="70"/>
      <c r="E28" s="62"/>
      <c r="F28" s="691"/>
      <c r="G28" s="62"/>
      <c r="H28" s="901"/>
    </row>
    <row r="29" spans="1:8" s="480" customFormat="1" ht="20.100000000000001" customHeight="1">
      <c r="A29" s="528" t="s">
        <v>887</v>
      </c>
      <c r="B29" s="529"/>
      <c r="C29" s="383" t="s">
        <v>834</v>
      </c>
      <c r="D29" s="384"/>
      <c r="E29" s="1005">
        <v>23</v>
      </c>
      <c r="F29" s="1005"/>
      <c r="G29" s="1006" t="s">
        <v>834</v>
      </c>
      <c r="H29" s="1006"/>
    </row>
    <row r="30" spans="1:8" s="480" customFormat="1" ht="20.100000000000001" customHeight="1">
      <c r="A30" s="528" t="s">
        <v>449</v>
      </c>
      <c r="B30" s="529"/>
      <c r="C30" s="543" t="s">
        <v>834</v>
      </c>
      <c r="D30" s="909"/>
      <c r="E30" s="1006">
        <v>15</v>
      </c>
      <c r="F30" s="1006"/>
      <c r="G30" s="1006" t="s">
        <v>834</v>
      </c>
      <c r="H30" s="1006"/>
    </row>
    <row r="31" spans="1:8" s="480" customFormat="1" ht="20.100000000000001" customHeight="1">
      <c r="A31" s="528" t="s">
        <v>450</v>
      </c>
      <c r="B31" s="529"/>
      <c r="C31" s="383">
        <v>3997</v>
      </c>
      <c r="D31" s="384">
        <v>1</v>
      </c>
      <c r="E31" s="1006" t="s">
        <v>834</v>
      </c>
      <c r="F31" s="1006"/>
      <c r="G31" s="1006" t="s">
        <v>834</v>
      </c>
      <c r="H31" s="1006"/>
    </row>
    <row r="32" spans="1:8" s="480" customFormat="1" ht="20.100000000000001" customHeight="1" thickBot="1">
      <c r="A32" s="531" t="s">
        <v>451</v>
      </c>
      <c r="B32" s="698"/>
      <c r="C32" s="414">
        <v>4</v>
      </c>
      <c r="D32" s="699"/>
      <c r="E32" s="1004">
        <v>21057</v>
      </c>
      <c r="F32" s="1004"/>
      <c r="G32" s="1004">
        <v>5667</v>
      </c>
      <c r="H32" s="1004"/>
    </row>
    <row r="33" spans="1:8" s="34" customFormat="1" ht="11.1" customHeight="1">
      <c r="A33" s="73" t="s">
        <v>455</v>
      </c>
      <c r="B33" s="73"/>
      <c r="C33" s="73"/>
      <c r="D33" s="73"/>
      <c r="E33" s="71"/>
      <c r="F33" s="71"/>
      <c r="G33" s="72"/>
      <c r="H33" s="71" t="s">
        <v>820</v>
      </c>
    </row>
    <row r="34" spans="1:8" s="34" customFormat="1" ht="11.1" customHeight="1">
      <c r="A34" s="73" t="s">
        <v>1063</v>
      </c>
      <c r="B34" s="73"/>
      <c r="C34" s="73"/>
      <c r="D34" s="73"/>
      <c r="E34" s="73"/>
      <c r="F34" s="73"/>
      <c r="G34" s="71"/>
      <c r="H34" s="72"/>
    </row>
    <row r="35" spans="1:8" s="34" customFormat="1" ht="11.1" customHeight="1">
      <c r="A35" s="74" t="s">
        <v>456</v>
      </c>
      <c r="B35" s="74"/>
      <c r="C35" s="73"/>
      <c r="D35" s="73"/>
      <c r="E35" s="72"/>
      <c r="F35" s="72"/>
      <c r="G35" s="72"/>
      <c r="H35" s="72"/>
    </row>
    <row r="36" spans="1:8" s="9" customFormat="1" ht="11.25">
      <c r="A36" s="462" t="s">
        <v>1252</v>
      </c>
      <c r="B36" s="457"/>
      <c r="C36" s="457"/>
      <c r="D36" s="457"/>
      <c r="E36" s="457"/>
      <c r="F36" s="457"/>
      <c r="G36" s="457"/>
    </row>
    <row r="37" spans="1:8" s="9" customFormat="1" ht="11.25">
      <c r="A37" s="744" t="s">
        <v>1253</v>
      </c>
      <c r="B37" s="486"/>
      <c r="C37" s="486"/>
      <c r="D37" s="486"/>
      <c r="E37" s="486"/>
      <c r="F37" s="486"/>
      <c r="G37" s="486"/>
    </row>
    <row r="38" spans="1:8" s="9" customFormat="1" ht="11.25">
      <c r="A38" s="457"/>
      <c r="B38" s="457"/>
      <c r="C38" s="457"/>
      <c r="D38" s="457"/>
      <c r="E38" s="457"/>
      <c r="F38" s="457"/>
      <c r="G38" s="457"/>
    </row>
    <row r="39" spans="1:8" s="9" customFormat="1" ht="11.25">
      <c r="A39" s="457"/>
      <c r="B39" s="457"/>
      <c r="C39" s="457"/>
      <c r="D39" s="457"/>
      <c r="E39" s="457"/>
      <c r="F39" s="457"/>
      <c r="G39" s="457"/>
    </row>
    <row r="40" spans="1:8" s="9" customFormat="1" ht="11.25">
      <c r="A40" s="457"/>
      <c r="B40" s="457"/>
      <c r="C40" s="457"/>
      <c r="D40" s="457"/>
      <c r="E40" s="457"/>
      <c r="F40" s="457"/>
      <c r="G40" s="457"/>
    </row>
    <row r="41" spans="1:8" s="9" customFormat="1" ht="11.25">
      <c r="A41" s="457"/>
      <c r="B41" s="457"/>
      <c r="C41" s="457"/>
      <c r="D41" s="457"/>
      <c r="E41" s="457"/>
      <c r="F41" s="457"/>
      <c r="G41" s="457"/>
    </row>
    <row r="42" spans="1:8" s="9" customFormat="1" ht="11.25">
      <c r="A42" s="457"/>
      <c r="B42" s="457"/>
      <c r="C42" s="457"/>
      <c r="D42" s="457"/>
      <c r="E42" s="457"/>
      <c r="F42" s="457"/>
      <c r="G42" s="457"/>
    </row>
    <row r="43" spans="1:8" s="9" customFormat="1" ht="11.25">
      <c r="A43" s="457"/>
      <c r="B43" s="457"/>
      <c r="C43" s="457"/>
      <c r="D43" s="457"/>
      <c r="E43" s="457"/>
      <c r="F43" s="457"/>
      <c r="G43" s="457"/>
    </row>
    <row r="44" spans="1:8" s="9" customFormat="1" ht="11.25">
      <c r="A44" s="457"/>
      <c r="B44" s="457"/>
      <c r="C44" s="457"/>
      <c r="D44" s="457"/>
      <c r="E44" s="457"/>
      <c r="F44" s="457"/>
      <c r="G44" s="457"/>
    </row>
    <row r="45" spans="1:8" s="9" customFormat="1" ht="11.25">
      <c r="A45" s="457"/>
      <c r="B45" s="457"/>
      <c r="C45" s="457"/>
      <c r="D45" s="457"/>
      <c r="E45" s="457"/>
      <c r="F45" s="457"/>
      <c r="G45" s="457"/>
    </row>
    <row r="46" spans="1:8" s="9" customFormat="1" ht="11.25">
      <c r="A46" s="457"/>
      <c r="B46" s="457"/>
      <c r="C46" s="457"/>
      <c r="D46" s="457"/>
      <c r="E46" s="457"/>
      <c r="F46" s="457"/>
      <c r="G46" s="457"/>
    </row>
    <row r="47" spans="1:8" s="9" customFormat="1" ht="11.25">
      <c r="A47" s="457"/>
      <c r="B47" s="457"/>
      <c r="C47" s="457"/>
      <c r="D47" s="457"/>
      <c r="E47" s="457"/>
      <c r="F47" s="457"/>
      <c r="G47" s="457"/>
    </row>
    <row r="48" spans="1:8" s="9" customFormat="1" ht="11.25">
      <c r="A48" s="457"/>
      <c r="B48" s="457"/>
      <c r="C48" s="457"/>
      <c r="D48" s="457"/>
      <c r="E48" s="457"/>
      <c r="F48" s="457"/>
      <c r="G48" s="457"/>
    </row>
    <row r="49" spans="1:7" s="9" customFormat="1" ht="11.25">
      <c r="A49" s="457"/>
      <c r="B49" s="457"/>
      <c r="C49" s="457"/>
      <c r="D49" s="457"/>
      <c r="E49" s="457"/>
      <c r="F49" s="457"/>
      <c r="G49" s="457"/>
    </row>
    <row r="50" spans="1:7" s="9" customFormat="1" ht="11.25">
      <c r="A50" s="457"/>
      <c r="B50" s="457"/>
      <c r="C50" s="457"/>
      <c r="D50" s="457"/>
      <c r="E50" s="457"/>
      <c r="F50" s="457"/>
      <c r="G50" s="457"/>
    </row>
    <row r="51" spans="1:7" s="9" customFormat="1" ht="11.25">
      <c r="A51" s="457"/>
      <c r="B51" s="457"/>
      <c r="C51" s="457"/>
      <c r="D51" s="457"/>
      <c r="E51" s="457"/>
      <c r="F51" s="457"/>
      <c r="G51" s="457"/>
    </row>
    <row r="52" spans="1:7" s="9" customFormat="1" ht="11.25">
      <c r="A52" s="457"/>
      <c r="B52" s="457"/>
      <c r="C52" s="457"/>
      <c r="D52" s="457"/>
      <c r="E52" s="457"/>
      <c r="F52" s="457"/>
      <c r="G52" s="457"/>
    </row>
    <row r="53" spans="1:7" s="9" customFormat="1" ht="11.25">
      <c r="A53" s="457"/>
      <c r="B53" s="457"/>
      <c r="C53" s="457"/>
      <c r="D53" s="457"/>
      <c r="E53" s="457"/>
      <c r="F53" s="457"/>
      <c r="G53" s="457"/>
    </row>
    <row r="54" spans="1:7" s="9" customFormat="1" ht="11.25">
      <c r="A54" s="457"/>
      <c r="B54" s="457"/>
      <c r="C54" s="457"/>
      <c r="D54" s="457"/>
      <c r="E54" s="457"/>
      <c r="F54" s="457"/>
      <c r="G54" s="457"/>
    </row>
    <row r="55" spans="1:7" s="9" customFormat="1" ht="11.25">
      <c r="A55" s="457"/>
      <c r="B55" s="457"/>
      <c r="C55" s="457"/>
      <c r="D55" s="457"/>
      <c r="E55" s="457"/>
      <c r="F55" s="457"/>
      <c r="G55" s="457"/>
    </row>
    <row r="56" spans="1:7" s="9" customFormat="1" ht="11.25">
      <c r="A56" s="457"/>
      <c r="B56" s="457"/>
      <c r="C56" s="457"/>
      <c r="D56" s="457"/>
      <c r="E56" s="457"/>
      <c r="F56" s="457"/>
      <c r="G56" s="457"/>
    </row>
    <row r="57" spans="1:7" s="9" customFormat="1" ht="11.25">
      <c r="A57" s="457"/>
      <c r="B57" s="457"/>
      <c r="C57" s="457"/>
      <c r="D57" s="457"/>
      <c r="E57" s="457"/>
      <c r="F57" s="457"/>
      <c r="G57" s="457"/>
    </row>
    <row r="58" spans="1:7" s="9" customFormat="1" ht="11.25">
      <c r="A58" s="457"/>
      <c r="B58" s="457"/>
      <c r="C58" s="457"/>
      <c r="D58" s="457"/>
      <c r="E58" s="457"/>
      <c r="F58" s="457"/>
      <c r="G58" s="457"/>
    </row>
    <row r="59" spans="1:7" s="9" customFormat="1" ht="11.25">
      <c r="A59" s="457"/>
      <c r="B59" s="457"/>
      <c r="C59" s="457"/>
      <c r="D59" s="457"/>
      <c r="E59" s="457"/>
      <c r="F59" s="457"/>
      <c r="G59" s="457"/>
    </row>
    <row r="60" spans="1:7" s="9" customFormat="1" ht="11.25">
      <c r="A60" s="457"/>
      <c r="B60" s="457"/>
      <c r="C60" s="457"/>
      <c r="D60" s="457"/>
      <c r="E60" s="457"/>
      <c r="F60" s="457"/>
      <c r="G60" s="457"/>
    </row>
    <row r="61" spans="1:7" s="9" customFormat="1" ht="11.25">
      <c r="A61" s="457"/>
      <c r="B61" s="457"/>
      <c r="C61" s="457"/>
      <c r="D61" s="457"/>
      <c r="E61" s="457"/>
      <c r="F61" s="457"/>
      <c r="G61" s="457"/>
    </row>
    <row r="62" spans="1:7" s="9" customFormat="1" ht="11.25">
      <c r="A62" s="457"/>
      <c r="B62" s="457"/>
      <c r="C62" s="457"/>
      <c r="D62" s="457"/>
      <c r="E62" s="457"/>
      <c r="F62" s="457"/>
      <c r="G62" s="457"/>
    </row>
    <row r="63" spans="1:7" s="9" customFormat="1" ht="11.25">
      <c r="A63" s="457"/>
      <c r="B63" s="457"/>
      <c r="C63" s="457"/>
      <c r="D63" s="457"/>
      <c r="E63" s="457"/>
      <c r="F63" s="457"/>
      <c r="G63" s="457"/>
    </row>
    <row r="64" spans="1:7" s="9" customFormat="1" ht="11.25">
      <c r="A64" s="457"/>
      <c r="B64" s="457"/>
      <c r="C64" s="457"/>
      <c r="D64" s="457"/>
      <c r="E64" s="457"/>
      <c r="F64" s="457"/>
      <c r="G64" s="457"/>
    </row>
    <row r="65" spans="1:7" s="9" customFormat="1" ht="11.25">
      <c r="A65" s="457"/>
      <c r="B65" s="457"/>
      <c r="C65" s="457"/>
      <c r="D65" s="457"/>
      <c r="E65" s="457"/>
      <c r="F65" s="457"/>
      <c r="G65" s="457"/>
    </row>
    <row r="66" spans="1:7" s="9" customFormat="1" ht="11.25">
      <c r="A66" s="457"/>
      <c r="B66" s="457"/>
      <c r="C66" s="457"/>
      <c r="D66" s="457"/>
      <c r="E66" s="457"/>
      <c r="F66" s="457"/>
      <c r="G66" s="457"/>
    </row>
    <row r="67" spans="1:7" s="9" customFormat="1" ht="11.25">
      <c r="A67" s="457"/>
      <c r="B67" s="457"/>
      <c r="C67" s="457"/>
      <c r="D67" s="457"/>
      <c r="E67" s="457"/>
      <c r="F67" s="457"/>
      <c r="G67" s="457"/>
    </row>
    <row r="68" spans="1:7" s="9" customFormat="1" ht="11.25">
      <c r="A68" s="457"/>
      <c r="B68" s="457"/>
      <c r="C68" s="457"/>
      <c r="D68" s="457"/>
      <c r="E68" s="457"/>
      <c r="F68" s="457"/>
      <c r="G68" s="457"/>
    </row>
    <row r="69" spans="1:7" s="9" customFormat="1" ht="11.25">
      <c r="A69" s="457"/>
      <c r="B69" s="457"/>
      <c r="C69" s="457"/>
      <c r="D69" s="457"/>
      <c r="E69" s="457"/>
      <c r="F69" s="457"/>
      <c r="G69" s="457"/>
    </row>
    <row r="70" spans="1:7" s="9" customFormat="1" ht="11.25">
      <c r="A70" s="457"/>
      <c r="B70" s="457"/>
      <c r="C70" s="457"/>
      <c r="D70" s="457"/>
      <c r="E70" s="457"/>
      <c r="F70" s="457"/>
      <c r="G70" s="457"/>
    </row>
    <row r="71" spans="1:7" s="9" customFormat="1" ht="11.25">
      <c r="A71" s="457"/>
      <c r="B71" s="457"/>
      <c r="C71" s="457"/>
      <c r="D71" s="457"/>
      <c r="E71" s="457"/>
      <c r="F71" s="457"/>
      <c r="G71" s="457"/>
    </row>
    <row r="72" spans="1:7" s="9" customFormat="1" ht="11.25">
      <c r="A72" s="457"/>
      <c r="B72" s="457"/>
      <c r="C72" s="457"/>
      <c r="D72" s="457"/>
      <c r="E72" s="457"/>
      <c r="F72" s="457"/>
      <c r="G72" s="457"/>
    </row>
    <row r="73" spans="1:7" s="9" customFormat="1" ht="11.25">
      <c r="A73" s="457"/>
      <c r="B73" s="457"/>
      <c r="C73" s="457"/>
      <c r="D73" s="457"/>
      <c r="E73" s="457"/>
      <c r="F73" s="457"/>
      <c r="G73" s="457"/>
    </row>
    <row r="74" spans="1:7" s="9" customFormat="1" ht="11.25">
      <c r="A74" s="457"/>
      <c r="B74" s="457"/>
      <c r="C74" s="457"/>
      <c r="D74" s="457"/>
      <c r="E74" s="457"/>
      <c r="F74" s="457"/>
      <c r="G74" s="457"/>
    </row>
    <row r="75" spans="1:7" s="9" customFormat="1" ht="11.25">
      <c r="A75" s="457"/>
      <c r="B75" s="457"/>
      <c r="C75" s="457"/>
      <c r="D75" s="457"/>
      <c r="E75" s="457"/>
      <c r="F75" s="457"/>
      <c r="G75" s="457"/>
    </row>
    <row r="76" spans="1:7" s="9" customFormat="1" ht="11.25">
      <c r="A76" s="457"/>
      <c r="B76" s="457"/>
      <c r="C76" s="457"/>
      <c r="D76" s="457"/>
      <c r="E76" s="457"/>
      <c r="F76" s="457"/>
      <c r="G76" s="457"/>
    </row>
    <row r="77" spans="1:7" s="9" customFormat="1" ht="11.25">
      <c r="A77" s="457"/>
      <c r="B77" s="457"/>
      <c r="C77" s="457"/>
      <c r="D77" s="457"/>
      <c r="E77" s="457"/>
      <c r="F77" s="457"/>
      <c r="G77" s="457"/>
    </row>
    <row r="78" spans="1:7" s="9" customFormat="1" ht="11.25">
      <c r="A78" s="457"/>
      <c r="B78" s="457"/>
      <c r="C78" s="457"/>
      <c r="D78" s="457"/>
      <c r="E78" s="457"/>
      <c r="F78" s="457"/>
      <c r="G78" s="457"/>
    </row>
    <row r="79" spans="1:7" s="9" customFormat="1" ht="11.25">
      <c r="A79" s="457"/>
      <c r="B79" s="457"/>
      <c r="C79" s="457"/>
      <c r="D79" s="457"/>
      <c r="E79" s="457"/>
      <c r="F79" s="457"/>
      <c r="G79" s="457"/>
    </row>
    <row r="80" spans="1:7" s="9" customFormat="1" ht="11.25">
      <c r="A80" s="457"/>
      <c r="B80" s="457"/>
      <c r="C80" s="457"/>
      <c r="D80" s="457"/>
      <c r="E80" s="457"/>
      <c r="F80" s="457"/>
      <c r="G80" s="457"/>
    </row>
    <row r="81" spans="1:7" s="9" customFormat="1" ht="11.25">
      <c r="A81" s="457"/>
      <c r="B81" s="457"/>
      <c r="C81" s="457"/>
      <c r="D81" s="457"/>
      <c r="E81" s="457"/>
      <c r="F81" s="457"/>
      <c r="G81" s="457"/>
    </row>
    <row r="82" spans="1:7" s="9" customFormat="1" ht="11.25">
      <c r="A82" s="457"/>
      <c r="B82" s="457"/>
      <c r="C82" s="457"/>
      <c r="D82" s="457"/>
      <c r="E82" s="457"/>
      <c r="F82" s="457"/>
      <c r="G82" s="457"/>
    </row>
    <row r="83" spans="1:7" s="9" customFormat="1" ht="11.25">
      <c r="A83" s="457"/>
      <c r="B83" s="457"/>
      <c r="C83" s="457"/>
      <c r="D83" s="457"/>
      <c r="E83" s="457"/>
      <c r="F83" s="457"/>
      <c r="G83" s="457"/>
    </row>
    <row r="84" spans="1:7" s="9" customFormat="1" ht="11.25">
      <c r="A84" s="457"/>
      <c r="B84" s="457"/>
      <c r="C84" s="457"/>
      <c r="D84" s="457"/>
      <c r="E84" s="457"/>
      <c r="F84" s="457"/>
      <c r="G84" s="457"/>
    </row>
    <row r="85" spans="1:7" s="9" customFormat="1" ht="11.25">
      <c r="A85" s="457"/>
      <c r="B85" s="457"/>
      <c r="C85" s="457"/>
      <c r="D85" s="457"/>
      <c r="E85" s="457"/>
      <c r="F85" s="457"/>
      <c r="G85" s="457"/>
    </row>
    <row r="86" spans="1:7" s="9" customFormat="1" ht="11.25">
      <c r="A86" s="457"/>
      <c r="B86" s="457"/>
      <c r="C86" s="457"/>
      <c r="D86" s="457"/>
      <c r="E86" s="457"/>
      <c r="F86" s="457"/>
      <c r="G86" s="457"/>
    </row>
    <row r="87" spans="1:7" s="9" customFormat="1" ht="11.25">
      <c r="A87" s="457"/>
      <c r="B87" s="457"/>
      <c r="C87" s="457"/>
      <c r="D87" s="457"/>
      <c r="E87" s="457"/>
      <c r="F87" s="457"/>
      <c r="G87" s="457"/>
    </row>
    <row r="88" spans="1:7" s="9" customFormat="1" ht="11.25">
      <c r="A88" s="457"/>
      <c r="B88" s="457"/>
      <c r="C88" s="457"/>
      <c r="D88" s="457"/>
      <c r="E88" s="457"/>
      <c r="F88" s="457"/>
      <c r="G88" s="457"/>
    </row>
    <row r="89" spans="1:7" s="9" customFormat="1" ht="11.25">
      <c r="A89" s="457"/>
      <c r="B89" s="457"/>
      <c r="C89" s="457"/>
      <c r="D89" s="457"/>
      <c r="E89" s="457"/>
      <c r="F89" s="457"/>
      <c r="G89" s="457"/>
    </row>
    <row r="90" spans="1:7" s="9" customFormat="1" ht="11.25">
      <c r="A90" s="457"/>
      <c r="B90" s="457"/>
      <c r="C90" s="457"/>
      <c r="D90" s="457"/>
      <c r="E90" s="457"/>
      <c r="F90" s="457"/>
      <c r="G90" s="457"/>
    </row>
    <row r="91" spans="1:7" s="9" customFormat="1" ht="11.25">
      <c r="A91" s="457"/>
      <c r="B91" s="457"/>
      <c r="C91" s="457"/>
      <c r="D91" s="457"/>
      <c r="E91" s="457"/>
      <c r="F91" s="457"/>
      <c r="G91" s="457"/>
    </row>
    <row r="92" spans="1:7" s="9" customFormat="1" ht="11.25">
      <c r="A92" s="457"/>
      <c r="B92" s="457"/>
      <c r="C92" s="457"/>
      <c r="D92" s="457"/>
      <c r="E92" s="457"/>
      <c r="F92" s="457"/>
      <c r="G92" s="457"/>
    </row>
    <row r="93" spans="1:7" s="9" customFormat="1" ht="11.25">
      <c r="A93" s="457"/>
      <c r="B93" s="457"/>
      <c r="C93" s="457"/>
      <c r="D93" s="457"/>
      <c r="E93" s="457"/>
      <c r="F93" s="457"/>
      <c r="G93" s="457"/>
    </row>
    <row r="94" spans="1:7" s="9" customFormat="1" ht="11.25">
      <c r="A94" s="457"/>
      <c r="B94" s="457"/>
      <c r="C94" s="457"/>
      <c r="D94" s="457"/>
      <c r="E94" s="457"/>
      <c r="F94" s="457"/>
      <c r="G94" s="457"/>
    </row>
    <row r="95" spans="1:7" s="9" customFormat="1" ht="11.25">
      <c r="A95" s="457"/>
      <c r="B95" s="457"/>
      <c r="C95" s="457"/>
      <c r="D95" s="457"/>
      <c r="E95" s="457"/>
      <c r="F95" s="457"/>
      <c r="G95" s="457"/>
    </row>
    <row r="96" spans="1:7" s="9" customFormat="1" ht="11.25">
      <c r="A96" s="457"/>
      <c r="B96" s="457"/>
      <c r="C96" s="457"/>
      <c r="D96" s="457"/>
      <c r="E96" s="457"/>
      <c r="F96" s="457"/>
      <c r="G96" s="457"/>
    </row>
  </sheetData>
  <sheetProtection selectLockedCells="1"/>
  <mergeCells count="30">
    <mergeCell ref="G32:H32"/>
    <mergeCell ref="E29:F29"/>
    <mergeCell ref="E30:F30"/>
    <mergeCell ref="E31:F31"/>
    <mergeCell ref="E32:F32"/>
    <mergeCell ref="G29:H29"/>
    <mergeCell ref="G30:H30"/>
    <mergeCell ref="G31:H31"/>
    <mergeCell ref="G27:H27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A3:H3"/>
    <mergeCell ref="A4:H4"/>
    <mergeCell ref="A19:H19"/>
    <mergeCell ref="G21:H22"/>
    <mergeCell ref="A6:A8"/>
    <mergeCell ref="C6:D8"/>
    <mergeCell ref="E6:F8"/>
    <mergeCell ref="G6:H8"/>
    <mergeCell ref="A20:A22"/>
    <mergeCell ref="C20:D21"/>
    <mergeCell ref="E20:F22"/>
    <mergeCell ref="C22:D22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819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C110"/>
  <sheetViews>
    <sheetView view="pageBreakPreview" zoomScaleNormal="100" zoomScaleSheetLayoutView="100" workbookViewId="0">
      <selection activeCell="D17" sqref="D17"/>
    </sheetView>
  </sheetViews>
  <sheetFormatPr defaultRowHeight="14.25"/>
  <cols>
    <col min="1" max="1" width="15.375" style="359" customWidth="1"/>
    <col min="2" max="2" width="7.625" style="359" customWidth="1"/>
    <col min="3" max="3" width="3.375" style="359" customWidth="1"/>
    <col min="4" max="4" width="7.75" style="360" customWidth="1"/>
    <col min="5" max="5" width="8.625" style="359" customWidth="1"/>
    <col min="6" max="6" width="7.125" style="359" customWidth="1"/>
    <col min="7" max="7" width="4.5" style="359" customWidth="1"/>
    <col min="8" max="8" width="6.375" style="359" customWidth="1"/>
    <col min="9" max="9" width="3.375" style="359" customWidth="1"/>
    <col min="10" max="11" width="9.125" style="359" customWidth="1"/>
    <col min="12" max="12" width="11.625" style="359" customWidth="1"/>
    <col min="13" max="15" width="11.625" style="26" customWidth="1"/>
    <col min="16" max="16" width="35.625" style="90" customWidth="1"/>
    <col min="17" max="17" width="17.625" style="359" customWidth="1"/>
    <col min="18" max="22" width="10.625" style="26" customWidth="1"/>
    <col min="23" max="23" width="11.625" style="26" customWidth="1"/>
    <col min="24" max="24" width="9.875" style="26" customWidth="1"/>
    <col min="25" max="25" width="9.375" style="26" customWidth="1"/>
    <col min="26" max="26" width="8.125" style="26" customWidth="1"/>
    <col min="27" max="27" width="10.625" style="26" customWidth="1"/>
    <col min="28" max="28" width="8.625" style="26" customWidth="1"/>
    <col min="29" max="29" width="35.625" style="90" customWidth="1"/>
    <col min="30" max="16384" width="9" style="25"/>
  </cols>
  <sheetData>
    <row r="1" spans="1:29" s="423" customFormat="1" ht="14.1" customHeight="1">
      <c r="A1" s="886" t="s">
        <v>1285</v>
      </c>
      <c r="P1" s="422" t="s">
        <v>1286</v>
      </c>
      <c r="Q1" s="886" t="s">
        <v>1287</v>
      </c>
      <c r="AC1" s="719" t="s">
        <v>1288</v>
      </c>
    </row>
    <row r="2" spans="1:29" s="839" customFormat="1" ht="14.1" customHeight="1">
      <c r="A2" s="852"/>
      <c r="P2" s="840"/>
      <c r="Q2" s="852"/>
      <c r="AC2" s="885"/>
    </row>
    <row r="3" spans="1:29" s="876" customFormat="1" ht="20.100000000000001" customHeight="1">
      <c r="A3" s="1013" t="s">
        <v>835</v>
      </c>
      <c r="B3" s="1013"/>
      <c r="C3" s="1013"/>
      <c r="D3" s="1013"/>
      <c r="E3" s="1013"/>
      <c r="F3" s="1013"/>
      <c r="G3" s="1013"/>
      <c r="H3" s="1013"/>
      <c r="I3" s="1013"/>
      <c r="J3" s="1013"/>
      <c r="K3" s="1013"/>
      <c r="L3" s="1013" t="s">
        <v>836</v>
      </c>
      <c r="M3" s="1013"/>
      <c r="N3" s="1013"/>
      <c r="O3" s="1013"/>
      <c r="P3" s="1013"/>
      <c r="Q3" s="977" t="s">
        <v>837</v>
      </c>
      <c r="R3" s="977"/>
      <c r="S3" s="977"/>
      <c r="T3" s="977"/>
      <c r="U3" s="977"/>
      <c r="V3" s="977"/>
      <c r="W3" s="977"/>
      <c r="X3" s="977" t="s">
        <v>838</v>
      </c>
      <c r="Y3" s="977"/>
      <c r="Z3" s="977"/>
      <c r="AA3" s="977"/>
      <c r="AB3" s="977"/>
      <c r="AC3" s="977"/>
    </row>
    <row r="4" spans="1:29" s="880" customFormat="1" ht="24" customHeight="1"/>
    <row r="5" spans="1:29" s="852" customFormat="1" ht="18" customHeight="1" thickBot="1">
      <c r="A5" s="852" t="s">
        <v>73</v>
      </c>
      <c r="P5" s="840" t="s">
        <v>592</v>
      </c>
      <c r="Q5" s="852" t="s">
        <v>73</v>
      </c>
      <c r="AC5" s="840" t="s">
        <v>592</v>
      </c>
    </row>
    <row r="6" spans="1:29" s="839" customFormat="1" ht="9.9499999999999993" customHeight="1">
      <c r="A6" s="1018" t="s">
        <v>79</v>
      </c>
      <c r="B6" s="1021" t="s">
        <v>631</v>
      </c>
      <c r="C6" s="988"/>
      <c r="D6" s="1024" t="s">
        <v>839</v>
      </c>
      <c r="E6" s="1024" t="s">
        <v>840</v>
      </c>
      <c r="F6" s="993" t="s">
        <v>890</v>
      </c>
      <c r="G6" s="988"/>
      <c r="H6" s="993" t="s">
        <v>891</v>
      </c>
      <c r="I6" s="988"/>
      <c r="J6" s="993" t="s">
        <v>841</v>
      </c>
      <c r="K6" s="987"/>
      <c r="L6" s="987" t="s">
        <v>841</v>
      </c>
      <c r="M6" s="987"/>
      <c r="N6" s="987"/>
      <c r="O6" s="1025"/>
      <c r="P6" s="1028" t="s">
        <v>82</v>
      </c>
      <c r="Q6" s="1018" t="s">
        <v>79</v>
      </c>
      <c r="R6" s="1050" t="s">
        <v>841</v>
      </c>
      <c r="S6" s="1043"/>
      <c r="T6" s="1043"/>
      <c r="U6" s="1043"/>
      <c r="V6" s="1043"/>
      <c r="W6" s="1043"/>
      <c r="X6" s="1043" t="s">
        <v>841</v>
      </c>
      <c r="Y6" s="1043"/>
      <c r="Z6" s="1043"/>
      <c r="AA6" s="1043"/>
      <c r="AB6" s="1044"/>
      <c r="AC6" s="1028" t="s">
        <v>82</v>
      </c>
    </row>
    <row r="7" spans="1:29" s="839" customFormat="1" ht="9.9499999999999993" customHeight="1">
      <c r="A7" s="1019"/>
      <c r="B7" s="1022"/>
      <c r="C7" s="990"/>
      <c r="D7" s="1008"/>
      <c r="E7" s="1008"/>
      <c r="F7" s="994"/>
      <c r="G7" s="990"/>
      <c r="H7" s="994"/>
      <c r="I7" s="990"/>
      <c r="J7" s="994"/>
      <c r="K7" s="989"/>
      <c r="L7" s="1026"/>
      <c r="M7" s="1026"/>
      <c r="N7" s="1026"/>
      <c r="O7" s="1027"/>
      <c r="P7" s="1029"/>
      <c r="Q7" s="1019"/>
      <c r="R7" s="1051"/>
      <c r="S7" s="1045"/>
      <c r="T7" s="1045"/>
      <c r="U7" s="1045"/>
      <c r="V7" s="1045"/>
      <c r="W7" s="1045"/>
      <c r="X7" s="1045"/>
      <c r="Y7" s="1045"/>
      <c r="Z7" s="1045"/>
      <c r="AA7" s="1045"/>
      <c r="AB7" s="1046"/>
      <c r="AC7" s="1029"/>
    </row>
    <row r="8" spans="1:29" s="839" customFormat="1" ht="22.5" customHeight="1">
      <c r="A8" s="1019"/>
      <c r="B8" s="1022"/>
      <c r="C8" s="990"/>
      <c r="D8" s="1008"/>
      <c r="E8" s="1008"/>
      <c r="F8" s="994"/>
      <c r="G8" s="990"/>
      <c r="H8" s="994"/>
      <c r="I8" s="990"/>
      <c r="J8" s="1014"/>
      <c r="K8" s="1015" t="s">
        <v>83</v>
      </c>
      <c r="L8" s="1031" t="s">
        <v>84</v>
      </c>
      <c r="M8" s="1034" t="s">
        <v>842</v>
      </c>
      <c r="N8" s="1007" t="s">
        <v>843</v>
      </c>
      <c r="O8" s="1007" t="s">
        <v>844</v>
      </c>
      <c r="P8" s="1029"/>
      <c r="Q8" s="1019"/>
      <c r="R8" s="1037" t="s">
        <v>845</v>
      </c>
      <c r="S8" s="1007" t="s">
        <v>846</v>
      </c>
      <c r="T8" s="1007" t="s">
        <v>983</v>
      </c>
      <c r="U8" s="1007" t="s">
        <v>847</v>
      </c>
      <c r="V8" s="1007" t="s">
        <v>848</v>
      </c>
      <c r="W8" s="1010" t="s">
        <v>849</v>
      </c>
      <c r="X8" s="1040" t="s">
        <v>986</v>
      </c>
      <c r="Y8" s="1031" t="s">
        <v>850</v>
      </c>
      <c r="Z8" s="1007" t="s">
        <v>984</v>
      </c>
      <c r="AA8" s="1007" t="s">
        <v>1035</v>
      </c>
      <c r="AB8" s="1047" t="s">
        <v>348</v>
      </c>
      <c r="AC8" s="1029"/>
    </row>
    <row r="9" spans="1:29" s="839" customFormat="1" ht="20.25" customHeight="1">
      <c r="A9" s="1019"/>
      <c r="B9" s="1022"/>
      <c r="C9" s="990"/>
      <c r="D9" s="1008"/>
      <c r="E9" s="1008"/>
      <c r="F9" s="994"/>
      <c r="G9" s="990"/>
      <c r="H9" s="994"/>
      <c r="I9" s="990"/>
      <c r="J9" s="1008"/>
      <c r="K9" s="1016"/>
      <c r="L9" s="1032"/>
      <c r="M9" s="1035"/>
      <c r="N9" s="1008"/>
      <c r="O9" s="1008"/>
      <c r="P9" s="1029"/>
      <c r="Q9" s="1019"/>
      <c r="R9" s="1038"/>
      <c r="S9" s="1008"/>
      <c r="T9" s="1008"/>
      <c r="U9" s="1008"/>
      <c r="V9" s="1008"/>
      <c r="W9" s="1011"/>
      <c r="X9" s="1040"/>
      <c r="Y9" s="1031"/>
      <c r="Z9" s="1008"/>
      <c r="AA9" s="1008"/>
      <c r="AB9" s="1048"/>
      <c r="AC9" s="1029"/>
    </row>
    <row r="10" spans="1:29" s="839" customFormat="1" ht="12.95" customHeight="1">
      <c r="A10" s="1020"/>
      <c r="B10" s="1023"/>
      <c r="C10" s="992"/>
      <c r="D10" s="1009"/>
      <c r="E10" s="1009"/>
      <c r="F10" s="995"/>
      <c r="G10" s="992"/>
      <c r="H10" s="995"/>
      <c r="I10" s="992"/>
      <c r="J10" s="1009"/>
      <c r="K10" s="1017"/>
      <c r="L10" s="1033"/>
      <c r="M10" s="1036"/>
      <c r="N10" s="1009"/>
      <c r="O10" s="1009"/>
      <c r="P10" s="1030"/>
      <c r="Q10" s="1020"/>
      <c r="R10" s="1039"/>
      <c r="S10" s="1009"/>
      <c r="T10" s="1009"/>
      <c r="U10" s="1009"/>
      <c r="V10" s="1009"/>
      <c r="W10" s="1012"/>
      <c r="X10" s="1041"/>
      <c r="Y10" s="1042"/>
      <c r="Z10" s="1009"/>
      <c r="AA10" s="1009"/>
      <c r="AB10" s="1049"/>
      <c r="AC10" s="1030"/>
    </row>
    <row r="11" spans="1:29" s="842" customFormat="1" ht="21" customHeight="1">
      <c r="A11" s="881" t="s">
        <v>700</v>
      </c>
      <c r="B11" s="11">
        <v>1344</v>
      </c>
      <c r="C11" s="903">
        <v>3</v>
      </c>
      <c r="D11" s="11">
        <v>1</v>
      </c>
      <c r="E11" s="11">
        <v>5</v>
      </c>
      <c r="F11" s="11">
        <v>151</v>
      </c>
      <c r="G11" s="903">
        <v>1</v>
      </c>
      <c r="H11" s="69">
        <v>2</v>
      </c>
      <c r="I11" s="900">
        <v>2</v>
      </c>
      <c r="J11" s="69">
        <v>1185</v>
      </c>
      <c r="K11" s="587">
        <v>0</v>
      </c>
      <c r="L11" s="256">
        <v>0</v>
      </c>
      <c r="M11" s="256">
        <v>12</v>
      </c>
      <c r="N11" s="256">
        <v>56</v>
      </c>
      <c r="O11" s="11">
        <v>260</v>
      </c>
      <c r="P11" s="888">
        <v>2014</v>
      </c>
      <c r="Q11" s="881">
        <v>2014</v>
      </c>
      <c r="R11" s="288">
        <v>400</v>
      </c>
      <c r="S11" s="288">
        <v>373</v>
      </c>
      <c r="T11" s="288">
        <v>60</v>
      </c>
      <c r="U11" s="288">
        <v>11</v>
      </c>
      <c r="V11" s="288">
        <v>8</v>
      </c>
      <c r="W11" s="288">
        <v>1</v>
      </c>
      <c r="X11" s="288">
        <v>4</v>
      </c>
      <c r="Y11" s="288">
        <v>0</v>
      </c>
      <c r="Z11" s="288">
        <v>0</v>
      </c>
      <c r="AA11" s="288">
        <v>0</v>
      </c>
      <c r="AB11" s="595">
        <v>0</v>
      </c>
      <c r="AC11" s="888" t="s">
        <v>700</v>
      </c>
    </row>
    <row r="12" spans="1:29" s="842" customFormat="1" ht="21" customHeight="1">
      <c r="A12" s="881" t="s">
        <v>796</v>
      </c>
      <c r="B12" s="11">
        <v>1378</v>
      </c>
      <c r="C12" s="903">
        <v>3</v>
      </c>
      <c r="D12" s="11">
        <v>1</v>
      </c>
      <c r="E12" s="11">
        <v>5</v>
      </c>
      <c r="F12" s="11">
        <v>164</v>
      </c>
      <c r="G12" s="903">
        <v>1</v>
      </c>
      <c r="H12" s="69">
        <v>2</v>
      </c>
      <c r="I12" s="900">
        <v>2</v>
      </c>
      <c r="J12" s="69">
        <v>1206</v>
      </c>
      <c r="K12" s="587">
        <v>0</v>
      </c>
      <c r="L12" s="256">
        <v>1</v>
      </c>
      <c r="M12" s="256">
        <v>12</v>
      </c>
      <c r="N12" s="256">
        <v>59</v>
      </c>
      <c r="O12" s="11">
        <v>267</v>
      </c>
      <c r="P12" s="888">
        <v>2015</v>
      </c>
      <c r="Q12" s="881">
        <v>2015</v>
      </c>
      <c r="R12" s="288">
        <v>404</v>
      </c>
      <c r="S12" s="288">
        <v>378</v>
      </c>
      <c r="T12" s="288">
        <v>62</v>
      </c>
      <c r="U12" s="288">
        <v>9</v>
      </c>
      <c r="V12" s="288">
        <v>8</v>
      </c>
      <c r="W12" s="288">
        <v>0</v>
      </c>
      <c r="X12" s="288">
        <v>6</v>
      </c>
      <c r="Y12" s="288">
        <v>0</v>
      </c>
      <c r="Z12" s="288">
        <v>0</v>
      </c>
      <c r="AA12" s="288">
        <v>0</v>
      </c>
      <c r="AB12" s="595">
        <v>0</v>
      </c>
      <c r="AC12" s="888" t="s">
        <v>796</v>
      </c>
    </row>
    <row r="13" spans="1:29" s="842" customFormat="1" ht="21" customHeight="1">
      <c r="A13" s="881" t="s">
        <v>833</v>
      </c>
      <c r="B13" s="11">
        <v>1400</v>
      </c>
      <c r="C13" s="903">
        <v>3</v>
      </c>
      <c r="D13" s="11">
        <v>1</v>
      </c>
      <c r="E13" s="11">
        <v>6</v>
      </c>
      <c r="F13" s="11">
        <v>173</v>
      </c>
      <c r="G13" s="903">
        <v>1</v>
      </c>
      <c r="H13" s="69">
        <v>2</v>
      </c>
      <c r="I13" s="900">
        <v>2</v>
      </c>
      <c r="J13" s="69">
        <v>1218</v>
      </c>
      <c r="K13" s="587">
        <v>0</v>
      </c>
      <c r="L13" s="256">
        <v>1</v>
      </c>
      <c r="M13" s="256">
        <v>12</v>
      </c>
      <c r="N13" s="256">
        <v>60</v>
      </c>
      <c r="O13" s="11">
        <v>268</v>
      </c>
      <c r="P13" s="888" t="s">
        <v>833</v>
      </c>
      <c r="Q13" s="881" t="s">
        <v>833</v>
      </c>
      <c r="R13" s="288">
        <v>404</v>
      </c>
      <c r="S13" s="288">
        <v>387</v>
      </c>
      <c r="T13" s="288">
        <v>67</v>
      </c>
      <c r="U13" s="288">
        <v>5</v>
      </c>
      <c r="V13" s="288">
        <v>8</v>
      </c>
      <c r="W13" s="288">
        <v>0</v>
      </c>
      <c r="X13" s="288">
        <v>6</v>
      </c>
      <c r="Y13" s="288">
        <v>0</v>
      </c>
      <c r="Z13" s="288">
        <v>0</v>
      </c>
      <c r="AA13" s="288">
        <v>0</v>
      </c>
      <c r="AB13" s="595">
        <v>0</v>
      </c>
      <c r="AC13" s="888" t="s">
        <v>833</v>
      </c>
    </row>
    <row r="14" spans="1:29" s="842" customFormat="1" ht="21" customHeight="1">
      <c r="A14" s="881">
        <v>2017</v>
      </c>
      <c r="B14" s="11">
        <v>1457</v>
      </c>
      <c r="C14" s="903">
        <v>3</v>
      </c>
      <c r="D14" s="11">
        <v>1</v>
      </c>
      <c r="E14" s="11">
        <v>6</v>
      </c>
      <c r="F14" s="11">
        <v>186</v>
      </c>
      <c r="G14" s="903">
        <v>1</v>
      </c>
      <c r="H14" s="69">
        <v>2</v>
      </c>
      <c r="I14" s="900">
        <v>2</v>
      </c>
      <c r="J14" s="69">
        <v>1262</v>
      </c>
      <c r="K14" s="587">
        <v>0</v>
      </c>
      <c r="L14" s="256">
        <v>1</v>
      </c>
      <c r="M14" s="256">
        <v>11</v>
      </c>
      <c r="N14" s="256">
        <v>61</v>
      </c>
      <c r="O14" s="11">
        <v>280</v>
      </c>
      <c r="P14" s="888">
        <v>2017</v>
      </c>
      <c r="Q14" s="881">
        <v>2017</v>
      </c>
      <c r="R14" s="288">
        <v>418</v>
      </c>
      <c r="S14" s="288">
        <v>394</v>
      </c>
      <c r="T14" s="288">
        <v>73</v>
      </c>
      <c r="U14" s="288">
        <v>9</v>
      </c>
      <c r="V14" s="288">
        <v>8</v>
      </c>
      <c r="W14" s="288">
        <v>0</v>
      </c>
      <c r="X14" s="288">
        <v>7</v>
      </c>
      <c r="Y14" s="288">
        <v>0</v>
      </c>
      <c r="Z14" s="288">
        <v>0</v>
      </c>
      <c r="AA14" s="288">
        <v>0</v>
      </c>
      <c r="AB14" s="595">
        <v>0</v>
      </c>
      <c r="AC14" s="888">
        <v>2017</v>
      </c>
    </row>
    <row r="15" spans="1:29" s="842" customFormat="1" ht="21" customHeight="1">
      <c r="A15" s="351">
        <v>2018</v>
      </c>
      <c r="B15" s="342">
        <f t="shared" ref="B15:O15" si="0">SUM(B17:B32)</f>
        <v>1424</v>
      </c>
      <c r="C15" s="976">
        <f t="shared" si="0"/>
        <v>3</v>
      </c>
      <c r="D15" s="342">
        <f t="shared" si="0"/>
        <v>1</v>
      </c>
      <c r="E15" s="342">
        <f t="shared" si="0"/>
        <v>8</v>
      </c>
      <c r="F15" s="342">
        <f t="shared" si="0"/>
        <v>198</v>
      </c>
      <c r="G15" s="904">
        <f t="shared" si="0"/>
        <v>1</v>
      </c>
      <c r="H15" s="342">
        <f t="shared" si="0"/>
        <v>2</v>
      </c>
      <c r="I15" s="904">
        <f t="shared" si="0"/>
        <v>2</v>
      </c>
      <c r="J15" s="342">
        <f t="shared" si="0"/>
        <v>1215</v>
      </c>
      <c r="K15" s="587">
        <f t="shared" si="0"/>
        <v>0</v>
      </c>
      <c r="L15" s="589">
        <f t="shared" si="0"/>
        <v>1</v>
      </c>
      <c r="M15" s="589">
        <f t="shared" si="0"/>
        <v>8</v>
      </c>
      <c r="N15" s="589">
        <f t="shared" si="0"/>
        <v>54</v>
      </c>
      <c r="O15" s="342">
        <f t="shared" si="0"/>
        <v>260</v>
      </c>
      <c r="P15" s="481">
        <v>2018</v>
      </c>
      <c r="Q15" s="482">
        <v>2018</v>
      </c>
      <c r="R15" s="593">
        <f t="shared" ref="R15:AB15" si="1">SUM(R17:R32)</f>
        <v>390</v>
      </c>
      <c r="S15" s="593">
        <f t="shared" si="1"/>
        <v>375</v>
      </c>
      <c r="T15" s="593">
        <f t="shared" si="1"/>
        <v>67</v>
      </c>
      <c r="U15" s="593">
        <f t="shared" si="1"/>
        <v>7</v>
      </c>
      <c r="V15" s="593">
        <f t="shared" si="1"/>
        <v>8</v>
      </c>
      <c r="W15" s="593">
        <f t="shared" si="1"/>
        <v>0</v>
      </c>
      <c r="X15" s="593">
        <f t="shared" si="1"/>
        <v>6</v>
      </c>
      <c r="Y15" s="593">
        <f t="shared" si="1"/>
        <v>0</v>
      </c>
      <c r="Z15" s="593">
        <f t="shared" si="1"/>
        <v>0</v>
      </c>
      <c r="AA15" s="593">
        <f t="shared" si="1"/>
        <v>39</v>
      </c>
      <c r="AB15" s="596">
        <f t="shared" si="1"/>
        <v>0</v>
      </c>
      <c r="AC15" s="352">
        <v>2018</v>
      </c>
    </row>
    <row r="16" spans="1:29" s="839" customFormat="1" ht="12.95" customHeight="1">
      <c r="A16" s="353"/>
      <c r="B16" s="345"/>
      <c r="C16" s="905"/>
      <c r="D16" s="345"/>
      <c r="E16" s="345"/>
      <c r="F16" s="345"/>
      <c r="G16" s="905"/>
      <c r="H16" s="345"/>
      <c r="I16" s="905"/>
      <c r="J16" s="345"/>
      <c r="K16" s="587"/>
      <c r="L16" s="590"/>
      <c r="M16" s="590"/>
      <c r="N16" s="590"/>
      <c r="O16" s="345"/>
      <c r="P16" s="354"/>
      <c r="Q16" s="353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97"/>
      <c r="AC16" s="354"/>
    </row>
    <row r="17" spans="1:29" s="842" customFormat="1" ht="21" customHeight="1">
      <c r="A17" s="355" t="s">
        <v>852</v>
      </c>
      <c r="B17" s="345">
        <f>SUM(D17,E17,F17,H17,J17,AB17)</f>
        <v>26</v>
      </c>
      <c r="C17" s="905" t="s">
        <v>834</v>
      </c>
      <c r="D17" s="385" t="s">
        <v>834</v>
      </c>
      <c r="E17" s="385" t="s">
        <v>834</v>
      </c>
      <c r="F17" s="385" t="s">
        <v>834</v>
      </c>
      <c r="G17" s="906" t="s">
        <v>834</v>
      </c>
      <c r="H17" s="587" t="s">
        <v>834</v>
      </c>
      <c r="I17" s="907"/>
      <c r="J17" s="386">
        <f>SUM(K17:O17,R17:AA17)</f>
        <v>26</v>
      </c>
      <c r="K17" s="587" t="s">
        <v>834</v>
      </c>
      <c r="L17" s="591" t="s">
        <v>834</v>
      </c>
      <c r="M17" s="591" t="s">
        <v>834</v>
      </c>
      <c r="N17" s="592">
        <v>1</v>
      </c>
      <c r="O17" s="386">
        <v>3</v>
      </c>
      <c r="P17" s="576" t="s">
        <v>853</v>
      </c>
      <c r="Q17" s="355" t="s">
        <v>851</v>
      </c>
      <c r="R17" s="594">
        <v>5</v>
      </c>
      <c r="S17" s="594">
        <v>4</v>
      </c>
      <c r="T17" s="391" t="s">
        <v>834</v>
      </c>
      <c r="U17" s="391" t="s">
        <v>834</v>
      </c>
      <c r="V17" s="391">
        <v>4</v>
      </c>
      <c r="W17" s="391" t="s">
        <v>834</v>
      </c>
      <c r="X17" s="391" t="s">
        <v>834</v>
      </c>
      <c r="Y17" s="391" t="s">
        <v>834</v>
      </c>
      <c r="Z17" s="391" t="s">
        <v>834</v>
      </c>
      <c r="AA17" s="391">
        <v>9</v>
      </c>
      <c r="AB17" s="598" t="s">
        <v>834</v>
      </c>
      <c r="AC17" s="576" t="s">
        <v>853</v>
      </c>
    </row>
    <row r="18" spans="1:29" s="842" customFormat="1" ht="21" customHeight="1">
      <c r="A18" s="355" t="s">
        <v>607</v>
      </c>
      <c r="B18" s="345">
        <f t="shared" ref="B18:B32" si="2">SUM(D18,E18,F18,H18,J18,AB18)</f>
        <v>41</v>
      </c>
      <c r="C18" s="905" t="s">
        <v>834</v>
      </c>
      <c r="D18" s="385" t="s">
        <v>834</v>
      </c>
      <c r="E18" s="385" t="s">
        <v>834</v>
      </c>
      <c r="F18" s="385">
        <v>3</v>
      </c>
      <c r="G18" s="906" t="s">
        <v>834</v>
      </c>
      <c r="H18" s="587" t="s">
        <v>834</v>
      </c>
      <c r="I18" s="907"/>
      <c r="J18" s="386">
        <f t="shared" ref="J18:J32" si="3">SUM(K18:O18,R18:AA18)</f>
        <v>38</v>
      </c>
      <c r="K18" s="587" t="s">
        <v>834</v>
      </c>
      <c r="L18" s="591" t="s">
        <v>834</v>
      </c>
      <c r="M18" s="591" t="s">
        <v>834</v>
      </c>
      <c r="N18" s="592" t="s">
        <v>834</v>
      </c>
      <c r="O18" s="386">
        <v>8</v>
      </c>
      <c r="P18" s="576" t="s">
        <v>892</v>
      </c>
      <c r="Q18" s="355" t="s">
        <v>607</v>
      </c>
      <c r="R18" s="594">
        <v>20</v>
      </c>
      <c r="S18" s="594">
        <v>9</v>
      </c>
      <c r="T18" s="391" t="s">
        <v>834</v>
      </c>
      <c r="U18" s="391" t="s">
        <v>834</v>
      </c>
      <c r="V18" s="391" t="s">
        <v>834</v>
      </c>
      <c r="W18" s="391" t="s">
        <v>834</v>
      </c>
      <c r="X18" s="391" t="s">
        <v>834</v>
      </c>
      <c r="Y18" s="391" t="s">
        <v>834</v>
      </c>
      <c r="Z18" s="391" t="s">
        <v>834</v>
      </c>
      <c r="AA18" s="391">
        <v>1</v>
      </c>
      <c r="AB18" s="598" t="s">
        <v>834</v>
      </c>
      <c r="AC18" s="576" t="s">
        <v>892</v>
      </c>
    </row>
    <row r="19" spans="1:29" s="842" customFormat="1" ht="21" customHeight="1">
      <c r="A19" s="355" t="s">
        <v>457</v>
      </c>
      <c r="B19" s="345">
        <f t="shared" si="2"/>
        <v>23</v>
      </c>
      <c r="C19" s="905" t="s">
        <v>834</v>
      </c>
      <c r="D19" s="385" t="s">
        <v>834</v>
      </c>
      <c r="E19" s="385" t="s">
        <v>834</v>
      </c>
      <c r="F19" s="385" t="s">
        <v>834</v>
      </c>
      <c r="G19" s="906" t="s">
        <v>834</v>
      </c>
      <c r="H19" s="587" t="s">
        <v>834</v>
      </c>
      <c r="I19" s="907"/>
      <c r="J19" s="386">
        <f t="shared" si="3"/>
        <v>23</v>
      </c>
      <c r="K19" s="587" t="s">
        <v>834</v>
      </c>
      <c r="L19" s="591" t="s">
        <v>834</v>
      </c>
      <c r="M19" s="591" t="s">
        <v>834</v>
      </c>
      <c r="N19" s="592">
        <v>1</v>
      </c>
      <c r="O19" s="386">
        <v>6</v>
      </c>
      <c r="P19" s="576" t="s">
        <v>902</v>
      </c>
      <c r="Q19" s="355" t="s">
        <v>901</v>
      </c>
      <c r="R19" s="594">
        <v>6</v>
      </c>
      <c r="S19" s="594">
        <v>9</v>
      </c>
      <c r="T19" s="391">
        <v>1</v>
      </c>
      <c r="U19" s="391" t="s">
        <v>834</v>
      </c>
      <c r="V19" s="391" t="s">
        <v>834</v>
      </c>
      <c r="W19" s="391" t="s">
        <v>834</v>
      </c>
      <c r="X19" s="391" t="s">
        <v>834</v>
      </c>
      <c r="Y19" s="391" t="s">
        <v>834</v>
      </c>
      <c r="Z19" s="391" t="s">
        <v>834</v>
      </c>
      <c r="AA19" s="391" t="s">
        <v>834</v>
      </c>
      <c r="AB19" s="598" t="s">
        <v>834</v>
      </c>
      <c r="AC19" s="576" t="s">
        <v>902</v>
      </c>
    </row>
    <row r="20" spans="1:29" s="842" customFormat="1" ht="21" customHeight="1">
      <c r="A20" s="355" t="s">
        <v>854</v>
      </c>
      <c r="B20" s="345">
        <f t="shared" si="2"/>
        <v>31</v>
      </c>
      <c r="C20" s="905" t="s">
        <v>834</v>
      </c>
      <c r="D20" s="385" t="s">
        <v>834</v>
      </c>
      <c r="E20" s="385" t="s">
        <v>834</v>
      </c>
      <c r="F20" s="385" t="s">
        <v>834</v>
      </c>
      <c r="G20" s="906" t="s">
        <v>834</v>
      </c>
      <c r="H20" s="587" t="s">
        <v>834</v>
      </c>
      <c r="I20" s="907"/>
      <c r="J20" s="386">
        <f t="shared" si="3"/>
        <v>31</v>
      </c>
      <c r="K20" s="587" t="s">
        <v>834</v>
      </c>
      <c r="L20" s="591" t="s">
        <v>834</v>
      </c>
      <c r="M20" s="591" t="s">
        <v>834</v>
      </c>
      <c r="N20" s="592">
        <v>1</v>
      </c>
      <c r="O20" s="386">
        <v>7</v>
      </c>
      <c r="P20" s="576" t="s">
        <v>893</v>
      </c>
      <c r="Q20" s="355" t="s">
        <v>854</v>
      </c>
      <c r="R20" s="594">
        <v>11</v>
      </c>
      <c r="S20" s="594">
        <v>10</v>
      </c>
      <c r="T20" s="391">
        <v>2</v>
      </c>
      <c r="U20" s="391" t="s">
        <v>834</v>
      </c>
      <c r="V20" s="391" t="s">
        <v>834</v>
      </c>
      <c r="W20" s="391" t="s">
        <v>834</v>
      </c>
      <c r="X20" s="391" t="s">
        <v>834</v>
      </c>
      <c r="Y20" s="391" t="s">
        <v>834</v>
      </c>
      <c r="Z20" s="391" t="s">
        <v>834</v>
      </c>
      <c r="AA20" s="391" t="s">
        <v>834</v>
      </c>
      <c r="AB20" s="598" t="s">
        <v>834</v>
      </c>
      <c r="AC20" s="576" t="s">
        <v>893</v>
      </c>
    </row>
    <row r="21" spans="1:29" s="842" customFormat="1" ht="21" customHeight="1">
      <c r="A21" s="355" t="s">
        <v>1130</v>
      </c>
      <c r="B21" s="345">
        <f t="shared" si="2"/>
        <v>12</v>
      </c>
      <c r="C21" s="905" t="s">
        <v>834</v>
      </c>
      <c r="D21" s="385" t="s">
        <v>834</v>
      </c>
      <c r="E21" s="385" t="s">
        <v>834</v>
      </c>
      <c r="F21" s="385" t="s">
        <v>834</v>
      </c>
      <c r="G21" s="906" t="s">
        <v>834</v>
      </c>
      <c r="H21" s="587" t="s">
        <v>834</v>
      </c>
      <c r="I21" s="907"/>
      <c r="J21" s="386">
        <f t="shared" si="3"/>
        <v>12</v>
      </c>
      <c r="K21" s="587" t="s">
        <v>834</v>
      </c>
      <c r="L21" s="591" t="s">
        <v>834</v>
      </c>
      <c r="M21" s="591" t="s">
        <v>834</v>
      </c>
      <c r="N21" s="592">
        <v>1</v>
      </c>
      <c r="O21" s="386">
        <v>3</v>
      </c>
      <c r="P21" s="576" t="s">
        <v>856</v>
      </c>
      <c r="Q21" s="355" t="s">
        <v>855</v>
      </c>
      <c r="R21" s="594">
        <v>4</v>
      </c>
      <c r="S21" s="594">
        <v>2</v>
      </c>
      <c r="T21" s="391">
        <v>1</v>
      </c>
      <c r="U21" s="391" t="s">
        <v>834</v>
      </c>
      <c r="V21" s="391" t="s">
        <v>834</v>
      </c>
      <c r="W21" s="391" t="s">
        <v>834</v>
      </c>
      <c r="X21" s="391" t="s">
        <v>834</v>
      </c>
      <c r="Y21" s="391" t="s">
        <v>834</v>
      </c>
      <c r="Z21" s="391" t="s">
        <v>834</v>
      </c>
      <c r="AA21" s="391">
        <v>1</v>
      </c>
      <c r="AB21" s="598" t="s">
        <v>834</v>
      </c>
      <c r="AC21" s="576" t="s">
        <v>856</v>
      </c>
    </row>
    <row r="22" spans="1:29" s="842" customFormat="1" ht="21" customHeight="1">
      <c r="A22" s="355" t="s">
        <v>858</v>
      </c>
      <c r="B22" s="345">
        <f t="shared" si="2"/>
        <v>21</v>
      </c>
      <c r="C22" s="905" t="s">
        <v>834</v>
      </c>
      <c r="D22" s="385" t="s">
        <v>834</v>
      </c>
      <c r="E22" s="385" t="s">
        <v>834</v>
      </c>
      <c r="F22" s="385" t="s">
        <v>834</v>
      </c>
      <c r="G22" s="906" t="s">
        <v>834</v>
      </c>
      <c r="H22" s="587" t="s">
        <v>834</v>
      </c>
      <c r="I22" s="907"/>
      <c r="J22" s="386">
        <f t="shared" si="3"/>
        <v>21</v>
      </c>
      <c r="K22" s="587" t="s">
        <v>834</v>
      </c>
      <c r="L22" s="591" t="s">
        <v>834</v>
      </c>
      <c r="M22" s="591" t="s">
        <v>834</v>
      </c>
      <c r="N22" s="592" t="s">
        <v>834</v>
      </c>
      <c r="O22" s="386">
        <v>5</v>
      </c>
      <c r="P22" s="576" t="s">
        <v>894</v>
      </c>
      <c r="Q22" s="355" t="s">
        <v>857</v>
      </c>
      <c r="R22" s="594">
        <v>7</v>
      </c>
      <c r="S22" s="594">
        <v>4</v>
      </c>
      <c r="T22" s="391">
        <v>1</v>
      </c>
      <c r="U22" s="391" t="s">
        <v>834</v>
      </c>
      <c r="V22" s="391">
        <v>1</v>
      </c>
      <c r="W22" s="391" t="s">
        <v>834</v>
      </c>
      <c r="X22" s="391" t="s">
        <v>834</v>
      </c>
      <c r="Y22" s="391" t="s">
        <v>834</v>
      </c>
      <c r="Z22" s="391" t="s">
        <v>834</v>
      </c>
      <c r="AA22" s="391">
        <v>3</v>
      </c>
      <c r="AB22" s="598" t="s">
        <v>834</v>
      </c>
      <c r="AC22" s="576" t="s">
        <v>894</v>
      </c>
    </row>
    <row r="23" spans="1:29" s="842" customFormat="1" ht="21" customHeight="1">
      <c r="A23" s="355" t="s">
        <v>859</v>
      </c>
      <c r="B23" s="345">
        <f t="shared" si="2"/>
        <v>96</v>
      </c>
      <c r="C23" s="975">
        <f>SUM(G23,I23)</f>
        <v>1</v>
      </c>
      <c r="D23" s="385" t="s">
        <v>834</v>
      </c>
      <c r="E23" s="385" t="s">
        <v>834</v>
      </c>
      <c r="F23" s="385" t="s">
        <v>834</v>
      </c>
      <c r="G23" s="906" t="s">
        <v>834</v>
      </c>
      <c r="H23" s="587">
        <v>1</v>
      </c>
      <c r="I23" s="907">
        <v>1</v>
      </c>
      <c r="J23" s="386">
        <f t="shared" si="3"/>
        <v>95</v>
      </c>
      <c r="K23" s="587" t="s">
        <v>834</v>
      </c>
      <c r="L23" s="591" t="s">
        <v>834</v>
      </c>
      <c r="M23" s="591">
        <v>1</v>
      </c>
      <c r="N23" s="592">
        <v>3</v>
      </c>
      <c r="O23" s="386">
        <v>20</v>
      </c>
      <c r="P23" s="577" t="s">
        <v>895</v>
      </c>
      <c r="Q23" s="355" t="s">
        <v>860</v>
      </c>
      <c r="R23" s="594">
        <v>30</v>
      </c>
      <c r="S23" s="594">
        <v>32</v>
      </c>
      <c r="T23" s="391">
        <v>3</v>
      </c>
      <c r="U23" s="391" t="s">
        <v>834</v>
      </c>
      <c r="V23" s="391" t="s">
        <v>834</v>
      </c>
      <c r="W23" s="391" t="s">
        <v>834</v>
      </c>
      <c r="X23" s="391" t="s">
        <v>834</v>
      </c>
      <c r="Y23" s="391" t="s">
        <v>834</v>
      </c>
      <c r="Z23" s="391" t="s">
        <v>834</v>
      </c>
      <c r="AA23" s="391">
        <v>6</v>
      </c>
      <c r="AB23" s="598" t="s">
        <v>834</v>
      </c>
      <c r="AC23" s="577" t="s">
        <v>895</v>
      </c>
    </row>
    <row r="24" spans="1:29" s="842" customFormat="1" ht="21" customHeight="1">
      <c r="A24" s="355" t="s">
        <v>1131</v>
      </c>
      <c r="B24" s="345">
        <f t="shared" si="2"/>
        <v>80</v>
      </c>
      <c r="C24" s="905" t="s">
        <v>834</v>
      </c>
      <c r="D24" s="385" t="s">
        <v>834</v>
      </c>
      <c r="E24" s="386" t="s">
        <v>834</v>
      </c>
      <c r="F24" s="385" t="s">
        <v>834</v>
      </c>
      <c r="G24" s="906" t="s">
        <v>834</v>
      </c>
      <c r="H24" s="587" t="s">
        <v>834</v>
      </c>
      <c r="I24" s="907"/>
      <c r="J24" s="386">
        <f t="shared" si="3"/>
        <v>80</v>
      </c>
      <c r="K24" s="587" t="s">
        <v>834</v>
      </c>
      <c r="L24" s="591">
        <v>1</v>
      </c>
      <c r="M24" s="591" t="s">
        <v>834</v>
      </c>
      <c r="N24" s="592">
        <v>3</v>
      </c>
      <c r="O24" s="386">
        <v>13</v>
      </c>
      <c r="P24" s="577" t="s">
        <v>862</v>
      </c>
      <c r="Q24" s="355" t="s">
        <v>861</v>
      </c>
      <c r="R24" s="594">
        <v>24</v>
      </c>
      <c r="S24" s="594">
        <v>25</v>
      </c>
      <c r="T24" s="391">
        <v>6</v>
      </c>
      <c r="U24" s="391">
        <v>2</v>
      </c>
      <c r="V24" s="391">
        <v>2</v>
      </c>
      <c r="W24" s="391" t="s">
        <v>834</v>
      </c>
      <c r="X24" s="391" t="s">
        <v>834</v>
      </c>
      <c r="Y24" s="391" t="s">
        <v>834</v>
      </c>
      <c r="Z24" s="391" t="s">
        <v>834</v>
      </c>
      <c r="AA24" s="391">
        <v>4</v>
      </c>
      <c r="AB24" s="598" t="s">
        <v>834</v>
      </c>
      <c r="AC24" s="577" t="s">
        <v>862</v>
      </c>
    </row>
    <row r="25" spans="1:29" s="842" customFormat="1" ht="21" customHeight="1">
      <c r="A25" s="355" t="s">
        <v>1132</v>
      </c>
      <c r="B25" s="345">
        <f t="shared" si="2"/>
        <v>154</v>
      </c>
      <c r="C25" s="905" t="s">
        <v>834</v>
      </c>
      <c r="D25" s="385" t="s">
        <v>834</v>
      </c>
      <c r="E25" s="386">
        <v>1</v>
      </c>
      <c r="F25" s="385" t="s">
        <v>834</v>
      </c>
      <c r="G25" s="906" t="s">
        <v>834</v>
      </c>
      <c r="H25" s="587" t="s">
        <v>834</v>
      </c>
      <c r="I25" s="907"/>
      <c r="J25" s="386">
        <f t="shared" si="3"/>
        <v>153</v>
      </c>
      <c r="K25" s="587" t="s">
        <v>834</v>
      </c>
      <c r="L25" s="591" t="s">
        <v>834</v>
      </c>
      <c r="M25" s="591">
        <v>1</v>
      </c>
      <c r="N25" s="592">
        <v>7</v>
      </c>
      <c r="O25" s="386">
        <v>40</v>
      </c>
      <c r="P25" s="577" t="s">
        <v>756</v>
      </c>
      <c r="Q25" s="355" t="s">
        <v>863</v>
      </c>
      <c r="R25" s="594">
        <v>48</v>
      </c>
      <c r="S25" s="594">
        <v>42</v>
      </c>
      <c r="T25" s="391">
        <v>11</v>
      </c>
      <c r="U25" s="391" t="s">
        <v>834</v>
      </c>
      <c r="V25" s="391">
        <v>1</v>
      </c>
      <c r="W25" s="391" t="s">
        <v>834</v>
      </c>
      <c r="X25" s="391">
        <v>2</v>
      </c>
      <c r="Y25" s="391" t="s">
        <v>834</v>
      </c>
      <c r="Z25" s="391" t="s">
        <v>834</v>
      </c>
      <c r="AA25" s="391">
        <v>1</v>
      </c>
      <c r="AB25" s="598" t="s">
        <v>834</v>
      </c>
      <c r="AC25" s="577" t="s">
        <v>756</v>
      </c>
    </row>
    <row r="26" spans="1:29" s="842" customFormat="1" ht="21" customHeight="1">
      <c r="A26" s="355" t="s">
        <v>864</v>
      </c>
      <c r="B26" s="345">
        <f t="shared" si="2"/>
        <v>175</v>
      </c>
      <c r="C26" s="975">
        <f>SUM(G26,I26)</f>
        <v>1</v>
      </c>
      <c r="D26" s="385">
        <v>1</v>
      </c>
      <c r="E26" s="386">
        <v>7</v>
      </c>
      <c r="F26" s="385" t="s">
        <v>834</v>
      </c>
      <c r="G26" s="906" t="s">
        <v>834</v>
      </c>
      <c r="H26" s="386">
        <v>1</v>
      </c>
      <c r="I26" s="907">
        <v>1</v>
      </c>
      <c r="J26" s="386">
        <f t="shared" si="3"/>
        <v>166</v>
      </c>
      <c r="K26" s="587" t="s">
        <v>834</v>
      </c>
      <c r="L26" s="591" t="s">
        <v>834</v>
      </c>
      <c r="M26" s="591">
        <v>1</v>
      </c>
      <c r="N26" s="592">
        <v>7</v>
      </c>
      <c r="O26" s="386">
        <v>25</v>
      </c>
      <c r="P26" s="576" t="s">
        <v>896</v>
      </c>
      <c r="Q26" s="355" t="s">
        <v>864</v>
      </c>
      <c r="R26" s="594">
        <v>56</v>
      </c>
      <c r="S26" s="594">
        <v>54</v>
      </c>
      <c r="T26" s="391">
        <v>10</v>
      </c>
      <c r="U26" s="391">
        <v>4</v>
      </c>
      <c r="V26" s="391" t="s">
        <v>834</v>
      </c>
      <c r="W26" s="391" t="s">
        <v>834</v>
      </c>
      <c r="X26" s="391">
        <v>3</v>
      </c>
      <c r="Y26" s="391" t="s">
        <v>834</v>
      </c>
      <c r="Z26" s="391" t="s">
        <v>834</v>
      </c>
      <c r="AA26" s="391">
        <v>6</v>
      </c>
      <c r="AB26" s="598" t="s">
        <v>834</v>
      </c>
      <c r="AC26" s="576" t="s">
        <v>896</v>
      </c>
    </row>
    <row r="27" spans="1:29" s="842" customFormat="1" ht="21" customHeight="1">
      <c r="A27" s="355" t="s">
        <v>865</v>
      </c>
      <c r="B27" s="345">
        <f t="shared" si="2"/>
        <v>130</v>
      </c>
      <c r="C27" s="905" t="s">
        <v>834</v>
      </c>
      <c r="D27" s="385" t="s">
        <v>834</v>
      </c>
      <c r="E27" s="386" t="s">
        <v>834</v>
      </c>
      <c r="F27" s="385" t="s">
        <v>834</v>
      </c>
      <c r="G27" s="906" t="s">
        <v>834</v>
      </c>
      <c r="H27" s="587" t="s">
        <v>834</v>
      </c>
      <c r="I27" s="907"/>
      <c r="J27" s="386">
        <f t="shared" si="3"/>
        <v>130</v>
      </c>
      <c r="K27" s="587" t="s">
        <v>834</v>
      </c>
      <c r="L27" s="591" t="s">
        <v>834</v>
      </c>
      <c r="M27" s="591">
        <v>1</v>
      </c>
      <c r="N27" s="592">
        <v>7</v>
      </c>
      <c r="O27" s="386">
        <v>29</v>
      </c>
      <c r="P27" s="577" t="s">
        <v>897</v>
      </c>
      <c r="Q27" s="355" t="s">
        <v>866</v>
      </c>
      <c r="R27" s="594">
        <v>35</v>
      </c>
      <c r="S27" s="594">
        <v>47</v>
      </c>
      <c r="T27" s="391">
        <v>8</v>
      </c>
      <c r="U27" s="391">
        <v>1</v>
      </c>
      <c r="V27" s="391" t="s">
        <v>834</v>
      </c>
      <c r="W27" s="391" t="s">
        <v>834</v>
      </c>
      <c r="X27" s="391">
        <v>1</v>
      </c>
      <c r="Y27" s="391" t="s">
        <v>834</v>
      </c>
      <c r="Z27" s="391" t="s">
        <v>834</v>
      </c>
      <c r="AA27" s="391">
        <v>1</v>
      </c>
      <c r="AB27" s="598" t="s">
        <v>834</v>
      </c>
      <c r="AC27" s="577" t="s">
        <v>897</v>
      </c>
    </row>
    <row r="28" spans="1:29" s="842" customFormat="1" ht="21" customHeight="1">
      <c r="A28" s="355" t="s">
        <v>867</v>
      </c>
      <c r="B28" s="345">
        <f t="shared" si="2"/>
        <v>107</v>
      </c>
      <c r="C28" s="905" t="s">
        <v>834</v>
      </c>
      <c r="D28" s="385" t="s">
        <v>834</v>
      </c>
      <c r="E28" s="386" t="s">
        <v>834</v>
      </c>
      <c r="F28" s="385" t="s">
        <v>834</v>
      </c>
      <c r="G28" s="906" t="s">
        <v>834</v>
      </c>
      <c r="H28" s="587" t="s">
        <v>834</v>
      </c>
      <c r="I28" s="907"/>
      <c r="J28" s="386">
        <f t="shared" si="3"/>
        <v>107</v>
      </c>
      <c r="K28" s="587" t="s">
        <v>834</v>
      </c>
      <c r="L28" s="591" t="s">
        <v>834</v>
      </c>
      <c r="M28" s="591">
        <v>1</v>
      </c>
      <c r="N28" s="592">
        <v>6</v>
      </c>
      <c r="O28" s="386">
        <v>27</v>
      </c>
      <c r="P28" s="576" t="s">
        <v>898</v>
      </c>
      <c r="Q28" s="355" t="s">
        <v>867</v>
      </c>
      <c r="R28" s="594">
        <v>35</v>
      </c>
      <c r="S28" s="594">
        <v>33</v>
      </c>
      <c r="T28" s="391">
        <v>4</v>
      </c>
      <c r="U28" s="391" t="s">
        <v>834</v>
      </c>
      <c r="V28" s="391" t="s">
        <v>834</v>
      </c>
      <c r="W28" s="391" t="s">
        <v>834</v>
      </c>
      <c r="X28" s="391" t="s">
        <v>834</v>
      </c>
      <c r="Y28" s="391" t="s">
        <v>834</v>
      </c>
      <c r="Z28" s="391" t="s">
        <v>834</v>
      </c>
      <c r="AA28" s="391">
        <v>1</v>
      </c>
      <c r="AB28" s="598" t="s">
        <v>834</v>
      </c>
      <c r="AC28" s="576" t="s">
        <v>898</v>
      </c>
    </row>
    <row r="29" spans="1:29" s="842" customFormat="1" ht="21" customHeight="1">
      <c r="A29" s="355" t="s">
        <v>868</v>
      </c>
      <c r="B29" s="345">
        <f t="shared" si="2"/>
        <v>91</v>
      </c>
      <c r="C29" s="905" t="s">
        <v>834</v>
      </c>
      <c r="D29" s="385" t="s">
        <v>834</v>
      </c>
      <c r="E29" s="386" t="s">
        <v>834</v>
      </c>
      <c r="F29" s="385" t="s">
        <v>834</v>
      </c>
      <c r="G29" s="906" t="s">
        <v>834</v>
      </c>
      <c r="H29" s="587" t="s">
        <v>834</v>
      </c>
      <c r="I29" s="907"/>
      <c r="J29" s="386">
        <f t="shared" si="3"/>
        <v>91</v>
      </c>
      <c r="K29" s="587" t="s">
        <v>834</v>
      </c>
      <c r="L29" s="591" t="s">
        <v>834</v>
      </c>
      <c r="M29" s="591">
        <v>1</v>
      </c>
      <c r="N29" s="592">
        <v>5</v>
      </c>
      <c r="O29" s="386">
        <v>19</v>
      </c>
      <c r="P29" s="576" t="s">
        <v>985</v>
      </c>
      <c r="Q29" s="355" t="s">
        <v>869</v>
      </c>
      <c r="R29" s="594">
        <v>33</v>
      </c>
      <c r="S29" s="594">
        <v>26</v>
      </c>
      <c r="T29" s="391">
        <v>4</v>
      </c>
      <c r="U29" s="391" t="s">
        <v>834</v>
      </c>
      <c r="V29" s="391" t="s">
        <v>834</v>
      </c>
      <c r="W29" s="391" t="s">
        <v>834</v>
      </c>
      <c r="X29" s="391" t="s">
        <v>834</v>
      </c>
      <c r="Y29" s="391" t="s">
        <v>834</v>
      </c>
      <c r="Z29" s="391" t="s">
        <v>834</v>
      </c>
      <c r="AA29" s="391">
        <v>3</v>
      </c>
      <c r="AB29" s="598" t="s">
        <v>834</v>
      </c>
      <c r="AC29" s="576" t="s">
        <v>903</v>
      </c>
    </row>
    <row r="30" spans="1:29" s="842" customFormat="1" ht="21" customHeight="1">
      <c r="A30" s="355" t="s">
        <v>870</v>
      </c>
      <c r="B30" s="345">
        <f t="shared" si="2"/>
        <v>94</v>
      </c>
      <c r="C30" s="905" t="s">
        <v>834</v>
      </c>
      <c r="D30" s="385" t="s">
        <v>834</v>
      </c>
      <c r="E30" s="386" t="s">
        <v>834</v>
      </c>
      <c r="F30" s="385" t="s">
        <v>834</v>
      </c>
      <c r="G30" s="906" t="s">
        <v>834</v>
      </c>
      <c r="H30" s="587" t="s">
        <v>834</v>
      </c>
      <c r="I30" s="907"/>
      <c r="J30" s="386">
        <f t="shared" si="3"/>
        <v>94</v>
      </c>
      <c r="K30" s="587" t="s">
        <v>834</v>
      </c>
      <c r="L30" s="591" t="s">
        <v>834</v>
      </c>
      <c r="M30" s="591">
        <v>1</v>
      </c>
      <c r="N30" s="592">
        <v>5</v>
      </c>
      <c r="O30" s="386">
        <v>20</v>
      </c>
      <c r="P30" s="577" t="s">
        <v>899</v>
      </c>
      <c r="Q30" s="355" t="s">
        <v>870</v>
      </c>
      <c r="R30" s="594">
        <v>29</v>
      </c>
      <c r="S30" s="594">
        <v>30</v>
      </c>
      <c r="T30" s="391">
        <v>7</v>
      </c>
      <c r="U30" s="391" t="s">
        <v>834</v>
      </c>
      <c r="V30" s="391" t="s">
        <v>834</v>
      </c>
      <c r="W30" s="391" t="s">
        <v>834</v>
      </c>
      <c r="X30" s="391" t="s">
        <v>834</v>
      </c>
      <c r="Y30" s="391" t="s">
        <v>834</v>
      </c>
      <c r="Z30" s="391" t="s">
        <v>834</v>
      </c>
      <c r="AA30" s="391">
        <v>2</v>
      </c>
      <c r="AB30" s="598" t="s">
        <v>834</v>
      </c>
      <c r="AC30" s="577" t="s">
        <v>899</v>
      </c>
    </row>
    <row r="31" spans="1:29" s="842" customFormat="1" ht="21" customHeight="1">
      <c r="A31" s="355" t="s">
        <v>871</v>
      </c>
      <c r="B31" s="345">
        <f t="shared" si="2"/>
        <v>146</v>
      </c>
      <c r="C31" s="905" t="s">
        <v>834</v>
      </c>
      <c r="D31" s="385" t="s">
        <v>834</v>
      </c>
      <c r="E31" s="386" t="s">
        <v>834</v>
      </c>
      <c r="F31" s="385" t="s">
        <v>834</v>
      </c>
      <c r="G31" s="906" t="s">
        <v>834</v>
      </c>
      <c r="H31" s="587" t="s">
        <v>834</v>
      </c>
      <c r="I31" s="907"/>
      <c r="J31" s="386">
        <f t="shared" si="3"/>
        <v>146</v>
      </c>
      <c r="K31" s="587" t="s">
        <v>834</v>
      </c>
      <c r="L31" s="591" t="s">
        <v>834</v>
      </c>
      <c r="M31" s="591">
        <v>1</v>
      </c>
      <c r="N31" s="592">
        <v>7</v>
      </c>
      <c r="O31" s="386">
        <v>34</v>
      </c>
      <c r="P31" s="577" t="s">
        <v>872</v>
      </c>
      <c r="Q31" s="355" t="s">
        <v>871</v>
      </c>
      <c r="R31" s="594">
        <v>46</v>
      </c>
      <c r="S31" s="594">
        <v>48</v>
      </c>
      <c r="T31" s="391">
        <v>9</v>
      </c>
      <c r="U31" s="391" t="s">
        <v>834</v>
      </c>
      <c r="V31" s="391" t="s">
        <v>834</v>
      </c>
      <c r="W31" s="391" t="s">
        <v>834</v>
      </c>
      <c r="X31" s="391" t="s">
        <v>834</v>
      </c>
      <c r="Y31" s="391" t="s">
        <v>834</v>
      </c>
      <c r="Z31" s="391" t="s">
        <v>834</v>
      </c>
      <c r="AA31" s="391">
        <v>1</v>
      </c>
      <c r="AB31" s="598" t="s">
        <v>834</v>
      </c>
      <c r="AC31" s="577" t="s">
        <v>872</v>
      </c>
    </row>
    <row r="32" spans="1:29" s="34" customFormat="1" ht="21" customHeight="1" thickBot="1">
      <c r="A32" s="355" t="s">
        <v>95</v>
      </c>
      <c r="B32" s="345">
        <f t="shared" si="2"/>
        <v>197</v>
      </c>
      <c r="C32" s="905">
        <f>SUM(G32,I32)</f>
        <v>1</v>
      </c>
      <c r="D32" s="385" t="s">
        <v>834</v>
      </c>
      <c r="E32" s="386" t="s">
        <v>834</v>
      </c>
      <c r="F32" s="385">
        <v>195</v>
      </c>
      <c r="G32" s="906">
        <v>1</v>
      </c>
      <c r="H32" s="587" t="s">
        <v>834</v>
      </c>
      <c r="I32" s="907"/>
      <c r="J32" s="386">
        <f t="shared" si="3"/>
        <v>2</v>
      </c>
      <c r="K32" s="588" t="s">
        <v>834</v>
      </c>
      <c r="L32" s="591" t="s">
        <v>834</v>
      </c>
      <c r="M32" s="591" t="s">
        <v>834</v>
      </c>
      <c r="N32" s="591" t="s">
        <v>834</v>
      </c>
      <c r="O32" s="386">
        <v>1</v>
      </c>
      <c r="P32" s="578" t="s">
        <v>900</v>
      </c>
      <c r="Q32" s="355" t="s">
        <v>95</v>
      </c>
      <c r="R32" s="594">
        <v>1</v>
      </c>
      <c r="S32" s="594" t="s">
        <v>834</v>
      </c>
      <c r="T32" s="391" t="s">
        <v>834</v>
      </c>
      <c r="U32" s="391" t="s">
        <v>834</v>
      </c>
      <c r="V32" s="391" t="s">
        <v>834</v>
      </c>
      <c r="W32" s="391" t="s">
        <v>834</v>
      </c>
      <c r="X32" s="391" t="s">
        <v>834</v>
      </c>
      <c r="Y32" s="391" t="s">
        <v>834</v>
      </c>
      <c r="Z32" s="391" t="s">
        <v>834</v>
      </c>
      <c r="AA32" s="391" t="s">
        <v>834</v>
      </c>
      <c r="AB32" s="598" t="s">
        <v>834</v>
      </c>
      <c r="AC32" s="578" t="s">
        <v>900</v>
      </c>
    </row>
    <row r="33" spans="1:29" s="80" customFormat="1" ht="11.1" customHeight="1">
      <c r="A33" s="32" t="s">
        <v>455</v>
      </c>
      <c r="B33" s="356"/>
      <c r="C33" s="356"/>
      <c r="D33" s="356"/>
      <c r="E33" s="356"/>
      <c r="F33" s="31"/>
      <c r="G33" s="31"/>
      <c r="H33" s="31"/>
      <c r="I33" s="31"/>
      <c r="J33" s="356"/>
      <c r="K33" s="356"/>
      <c r="L33" s="356"/>
      <c r="M33" s="356"/>
      <c r="N33" s="356"/>
      <c r="O33" s="356"/>
      <c r="P33" s="71" t="s">
        <v>873</v>
      </c>
      <c r="Q33" s="32" t="s">
        <v>455</v>
      </c>
      <c r="R33" s="356"/>
      <c r="S33" s="356"/>
      <c r="T33" s="356"/>
      <c r="U33" s="356"/>
      <c r="V33" s="356"/>
      <c r="W33" s="356"/>
      <c r="X33" s="32"/>
      <c r="Y33" s="32"/>
      <c r="Z33" s="32"/>
      <c r="AA33" s="32"/>
      <c r="AB33" s="32"/>
      <c r="AC33" s="71" t="s">
        <v>873</v>
      </c>
    </row>
    <row r="34" spans="1:29" s="223" customFormat="1" ht="11.1" customHeight="1">
      <c r="A34" s="337" t="s">
        <v>458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8"/>
      <c r="M34" s="358"/>
      <c r="N34" s="358"/>
      <c r="O34" s="358"/>
      <c r="P34" s="333"/>
      <c r="Q34" s="337" t="s">
        <v>458</v>
      </c>
      <c r="R34" s="357"/>
      <c r="S34" s="357"/>
      <c r="T34" s="357"/>
      <c r="U34" s="357"/>
      <c r="V34" s="357"/>
      <c r="W34" s="357"/>
      <c r="X34" s="357"/>
      <c r="Y34" s="333"/>
      <c r="Z34" s="333"/>
      <c r="AA34" s="333"/>
      <c r="AB34" s="333"/>
      <c r="AC34" s="334"/>
    </row>
    <row r="35" spans="1:29" s="223" customFormat="1" ht="11.1" customHeight="1">
      <c r="A35" s="74" t="s">
        <v>459</v>
      </c>
      <c r="B35" s="339"/>
      <c r="C35" s="339"/>
      <c r="D35" s="338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74" t="s">
        <v>459</v>
      </c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</row>
    <row r="36" spans="1:29" s="223" customFormat="1" ht="11.1" customHeight="1">
      <c r="A36" s="841" t="s">
        <v>874</v>
      </c>
      <c r="D36" s="222"/>
      <c r="Q36" s="841" t="s">
        <v>874</v>
      </c>
    </row>
    <row r="37" spans="1:29" s="223" customFormat="1" ht="11.1" customHeight="1">
      <c r="A37" s="841" t="s">
        <v>875</v>
      </c>
      <c r="D37" s="222"/>
      <c r="Q37" s="841" t="s">
        <v>874</v>
      </c>
    </row>
    <row r="38" spans="1:29" s="223" customFormat="1" ht="11.1" customHeight="1">
      <c r="A38" s="841" t="s">
        <v>1257</v>
      </c>
      <c r="D38" s="222"/>
      <c r="Q38" s="841" t="s">
        <v>1258</v>
      </c>
    </row>
    <row r="39" spans="1:29" s="26" customFormat="1" ht="12" customHeight="1">
      <c r="A39" s="359"/>
      <c r="B39" s="359"/>
      <c r="C39" s="359"/>
      <c r="D39" s="360"/>
      <c r="E39" s="359"/>
      <c r="F39" s="359"/>
      <c r="G39" s="359"/>
      <c r="H39" s="359"/>
      <c r="I39" s="359"/>
      <c r="J39" s="359"/>
      <c r="K39" s="359"/>
      <c r="L39" s="359"/>
      <c r="P39" s="90"/>
      <c r="Q39" s="359"/>
      <c r="AC39" s="90"/>
    </row>
    <row r="40" spans="1:29" s="26" customFormat="1" ht="12" customHeight="1">
      <c r="A40" s="359"/>
      <c r="B40" s="359"/>
      <c r="C40" s="359"/>
      <c r="D40" s="360"/>
      <c r="E40" s="359"/>
      <c r="F40" s="359"/>
      <c r="G40" s="359"/>
      <c r="H40" s="359"/>
      <c r="I40" s="359"/>
      <c r="J40" s="359"/>
      <c r="K40" s="359"/>
      <c r="L40" s="359"/>
      <c r="P40" s="90"/>
      <c r="Q40" s="359"/>
      <c r="AC40" s="90"/>
    </row>
    <row r="41" spans="1:29" s="26" customFormat="1" ht="12" customHeight="1">
      <c r="A41" s="359"/>
      <c r="B41" s="359"/>
      <c r="C41" s="359"/>
      <c r="D41" s="360"/>
      <c r="E41" s="359"/>
      <c r="F41" s="359"/>
      <c r="G41" s="359"/>
      <c r="H41" s="359"/>
      <c r="I41" s="359"/>
      <c r="J41" s="359"/>
      <c r="K41" s="359"/>
      <c r="L41" s="359"/>
      <c r="P41" s="90"/>
      <c r="Q41" s="359"/>
      <c r="AC41" s="90"/>
    </row>
    <row r="42" spans="1:29" s="26" customFormat="1" ht="12" customHeight="1">
      <c r="A42" s="359"/>
      <c r="B42" s="359"/>
      <c r="C42" s="359"/>
      <c r="D42" s="360"/>
      <c r="E42" s="359"/>
      <c r="F42" s="359"/>
      <c r="G42" s="359"/>
      <c r="H42" s="359"/>
      <c r="I42" s="359"/>
      <c r="J42" s="359"/>
      <c r="K42" s="359"/>
      <c r="L42" s="359"/>
      <c r="P42" s="90"/>
      <c r="Q42" s="359"/>
      <c r="AC42" s="90"/>
    </row>
    <row r="43" spans="1:29" ht="12" customHeight="1"/>
    <row r="44" spans="1:29" ht="12" customHeight="1"/>
    <row r="45" spans="1:29" ht="12" customHeight="1"/>
    <row r="46" spans="1:29" ht="12" customHeight="1"/>
    <row r="47" spans="1:29" ht="12" customHeight="1"/>
    <row r="48" spans="1:29" ht="12" customHeight="1"/>
    <row r="49" ht="12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</sheetData>
  <sheetProtection selectLockedCells="1"/>
  <mergeCells count="34">
    <mergeCell ref="Q3:W3"/>
    <mergeCell ref="X3:AC3"/>
    <mergeCell ref="X8:X10"/>
    <mergeCell ref="Y8:Y10"/>
    <mergeCell ref="Z8:Z10"/>
    <mergeCell ref="AA8:AA10"/>
    <mergeCell ref="X6:AB7"/>
    <mergeCell ref="AB8:AB10"/>
    <mergeCell ref="S8:S10"/>
    <mergeCell ref="AC6:AC10"/>
    <mergeCell ref="Q6:Q10"/>
    <mergeCell ref="R6:W7"/>
    <mergeCell ref="T8:T10"/>
    <mergeCell ref="L8:L10"/>
    <mergeCell ref="M8:M10"/>
    <mergeCell ref="N8:N10"/>
    <mergeCell ref="O8:O10"/>
    <mergeCell ref="R8:R10"/>
    <mergeCell ref="H6:I10"/>
    <mergeCell ref="U8:U10"/>
    <mergeCell ref="V8:V10"/>
    <mergeCell ref="W8:W10"/>
    <mergeCell ref="A3:K3"/>
    <mergeCell ref="L3:P3"/>
    <mergeCell ref="J8:J10"/>
    <mergeCell ref="K8:K10"/>
    <mergeCell ref="A6:A10"/>
    <mergeCell ref="B6:C10"/>
    <mergeCell ref="D6:D10"/>
    <mergeCell ref="E6:E10"/>
    <mergeCell ref="F6:G10"/>
    <mergeCell ref="J6:K7"/>
    <mergeCell ref="L6:O7"/>
    <mergeCell ref="P6:P10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1" max="41" man="1"/>
    <brk id="16" max="41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E99"/>
  <sheetViews>
    <sheetView view="pageBreakPreview" topLeftCell="A4" zoomScaleNormal="100" zoomScaleSheetLayoutView="100" workbookViewId="0">
      <selection activeCell="F36" sqref="F36"/>
    </sheetView>
  </sheetViews>
  <sheetFormatPr defaultRowHeight="14.25"/>
  <cols>
    <col min="1" max="1" width="23.625" style="24" customWidth="1"/>
    <col min="2" max="2" width="8.375" style="25" customWidth="1"/>
    <col min="3" max="3" width="3.625" style="25" customWidth="1"/>
    <col min="4" max="6" width="11.625" style="25" customWidth="1"/>
    <col min="7" max="7" width="7.625" style="25" customWidth="1"/>
    <col min="8" max="8" width="4.375" style="25" customWidth="1"/>
    <col min="9" max="9" width="6.125" style="25" customWidth="1"/>
    <col min="10" max="10" width="3.625" style="25" customWidth="1"/>
    <col min="11" max="15" width="7.625" style="25" customWidth="1"/>
    <col min="16" max="16" width="34.625" style="24" customWidth="1"/>
    <col min="17" max="17" width="20.625" style="24" customWidth="1"/>
    <col min="18" max="20" width="10" style="25" customWidth="1"/>
    <col min="21" max="21" width="9.625" style="25" customWidth="1"/>
    <col min="22" max="22" width="10" style="25" customWidth="1"/>
    <col min="23" max="23" width="7.625" style="25" customWidth="1"/>
    <col min="24" max="24" width="4.625" style="25" customWidth="1"/>
    <col min="25" max="25" width="9.625" style="25" customWidth="1"/>
    <col min="26" max="26" width="8.625" style="26" customWidth="1"/>
    <col min="27" max="27" width="4.625" style="26" customWidth="1"/>
    <col min="28" max="28" width="7.625" style="26" customWidth="1"/>
    <col min="29" max="29" width="12.125" style="26" customWidth="1"/>
    <col min="30" max="30" width="7.125" style="26" customWidth="1"/>
    <col min="31" max="31" width="32.625" style="24" customWidth="1"/>
    <col min="32" max="16384" width="9" style="26"/>
  </cols>
  <sheetData>
    <row r="1" spans="1:31" s="423" customFormat="1" ht="14.1" customHeight="1">
      <c r="A1" s="886" t="s">
        <v>1289</v>
      </c>
      <c r="B1" s="421"/>
      <c r="C1" s="421"/>
      <c r="D1" s="421"/>
      <c r="E1" s="421"/>
      <c r="F1" s="421"/>
      <c r="G1" s="421"/>
      <c r="H1" s="421"/>
      <c r="I1" s="421"/>
      <c r="J1" s="421"/>
      <c r="P1" s="422" t="s">
        <v>1290</v>
      </c>
      <c r="Q1" s="886" t="s">
        <v>1291</v>
      </c>
      <c r="R1" s="421"/>
      <c r="S1" s="421"/>
      <c r="T1" s="421"/>
      <c r="U1" s="421"/>
      <c r="V1" s="421"/>
      <c r="W1" s="421"/>
      <c r="X1" s="421"/>
      <c r="Y1" s="421"/>
      <c r="AE1" s="719" t="s">
        <v>1292</v>
      </c>
    </row>
    <row r="2" spans="1:31" s="839" customFormat="1" ht="14.1" customHeight="1">
      <c r="A2" s="852"/>
      <c r="B2" s="853"/>
      <c r="C2" s="853"/>
      <c r="D2" s="853"/>
      <c r="E2" s="853"/>
      <c r="F2" s="853"/>
      <c r="G2" s="853"/>
      <c r="H2" s="853"/>
      <c r="I2" s="853"/>
      <c r="J2" s="853"/>
      <c r="P2" s="840"/>
      <c r="Q2" s="852"/>
      <c r="R2" s="853"/>
      <c r="S2" s="853"/>
      <c r="T2" s="853"/>
      <c r="U2" s="853"/>
      <c r="V2" s="853"/>
      <c r="W2" s="853"/>
      <c r="X2" s="853"/>
      <c r="Y2" s="853"/>
      <c r="AE2" s="885"/>
    </row>
    <row r="3" spans="1:31" s="876" customFormat="1" ht="20.100000000000001" customHeight="1">
      <c r="A3" s="1062" t="s">
        <v>793</v>
      </c>
      <c r="B3" s="1062"/>
      <c r="C3" s="1062"/>
      <c r="D3" s="1062"/>
      <c r="E3" s="1062"/>
      <c r="F3" s="1062"/>
      <c r="G3" s="1062"/>
      <c r="H3" s="1062"/>
      <c r="I3" s="1063" t="s">
        <v>760</v>
      </c>
      <c r="J3" s="1064"/>
      <c r="K3" s="1064"/>
      <c r="L3" s="1064"/>
      <c r="M3" s="1064"/>
      <c r="N3" s="1064"/>
      <c r="O3" s="1064"/>
      <c r="P3" s="1064"/>
      <c r="Q3" s="1062" t="s">
        <v>876</v>
      </c>
      <c r="R3" s="1062"/>
      <c r="S3" s="1062"/>
      <c r="T3" s="1062"/>
      <c r="U3" s="1062"/>
      <c r="V3" s="1062"/>
      <c r="W3" s="1062"/>
      <c r="X3" s="1062"/>
      <c r="Y3" s="1052" t="s">
        <v>877</v>
      </c>
      <c r="Z3" s="1052"/>
      <c r="AA3" s="1052"/>
      <c r="AB3" s="1052"/>
      <c r="AC3" s="1052"/>
      <c r="AD3" s="1052"/>
      <c r="AE3" s="1052"/>
    </row>
    <row r="4" spans="1:31" s="880" customFormat="1" ht="24" customHeight="1">
      <c r="A4" s="875"/>
      <c r="B4" s="875"/>
      <c r="C4" s="875"/>
      <c r="D4" s="875"/>
      <c r="E4" s="875"/>
      <c r="F4" s="875"/>
      <c r="G4" s="875"/>
      <c r="H4" s="875"/>
      <c r="I4" s="1064"/>
      <c r="J4" s="1064"/>
      <c r="K4" s="1064"/>
      <c r="L4" s="1064"/>
      <c r="M4" s="1064"/>
      <c r="N4" s="1064"/>
      <c r="O4" s="1064"/>
      <c r="P4" s="1064"/>
      <c r="Q4" s="875"/>
      <c r="R4" s="875"/>
      <c r="S4" s="875"/>
      <c r="T4" s="875"/>
      <c r="U4" s="875"/>
      <c r="V4" s="875"/>
      <c r="W4" s="875"/>
      <c r="X4" s="875"/>
      <c r="Y4" s="1052"/>
      <c r="Z4" s="1052"/>
      <c r="AA4" s="1052"/>
      <c r="AB4" s="1052"/>
      <c r="AC4" s="1052"/>
      <c r="AD4" s="1052"/>
      <c r="AE4" s="1052"/>
    </row>
    <row r="5" spans="1:31" s="852" customFormat="1" ht="18" customHeight="1" thickBot="1">
      <c r="A5" s="852" t="s">
        <v>73</v>
      </c>
      <c r="P5" s="840" t="s">
        <v>592</v>
      </c>
      <c r="Q5" s="852" t="s">
        <v>73</v>
      </c>
      <c r="AE5" s="840" t="s">
        <v>592</v>
      </c>
    </row>
    <row r="6" spans="1:31" s="839" customFormat="1" ht="9.9499999999999993" customHeight="1">
      <c r="A6" s="1018" t="s">
        <v>96</v>
      </c>
      <c r="B6" s="1021" t="s">
        <v>878</v>
      </c>
      <c r="C6" s="988"/>
      <c r="D6" s="1024" t="s">
        <v>1133</v>
      </c>
      <c r="E6" s="1024" t="s">
        <v>1134</v>
      </c>
      <c r="F6" s="1024" t="s">
        <v>81</v>
      </c>
      <c r="G6" s="993" t="s">
        <v>905</v>
      </c>
      <c r="H6" s="987"/>
      <c r="I6" s="1043" t="s">
        <v>77</v>
      </c>
      <c r="J6" s="1043"/>
      <c r="K6" s="1043"/>
      <c r="L6" s="1043"/>
      <c r="M6" s="1043"/>
      <c r="N6" s="1043"/>
      <c r="O6" s="1044"/>
      <c r="P6" s="1028" t="s">
        <v>1135</v>
      </c>
      <c r="Q6" s="1018" t="s">
        <v>96</v>
      </c>
      <c r="R6" s="1050" t="s">
        <v>77</v>
      </c>
      <c r="S6" s="1043"/>
      <c r="T6" s="1043"/>
      <c r="U6" s="1043"/>
      <c r="V6" s="1043"/>
      <c r="W6" s="1043"/>
      <c r="X6" s="1043"/>
      <c r="Y6" s="1043" t="s">
        <v>77</v>
      </c>
      <c r="Z6" s="1043"/>
      <c r="AA6" s="1043"/>
      <c r="AB6" s="1043"/>
      <c r="AC6" s="1043"/>
      <c r="AD6" s="1044"/>
      <c r="AE6" s="1028" t="s">
        <v>1135</v>
      </c>
    </row>
    <row r="7" spans="1:31" s="839" customFormat="1" ht="9.9499999999999993" customHeight="1">
      <c r="A7" s="1019"/>
      <c r="B7" s="1022"/>
      <c r="C7" s="990"/>
      <c r="D7" s="1007"/>
      <c r="E7" s="1008"/>
      <c r="F7" s="1007"/>
      <c r="G7" s="994"/>
      <c r="H7" s="989"/>
      <c r="I7" s="1045"/>
      <c r="J7" s="1045"/>
      <c r="K7" s="1045"/>
      <c r="L7" s="1045"/>
      <c r="M7" s="1045"/>
      <c r="N7" s="1045"/>
      <c r="O7" s="1046"/>
      <c r="P7" s="1029"/>
      <c r="Q7" s="1019"/>
      <c r="R7" s="1051"/>
      <c r="S7" s="1045"/>
      <c r="T7" s="1045"/>
      <c r="U7" s="1045"/>
      <c r="V7" s="1045"/>
      <c r="W7" s="1045"/>
      <c r="X7" s="1045"/>
      <c r="Y7" s="1045"/>
      <c r="Z7" s="1045"/>
      <c r="AA7" s="1045"/>
      <c r="AB7" s="1045"/>
      <c r="AC7" s="1045"/>
      <c r="AD7" s="1046"/>
      <c r="AE7" s="1029"/>
    </row>
    <row r="8" spans="1:31" s="839" customFormat="1" ht="16.5" customHeight="1">
      <c r="A8" s="1019"/>
      <c r="B8" s="1022"/>
      <c r="C8" s="990"/>
      <c r="D8" s="1007"/>
      <c r="E8" s="1008"/>
      <c r="F8" s="1007"/>
      <c r="G8" s="994"/>
      <c r="H8" s="989"/>
      <c r="I8" s="1054" t="s">
        <v>1136</v>
      </c>
      <c r="J8" s="1055"/>
      <c r="K8" s="1007" t="s">
        <v>1137</v>
      </c>
      <c r="L8" s="1007" t="s">
        <v>84</v>
      </c>
      <c r="M8" s="1007" t="s">
        <v>85</v>
      </c>
      <c r="N8" s="1007" t="s">
        <v>86</v>
      </c>
      <c r="O8" s="1065" t="s">
        <v>87</v>
      </c>
      <c r="P8" s="1029"/>
      <c r="Q8" s="1019"/>
      <c r="R8" s="1037" t="s">
        <v>88</v>
      </c>
      <c r="S8" s="1007" t="s">
        <v>89</v>
      </c>
      <c r="T8" s="1007" t="s">
        <v>90</v>
      </c>
      <c r="U8" s="1007" t="s">
        <v>91</v>
      </c>
      <c r="V8" s="1007" t="s">
        <v>1138</v>
      </c>
      <c r="W8" s="1060" t="s">
        <v>879</v>
      </c>
      <c r="X8" s="1061"/>
      <c r="Y8" s="1040" t="s">
        <v>93</v>
      </c>
      <c r="Z8" s="1061" t="s">
        <v>97</v>
      </c>
      <c r="AA8" s="1068"/>
      <c r="AB8" s="1007" t="s">
        <v>94</v>
      </c>
      <c r="AC8" s="1007" t="s">
        <v>1254</v>
      </c>
      <c r="AD8" s="1047" t="s">
        <v>348</v>
      </c>
      <c r="AE8" s="1029"/>
    </row>
    <row r="9" spans="1:31" s="839" customFormat="1" ht="12.95" customHeight="1">
      <c r="A9" s="1019"/>
      <c r="B9" s="1022"/>
      <c r="C9" s="990"/>
      <c r="D9" s="1007"/>
      <c r="E9" s="1008"/>
      <c r="F9" s="1007"/>
      <c r="G9" s="994"/>
      <c r="H9" s="989"/>
      <c r="I9" s="1056"/>
      <c r="J9" s="1057"/>
      <c r="K9" s="1007"/>
      <c r="L9" s="1007"/>
      <c r="M9" s="1007"/>
      <c r="N9" s="1007"/>
      <c r="O9" s="1065"/>
      <c r="P9" s="1029"/>
      <c r="Q9" s="1019"/>
      <c r="R9" s="1037"/>
      <c r="S9" s="1007"/>
      <c r="T9" s="1007"/>
      <c r="U9" s="1007"/>
      <c r="V9" s="1007"/>
      <c r="W9" s="994"/>
      <c r="X9" s="989"/>
      <c r="Y9" s="1040"/>
      <c r="Z9" s="989"/>
      <c r="AA9" s="990"/>
      <c r="AB9" s="1008"/>
      <c r="AC9" s="1008"/>
      <c r="AD9" s="1048"/>
      <c r="AE9" s="1029"/>
    </row>
    <row r="10" spans="1:31" s="839" customFormat="1" ht="12.95" customHeight="1">
      <c r="A10" s="1020"/>
      <c r="B10" s="1023"/>
      <c r="C10" s="992"/>
      <c r="D10" s="1053"/>
      <c r="E10" s="1009"/>
      <c r="F10" s="1053"/>
      <c r="G10" s="995"/>
      <c r="H10" s="991"/>
      <c r="I10" s="1058"/>
      <c r="J10" s="1059"/>
      <c r="K10" s="1053"/>
      <c r="L10" s="1053"/>
      <c r="M10" s="1053"/>
      <c r="N10" s="1053"/>
      <c r="O10" s="1066"/>
      <c r="P10" s="1030"/>
      <c r="Q10" s="1020"/>
      <c r="R10" s="1067"/>
      <c r="S10" s="1053"/>
      <c r="T10" s="1053"/>
      <c r="U10" s="1053"/>
      <c r="V10" s="1053"/>
      <c r="W10" s="995"/>
      <c r="X10" s="991"/>
      <c r="Y10" s="1041"/>
      <c r="Z10" s="991"/>
      <c r="AA10" s="992"/>
      <c r="AB10" s="1009"/>
      <c r="AC10" s="1009"/>
      <c r="AD10" s="1049"/>
      <c r="AE10" s="1030"/>
    </row>
    <row r="11" spans="1:31" s="85" customFormat="1" ht="13.35" customHeight="1">
      <c r="A11" s="879" t="s">
        <v>700</v>
      </c>
      <c r="B11" s="341">
        <v>898</v>
      </c>
      <c r="C11" s="56">
        <v>3</v>
      </c>
      <c r="D11" s="212">
        <v>0</v>
      </c>
      <c r="E11" s="27">
        <v>8</v>
      </c>
      <c r="F11" s="27">
        <v>44</v>
      </c>
      <c r="G11" s="341">
        <v>1</v>
      </c>
      <c r="H11" s="56">
        <v>1</v>
      </c>
      <c r="I11" s="341">
        <v>845</v>
      </c>
      <c r="J11" s="340">
        <v>2</v>
      </c>
      <c r="K11" s="256">
        <v>0</v>
      </c>
      <c r="L11" s="256">
        <v>1</v>
      </c>
      <c r="M11" s="256">
        <v>1</v>
      </c>
      <c r="N11" s="256">
        <v>21</v>
      </c>
      <c r="O11" s="256">
        <v>57</v>
      </c>
      <c r="P11" s="12" t="s">
        <v>700</v>
      </c>
      <c r="Q11" s="879" t="s">
        <v>700</v>
      </c>
      <c r="R11" s="27">
        <v>161</v>
      </c>
      <c r="S11" s="27">
        <v>204</v>
      </c>
      <c r="T11" s="27">
        <v>133</v>
      </c>
      <c r="U11" s="27">
        <v>44</v>
      </c>
      <c r="V11" s="27">
        <v>3</v>
      </c>
      <c r="W11" s="341">
        <v>38</v>
      </c>
      <c r="X11" s="56">
        <v>1</v>
      </c>
      <c r="Y11" s="27">
        <v>153</v>
      </c>
      <c r="Z11" s="341">
        <v>10</v>
      </c>
      <c r="AA11" s="56">
        <v>1</v>
      </c>
      <c r="AB11" s="27">
        <v>17</v>
      </c>
      <c r="AC11" s="27">
        <v>0</v>
      </c>
      <c r="AD11" s="27">
        <v>0</v>
      </c>
      <c r="AE11" s="12" t="s">
        <v>700</v>
      </c>
    </row>
    <row r="12" spans="1:31" s="85" customFormat="1" ht="13.35" customHeight="1">
      <c r="A12" s="879" t="s">
        <v>796</v>
      </c>
      <c r="B12" s="341">
        <v>902</v>
      </c>
      <c r="C12" s="56">
        <v>3</v>
      </c>
      <c r="D12" s="212">
        <v>0</v>
      </c>
      <c r="E12" s="27">
        <v>9</v>
      </c>
      <c r="F12" s="27">
        <v>43</v>
      </c>
      <c r="G12" s="341">
        <v>1</v>
      </c>
      <c r="H12" s="56">
        <v>1</v>
      </c>
      <c r="I12" s="341">
        <v>849</v>
      </c>
      <c r="J12" s="56">
        <v>2</v>
      </c>
      <c r="K12" s="256">
        <v>0</v>
      </c>
      <c r="L12" s="256">
        <v>1</v>
      </c>
      <c r="M12" s="256">
        <v>1</v>
      </c>
      <c r="N12" s="256">
        <v>21</v>
      </c>
      <c r="O12" s="256">
        <v>61</v>
      </c>
      <c r="P12" s="12" t="s">
        <v>796</v>
      </c>
      <c r="Q12" s="879" t="s">
        <v>796</v>
      </c>
      <c r="R12" s="27">
        <v>163</v>
      </c>
      <c r="S12" s="27">
        <v>209</v>
      </c>
      <c r="T12" s="27">
        <v>133</v>
      </c>
      <c r="U12" s="27">
        <v>34</v>
      </c>
      <c r="V12" s="27">
        <v>3</v>
      </c>
      <c r="W12" s="341">
        <v>39</v>
      </c>
      <c r="X12" s="56">
        <v>1</v>
      </c>
      <c r="Y12" s="27">
        <v>156</v>
      </c>
      <c r="Z12" s="341">
        <v>11</v>
      </c>
      <c r="AA12" s="56">
        <v>1</v>
      </c>
      <c r="AB12" s="27">
        <v>17</v>
      </c>
      <c r="AC12" s="27">
        <v>0</v>
      </c>
      <c r="AD12" s="27">
        <v>0</v>
      </c>
      <c r="AE12" s="12" t="s">
        <v>796</v>
      </c>
    </row>
    <row r="13" spans="1:31" s="85" customFormat="1" ht="13.35" customHeight="1">
      <c r="A13" s="879" t="s">
        <v>833</v>
      </c>
      <c r="B13" s="341">
        <v>892</v>
      </c>
      <c r="C13" s="56">
        <v>3</v>
      </c>
      <c r="D13" s="212">
        <v>0</v>
      </c>
      <c r="E13" s="27">
        <v>9</v>
      </c>
      <c r="F13" s="27">
        <v>43</v>
      </c>
      <c r="G13" s="341">
        <v>1</v>
      </c>
      <c r="H13" s="56">
        <v>1</v>
      </c>
      <c r="I13" s="341">
        <v>839</v>
      </c>
      <c r="J13" s="56">
        <v>2</v>
      </c>
      <c r="K13" s="256">
        <v>0</v>
      </c>
      <c r="L13" s="256">
        <v>1</v>
      </c>
      <c r="M13" s="256">
        <v>1</v>
      </c>
      <c r="N13" s="256">
        <v>21</v>
      </c>
      <c r="O13" s="256">
        <v>59</v>
      </c>
      <c r="P13" s="12" t="s">
        <v>833</v>
      </c>
      <c r="Q13" s="879" t="s">
        <v>833</v>
      </c>
      <c r="R13" s="27">
        <v>162</v>
      </c>
      <c r="S13" s="27">
        <v>209</v>
      </c>
      <c r="T13" s="27">
        <v>127</v>
      </c>
      <c r="U13" s="27">
        <v>30</v>
      </c>
      <c r="V13" s="27">
        <v>5</v>
      </c>
      <c r="W13" s="341">
        <v>40</v>
      </c>
      <c r="X13" s="56">
        <v>1</v>
      </c>
      <c r="Y13" s="27">
        <v>156</v>
      </c>
      <c r="Z13" s="341">
        <v>11</v>
      </c>
      <c r="AA13" s="56">
        <v>1</v>
      </c>
      <c r="AB13" s="27">
        <v>17</v>
      </c>
      <c r="AC13" s="27">
        <v>0</v>
      </c>
      <c r="AD13" s="27">
        <v>0</v>
      </c>
      <c r="AE13" s="12" t="s">
        <v>833</v>
      </c>
    </row>
    <row r="14" spans="1:31" s="85" customFormat="1" ht="13.35" customHeight="1">
      <c r="A14" s="879" t="s">
        <v>1036</v>
      </c>
      <c r="B14" s="341">
        <v>912</v>
      </c>
      <c r="C14" s="56">
        <v>3</v>
      </c>
      <c r="D14" s="212">
        <v>0</v>
      </c>
      <c r="E14" s="27">
        <v>9</v>
      </c>
      <c r="F14" s="27">
        <v>43</v>
      </c>
      <c r="G14" s="341">
        <v>1</v>
      </c>
      <c r="H14" s="56">
        <v>1</v>
      </c>
      <c r="I14" s="341">
        <v>859</v>
      </c>
      <c r="J14" s="56">
        <v>2</v>
      </c>
      <c r="K14" s="256">
        <v>0</v>
      </c>
      <c r="L14" s="256">
        <v>1</v>
      </c>
      <c r="M14" s="256">
        <v>1</v>
      </c>
      <c r="N14" s="256">
        <v>22</v>
      </c>
      <c r="O14" s="256">
        <v>61</v>
      </c>
      <c r="P14" s="12" t="s">
        <v>1036</v>
      </c>
      <c r="Q14" s="879" t="s">
        <v>1036</v>
      </c>
      <c r="R14" s="27">
        <v>169</v>
      </c>
      <c r="S14" s="27">
        <v>227</v>
      </c>
      <c r="T14" s="27">
        <v>121</v>
      </c>
      <c r="U14" s="27">
        <v>19</v>
      </c>
      <c r="V14" s="27">
        <v>5</v>
      </c>
      <c r="W14" s="341">
        <v>43</v>
      </c>
      <c r="X14" s="56">
        <v>1</v>
      </c>
      <c r="Y14" s="27">
        <v>161</v>
      </c>
      <c r="Z14" s="341">
        <v>11</v>
      </c>
      <c r="AA14" s="56">
        <v>1</v>
      </c>
      <c r="AB14" s="27">
        <v>18</v>
      </c>
      <c r="AC14" s="27">
        <v>0</v>
      </c>
      <c r="AD14" s="27">
        <v>0</v>
      </c>
      <c r="AE14" s="12" t="s">
        <v>1036</v>
      </c>
    </row>
    <row r="15" spans="1:31" s="85" customFormat="1" ht="13.35" customHeight="1">
      <c r="A15" s="533" t="s">
        <v>1259</v>
      </c>
      <c r="B15" s="967">
        <f>SUM(B17,B22,B27,B34,B46)</f>
        <v>1101</v>
      </c>
      <c r="C15" s="600">
        <f t="shared" ref="C15:O15" si="0">SUM(C17,C22,C27,C34,C46)</f>
        <v>3</v>
      </c>
      <c r="D15" s="342">
        <f t="shared" si="0"/>
        <v>0</v>
      </c>
      <c r="E15" s="342">
        <f t="shared" si="0"/>
        <v>9</v>
      </c>
      <c r="F15" s="342">
        <f t="shared" si="0"/>
        <v>43</v>
      </c>
      <c r="G15" s="344">
        <f t="shared" si="0"/>
        <v>1</v>
      </c>
      <c r="H15" s="343">
        <f t="shared" si="0"/>
        <v>1</v>
      </c>
      <c r="I15" s="344">
        <f t="shared" si="0"/>
        <v>1048</v>
      </c>
      <c r="J15" s="343">
        <f t="shared" si="0"/>
        <v>2</v>
      </c>
      <c r="K15" s="589">
        <f t="shared" si="0"/>
        <v>0</v>
      </c>
      <c r="L15" s="589">
        <f t="shared" si="0"/>
        <v>2</v>
      </c>
      <c r="M15" s="589">
        <f t="shared" si="0"/>
        <v>2</v>
      </c>
      <c r="N15" s="589">
        <f t="shared" si="0"/>
        <v>26</v>
      </c>
      <c r="O15" s="589">
        <f t="shared" si="0"/>
        <v>80</v>
      </c>
      <c r="P15" s="532">
        <v>2018</v>
      </c>
      <c r="Q15" s="533" t="s">
        <v>1259</v>
      </c>
      <c r="R15" s="342">
        <f t="shared" ref="R15:AD15" si="1">SUM(R17,R22,R27,R34,R46)</f>
        <v>207</v>
      </c>
      <c r="S15" s="342">
        <f t="shared" si="1"/>
        <v>280</v>
      </c>
      <c r="T15" s="342">
        <f t="shared" si="1"/>
        <v>126</v>
      </c>
      <c r="U15" s="342">
        <f t="shared" si="1"/>
        <v>19</v>
      </c>
      <c r="V15" s="342">
        <f t="shared" si="1"/>
        <v>5</v>
      </c>
      <c r="W15" s="344">
        <f t="shared" si="1"/>
        <v>43</v>
      </c>
      <c r="X15" s="343">
        <f t="shared" si="1"/>
        <v>1</v>
      </c>
      <c r="Y15" s="342">
        <f t="shared" si="1"/>
        <v>170</v>
      </c>
      <c r="Z15" s="344">
        <f t="shared" si="1"/>
        <v>11</v>
      </c>
      <c r="AA15" s="343">
        <f t="shared" si="1"/>
        <v>1</v>
      </c>
      <c r="AB15" s="342">
        <f t="shared" si="1"/>
        <v>19</v>
      </c>
      <c r="AC15" s="342">
        <f t="shared" si="1"/>
        <v>58</v>
      </c>
      <c r="AD15" s="342">
        <f t="shared" si="1"/>
        <v>0</v>
      </c>
      <c r="AE15" s="532" t="s">
        <v>1259</v>
      </c>
    </row>
    <row r="16" spans="1:31" s="894" customFormat="1" ht="12.95" customHeight="1">
      <c r="A16" s="18"/>
      <c r="B16" s="347"/>
      <c r="C16" s="346"/>
      <c r="D16" s="345"/>
      <c r="E16" s="345"/>
      <c r="F16" s="345"/>
      <c r="G16" s="347"/>
      <c r="H16" s="346"/>
      <c r="I16" s="347"/>
      <c r="J16" s="346"/>
      <c r="K16" s="590"/>
      <c r="L16" s="590"/>
      <c r="M16" s="590"/>
      <c r="N16" s="590"/>
      <c r="O16" s="590"/>
      <c r="P16" s="348"/>
      <c r="Q16" s="18"/>
      <c r="R16" s="345"/>
      <c r="S16" s="345"/>
      <c r="T16" s="345"/>
      <c r="U16" s="345"/>
      <c r="V16" s="345"/>
      <c r="W16" s="347"/>
      <c r="X16" s="346"/>
      <c r="Y16" s="345"/>
      <c r="Z16" s="347"/>
      <c r="AA16" s="346"/>
      <c r="AB16" s="345"/>
      <c r="AC16" s="345"/>
      <c r="AD16" s="345"/>
      <c r="AE16" s="348"/>
    </row>
    <row r="17" spans="1:31" s="85" customFormat="1" ht="12.95" customHeight="1">
      <c r="A17" s="349" t="s">
        <v>880</v>
      </c>
      <c r="B17" s="344">
        <f>SUM(B18:B21)</f>
        <v>111</v>
      </c>
      <c r="C17" s="350"/>
      <c r="D17" s="342">
        <f>SUM(D18:D21)</f>
        <v>0</v>
      </c>
      <c r="E17" s="342">
        <f>SUM(E18:E21)</f>
        <v>8</v>
      </c>
      <c r="F17" s="342">
        <f t="shared" ref="F17:I17" si="2">SUM(F18:F21)</f>
        <v>0</v>
      </c>
      <c r="G17" s="344">
        <f t="shared" si="2"/>
        <v>0</v>
      </c>
      <c r="H17" s="350"/>
      <c r="I17" s="344">
        <f t="shared" si="2"/>
        <v>103</v>
      </c>
      <c r="J17" s="350"/>
      <c r="K17" s="589">
        <f t="shared" ref="K17:O17" si="3">SUM(K18:K21)</f>
        <v>0</v>
      </c>
      <c r="L17" s="589">
        <f t="shared" si="3"/>
        <v>1</v>
      </c>
      <c r="M17" s="589">
        <f t="shared" si="3"/>
        <v>0</v>
      </c>
      <c r="N17" s="589">
        <f t="shared" si="3"/>
        <v>4</v>
      </c>
      <c r="O17" s="589">
        <f t="shared" si="3"/>
        <v>9</v>
      </c>
      <c r="P17" s="723" t="s">
        <v>98</v>
      </c>
      <c r="Q17" s="349" t="s">
        <v>1139</v>
      </c>
      <c r="R17" s="342">
        <f t="shared" ref="R17:AD17" si="4">SUM(R18:R21)</f>
        <v>24</v>
      </c>
      <c r="S17" s="342">
        <f t="shared" si="4"/>
        <v>26</v>
      </c>
      <c r="T17" s="342">
        <f t="shared" si="4"/>
        <v>15</v>
      </c>
      <c r="U17" s="342">
        <f t="shared" si="4"/>
        <v>5</v>
      </c>
      <c r="V17" s="342">
        <f t="shared" si="4"/>
        <v>2</v>
      </c>
      <c r="W17" s="344">
        <f t="shared" si="4"/>
        <v>0</v>
      </c>
      <c r="X17" s="350"/>
      <c r="Y17" s="342">
        <f t="shared" si="4"/>
        <v>0</v>
      </c>
      <c r="Z17" s="344">
        <f t="shared" si="4"/>
        <v>0</v>
      </c>
      <c r="AA17" s="350"/>
      <c r="AB17" s="342">
        <f t="shared" si="4"/>
        <v>0</v>
      </c>
      <c r="AC17" s="342">
        <f t="shared" si="4"/>
        <v>17</v>
      </c>
      <c r="AD17" s="342">
        <f t="shared" si="4"/>
        <v>0</v>
      </c>
      <c r="AE17" s="723" t="s">
        <v>98</v>
      </c>
    </row>
    <row r="18" spans="1:31" s="395" customFormat="1" ht="12.95" customHeight="1">
      <c r="A18" s="534" t="s">
        <v>99</v>
      </c>
      <c r="B18" s="603">
        <f>SUM(D18:G18,I18,AD18)</f>
        <v>38</v>
      </c>
      <c r="C18" s="387"/>
      <c r="D18" s="385" t="s">
        <v>834</v>
      </c>
      <c r="E18" s="386">
        <v>1</v>
      </c>
      <c r="F18" s="386" t="s">
        <v>834</v>
      </c>
      <c r="G18" s="535" t="s">
        <v>834</v>
      </c>
      <c r="H18" s="388"/>
      <c r="I18" s="535">
        <f>SUM(K18:W18,Y18,Z18,AB18,AC18)</f>
        <v>37</v>
      </c>
      <c r="J18" s="387"/>
      <c r="K18" s="591" t="s">
        <v>834</v>
      </c>
      <c r="L18" s="591">
        <v>1</v>
      </c>
      <c r="M18" s="592" t="s">
        <v>834</v>
      </c>
      <c r="N18" s="592">
        <v>1</v>
      </c>
      <c r="O18" s="592">
        <v>4</v>
      </c>
      <c r="P18" s="724" t="s">
        <v>100</v>
      </c>
      <c r="Q18" s="534" t="s">
        <v>99</v>
      </c>
      <c r="R18" s="386">
        <v>9</v>
      </c>
      <c r="S18" s="386">
        <v>10</v>
      </c>
      <c r="T18" s="385">
        <v>9</v>
      </c>
      <c r="U18" s="385">
        <v>1</v>
      </c>
      <c r="V18" s="385">
        <v>2</v>
      </c>
      <c r="W18" s="601" t="s">
        <v>834</v>
      </c>
      <c r="X18" s="732"/>
      <c r="Y18" s="385" t="s">
        <v>834</v>
      </c>
      <c r="Z18" s="601" t="s">
        <v>834</v>
      </c>
      <c r="AA18" s="388"/>
      <c r="AB18" s="385" t="s">
        <v>834</v>
      </c>
      <c r="AC18" s="385" t="s">
        <v>834</v>
      </c>
      <c r="AD18" s="386" t="s">
        <v>834</v>
      </c>
      <c r="AE18" s="724" t="s">
        <v>100</v>
      </c>
    </row>
    <row r="19" spans="1:31" s="395" customFormat="1" ht="12.95" customHeight="1">
      <c r="A19" s="534" t="s">
        <v>101</v>
      </c>
      <c r="B19" s="603">
        <f t="shared" ref="B19:B21" si="5">SUM(D19:G19,I19,AD19)</f>
        <v>19</v>
      </c>
      <c r="C19" s="387"/>
      <c r="D19" s="385" t="s">
        <v>834</v>
      </c>
      <c r="E19" s="385" t="s">
        <v>834</v>
      </c>
      <c r="F19" s="386" t="s">
        <v>834</v>
      </c>
      <c r="G19" s="535" t="s">
        <v>834</v>
      </c>
      <c r="H19" s="388"/>
      <c r="I19" s="535">
        <f t="shared" ref="I19:I21" si="6">SUM(K19:W19,Y19,Z19,AB19,AC19)</f>
        <v>19</v>
      </c>
      <c r="J19" s="387"/>
      <c r="K19" s="591" t="s">
        <v>834</v>
      </c>
      <c r="L19" s="591" t="s">
        <v>834</v>
      </c>
      <c r="M19" s="591" t="s">
        <v>834</v>
      </c>
      <c r="N19" s="592">
        <v>1</v>
      </c>
      <c r="O19" s="592">
        <v>3</v>
      </c>
      <c r="P19" s="724" t="s">
        <v>102</v>
      </c>
      <c r="Q19" s="534" t="s">
        <v>101</v>
      </c>
      <c r="R19" s="386">
        <v>5</v>
      </c>
      <c r="S19" s="386">
        <v>6</v>
      </c>
      <c r="T19" s="385">
        <v>4</v>
      </c>
      <c r="U19" s="385" t="s">
        <v>834</v>
      </c>
      <c r="V19" s="385" t="s">
        <v>834</v>
      </c>
      <c r="W19" s="601" t="s">
        <v>834</v>
      </c>
      <c r="X19" s="732"/>
      <c r="Y19" s="385" t="s">
        <v>834</v>
      </c>
      <c r="Z19" s="601" t="s">
        <v>834</v>
      </c>
      <c r="AA19" s="388"/>
      <c r="AB19" s="385" t="s">
        <v>834</v>
      </c>
      <c r="AC19" s="385" t="s">
        <v>834</v>
      </c>
      <c r="AD19" s="386" t="s">
        <v>834</v>
      </c>
      <c r="AE19" s="724" t="s">
        <v>102</v>
      </c>
    </row>
    <row r="20" spans="1:31" s="395" customFormat="1" ht="12.95" customHeight="1">
      <c r="A20" s="534" t="s">
        <v>1140</v>
      </c>
      <c r="B20" s="603">
        <f t="shared" si="5"/>
        <v>17</v>
      </c>
      <c r="C20" s="387"/>
      <c r="D20" s="385" t="s">
        <v>834</v>
      </c>
      <c r="E20" s="385" t="s">
        <v>834</v>
      </c>
      <c r="F20" s="386" t="s">
        <v>834</v>
      </c>
      <c r="G20" s="535" t="s">
        <v>834</v>
      </c>
      <c r="H20" s="388"/>
      <c r="I20" s="535">
        <f t="shared" si="6"/>
        <v>17</v>
      </c>
      <c r="J20" s="387"/>
      <c r="K20" s="591" t="s">
        <v>834</v>
      </c>
      <c r="L20" s="591" t="s">
        <v>834</v>
      </c>
      <c r="M20" s="591" t="s">
        <v>834</v>
      </c>
      <c r="N20" s="592" t="s">
        <v>834</v>
      </c>
      <c r="O20" s="592" t="s">
        <v>834</v>
      </c>
      <c r="P20" s="724" t="s">
        <v>460</v>
      </c>
      <c r="Q20" s="534" t="s">
        <v>1140</v>
      </c>
      <c r="R20" s="386" t="s">
        <v>834</v>
      </c>
      <c r="S20" s="386">
        <v>1</v>
      </c>
      <c r="T20" s="385" t="s">
        <v>834</v>
      </c>
      <c r="U20" s="385">
        <v>1</v>
      </c>
      <c r="V20" s="385" t="s">
        <v>834</v>
      </c>
      <c r="W20" s="601" t="s">
        <v>834</v>
      </c>
      <c r="X20" s="732"/>
      <c r="Y20" s="385" t="s">
        <v>834</v>
      </c>
      <c r="Z20" s="601" t="s">
        <v>834</v>
      </c>
      <c r="AA20" s="388"/>
      <c r="AB20" s="385" t="s">
        <v>834</v>
      </c>
      <c r="AC20" s="385">
        <v>15</v>
      </c>
      <c r="AD20" s="386" t="s">
        <v>834</v>
      </c>
      <c r="AE20" s="724" t="s">
        <v>460</v>
      </c>
    </row>
    <row r="21" spans="1:31" s="395" customFormat="1" ht="12.95" customHeight="1">
      <c r="A21" s="534" t="s">
        <v>103</v>
      </c>
      <c r="B21" s="603">
        <f t="shared" si="5"/>
        <v>37</v>
      </c>
      <c r="C21" s="387"/>
      <c r="D21" s="385" t="s">
        <v>834</v>
      </c>
      <c r="E21" s="385">
        <v>7</v>
      </c>
      <c r="F21" s="386" t="s">
        <v>834</v>
      </c>
      <c r="G21" s="535" t="s">
        <v>834</v>
      </c>
      <c r="H21" s="388"/>
      <c r="I21" s="535">
        <f t="shared" si="6"/>
        <v>30</v>
      </c>
      <c r="J21" s="387"/>
      <c r="K21" s="591" t="s">
        <v>834</v>
      </c>
      <c r="L21" s="591" t="s">
        <v>834</v>
      </c>
      <c r="M21" s="591" t="s">
        <v>834</v>
      </c>
      <c r="N21" s="592">
        <v>2</v>
      </c>
      <c r="O21" s="591">
        <v>2</v>
      </c>
      <c r="P21" s="724" t="s">
        <v>104</v>
      </c>
      <c r="Q21" s="534" t="s">
        <v>103</v>
      </c>
      <c r="R21" s="386">
        <v>10</v>
      </c>
      <c r="S21" s="386">
        <v>9</v>
      </c>
      <c r="T21" s="385">
        <v>2</v>
      </c>
      <c r="U21" s="385">
        <v>3</v>
      </c>
      <c r="V21" s="385" t="s">
        <v>834</v>
      </c>
      <c r="W21" s="601" t="s">
        <v>834</v>
      </c>
      <c r="X21" s="732"/>
      <c r="Y21" s="385" t="s">
        <v>834</v>
      </c>
      <c r="Z21" s="601" t="s">
        <v>834</v>
      </c>
      <c r="AA21" s="388"/>
      <c r="AB21" s="385" t="s">
        <v>834</v>
      </c>
      <c r="AC21" s="385">
        <v>2</v>
      </c>
      <c r="AD21" s="386" t="s">
        <v>834</v>
      </c>
      <c r="AE21" s="724" t="s">
        <v>104</v>
      </c>
    </row>
    <row r="22" spans="1:31" s="974" customFormat="1" ht="12.95" customHeight="1">
      <c r="A22" s="968" t="s">
        <v>105</v>
      </c>
      <c r="B22" s="969">
        <f>SUM(B23:B26)</f>
        <v>381</v>
      </c>
      <c r="C22" s="970">
        <f>SUM(C23:C27)</f>
        <v>3</v>
      </c>
      <c r="D22" s="971">
        <f>SUM(D23:D26)</f>
        <v>0</v>
      </c>
      <c r="E22" s="971">
        <f t="shared" ref="E22:G22" si="7">SUM(E23:E26)</f>
        <v>0</v>
      </c>
      <c r="F22" s="971">
        <f t="shared" si="7"/>
        <v>43</v>
      </c>
      <c r="G22" s="971">
        <f t="shared" si="7"/>
        <v>1</v>
      </c>
      <c r="H22" s="970">
        <f>SUM(H23:H26)</f>
        <v>1</v>
      </c>
      <c r="I22" s="971">
        <f t="shared" ref="I22" si="8">SUM(I23:I26)</f>
        <v>337</v>
      </c>
      <c r="J22" s="971">
        <f t="shared" ref="J22" si="9">SUM(J23:J26)</f>
        <v>2</v>
      </c>
      <c r="K22" s="971">
        <f t="shared" ref="K22" si="10">SUM(K23:K26)</f>
        <v>0</v>
      </c>
      <c r="L22" s="971">
        <f t="shared" ref="L22" si="11">SUM(L23:L26)</f>
        <v>0</v>
      </c>
      <c r="M22" s="971">
        <f t="shared" ref="M22" si="12">SUM(M23:M26)</f>
        <v>0</v>
      </c>
      <c r="N22" s="971">
        <f t="shared" ref="N22" si="13">SUM(N23:N26)</f>
        <v>4</v>
      </c>
      <c r="O22" s="971">
        <f t="shared" ref="O22" si="14">SUM(O23:O26)</f>
        <v>7</v>
      </c>
      <c r="P22" s="972" t="s">
        <v>106</v>
      </c>
      <c r="Q22" s="968" t="s">
        <v>105</v>
      </c>
      <c r="R22" s="971">
        <f t="shared" ref="R22" si="15">SUM(R23:R26)</f>
        <v>27</v>
      </c>
      <c r="S22" s="971">
        <f t="shared" ref="S22" si="16">SUM(S23:S26)</f>
        <v>44</v>
      </c>
      <c r="T22" s="971">
        <f t="shared" ref="T22" si="17">SUM(T23:T26)</f>
        <v>29</v>
      </c>
      <c r="U22" s="971">
        <f t="shared" ref="U22" si="18">SUM(U23:U26)</f>
        <v>5</v>
      </c>
      <c r="V22" s="971">
        <f t="shared" ref="V22" si="19">SUM(V23:V26)</f>
        <v>3</v>
      </c>
      <c r="W22" s="971">
        <f t="shared" ref="W22:AB22" si="20">SUM(W23:W26)</f>
        <v>42</v>
      </c>
      <c r="X22" s="970">
        <f t="shared" si="20"/>
        <v>1</v>
      </c>
      <c r="Y22" s="971">
        <f t="shared" si="20"/>
        <v>137</v>
      </c>
      <c r="Z22" s="971">
        <f t="shared" si="20"/>
        <v>11</v>
      </c>
      <c r="AA22" s="970">
        <f t="shared" si="20"/>
        <v>1</v>
      </c>
      <c r="AB22" s="973">
        <f t="shared" si="20"/>
        <v>19</v>
      </c>
      <c r="AC22" s="973">
        <f t="shared" ref="AC22:AD22" si="21">SUM(AC23:AC26)</f>
        <v>9</v>
      </c>
      <c r="AD22" s="973">
        <f t="shared" si="21"/>
        <v>0</v>
      </c>
      <c r="AE22" s="972" t="s">
        <v>106</v>
      </c>
    </row>
    <row r="23" spans="1:31" s="395" customFormat="1" ht="12.95" customHeight="1">
      <c r="A23" s="534" t="s">
        <v>107</v>
      </c>
      <c r="B23" s="603">
        <f t="shared" ref="B23:B26" si="22">SUM(D23:G23,I23,AD23)</f>
        <v>174</v>
      </c>
      <c r="C23" s="387">
        <f>SUM(H23,J23)</f>
        <v>3</v>
      </c>
      <c r="D23" s="536" t="s">
        <v>834</v>
      </c>
      <c r="E23" s="536" t="s">
        <v>834</v>
      </c>
      <c r="F23" s="385" t="s">
        <v>834</v>
      </c>
      <c r="G23" s="535">
        <v>1</v>
      </c>
      <c r="H23" s="537">
        <v>1</v>
      </c>
      <c r="I23" s="535">
        <f t="shared" ref="I23:I26" si="23">SUM(K23:W23,Y23,Z23,AB23,AC23)</f>
        <v>173</v>
      </c>
      <c r="J23" s="387">
        <f>SUM(X23,AA23)</f>
        <v>2</v>
      </c>
      <c r="K23" s="591" t="s">
        <v>834</v>
      </c>
      <c r="L23" s="591" t="s">
        <v>834</v>
      </c>
      <c r="M23" s="591" t="s">
        <v>834</v>
      </c>
      <c r="N23" s="592">
        <v>1</v>
      </c>
      <c r="O23" s="592">
        <v>3</v>
      </c>
      <c r="P23" s="725" t="s">
        <v>108</v>
      </c>
      <c r="Q23" s="534" t="s">
        <v>107</v>
      </c>
      <c r="R23" s="386">
        <v>10</v>
      </c>
      <c r="S23" s="386">
        <v>20</v>
      </c>
      <c r="T23" s="386">
        <v>10</v>
      </c>
      <c r="U23" s="385">
        <v>1</v>
      </c>
      <c r="V23" s="385">
        <v>3</v>
      </c>
      <c r="W23" s="535">
        <v>24</v>
      </c>
      <c r="X23" s="388">
        <v>1</v>
      </c>
      <c r="Y23" s="386">
        <v>67</v>
      </c>
      <c r="Z23" s="535">
        <v>11</v>
      </c>
      <c r="AA23" s="388">
        <v>1</v>
      </c>
      <c r="AB23" s="386">
        <v>19</v>
      </c>
      <c r="AC23" s="386">
        <v>4</v>
      </c>
      <c r="AD23" s="386" t="s">
        <v>834</v>
      </c>
      <c r="AE23" s="725" t="s">
        <v>108</v>
      </c>
    </row>
    <row r="24" spans="1:31" s="395" customFormat="1" ht="12.95" customHeight="1">
      <c r="A24" s="534" t="s">
        <v>109</v>
      </c>
      <c r="B24" s="603">
        <f t="shared" si="22"/>
        <v>35</v>
      </c>
      <c r="C24" s="387"/>
      <c r="D24" s="385" t="s">
        <v>834</v>
      </c>
      <c r="E24" s="386" t="s">
        <v>834</v>
      </c>
      <c r="F24" s="385" t="s">
        <v>834</v>
      </c>
      <c r="G24" s="535" t="s">
        <v>834</v>
      </c>
      <c r="H24" s="387"/>
      <c r="I24" s="535">
        <f t="shared" si="23"/>
        <v>35</v>
      </c>
      <c r="J24" s="387"/>
      <c r="K24" s="591" t="s">
        <v>834</v>
      </c>
      <c r="L24" s="591" t="s">
        <v>834</v>
      </c>
      <c r="M24" s="592" t="s">
        <v>834</v>
      </c>
      <c r="N24" s="592">
        <v>1</v>
      </c>
      <c r="O24" s="592">
        <v>2</v>
      </c>
      <c r="P24" s="724" t="s">
        <v>110</v>
      </c>
      <c r="Q24" s="534" t="s">
        <v>109</v>
      </c>
      <c r="R24" s="386">
        <v>7</v>
      </c>
      <c r="S24" s="386">
        <v>11</v>
      </c>
      <c r="T24" s="385">
        <v>8</v>
      </c>
      <c r="U24" s="385">
        <v>4</v>
      </c>
      <c r="V24" s="385" t="s">
        <v>834</v>
      </c>
      <c r="W24" s="601" t="s">
        <v>834</v>
      </c>
      <c r="X24" s="388"/>
      <c r="Y24" s="385" t="s">
        <v>834</v>
      </c>
      <c r="Z24" s="601" t="s">
        <v>834</v>
      </c>
      <c r="AA24" s="388"/>
      <c r="AB24" s="385" t="s">
        <v>834</v>
      </c>
      <c r="AC24" s="385">
        <v>2</v>
      </c>
      <c r="AD24" s="386" t="s">
        <v>834</v>
      </c>
      <c r="AE24" s="724" t="s">
        <v>110</v>
      </c>
    </row>
    <row r="25" spans="1:31" s="395" customFormat="1" ht="12.95" customHeight="1">
      <c r="A25" s="534" t="s">
        <v>112</v>
      </c>
      <c r="B25" s="603">
        <f t="shared" si="22"/>
        <v>107</v>
      </c>
      <c r="C25" s="387"/>
      <c r="D25" s="385" t="s">
        <v>834</v>
      </c>
      <c r="E25" s="385" t="s">
        <v>834</v>
      </c>
      <c r="F25" s="386" t="s">
        <v>834</v>
      </c>
      <c r="G25" s="535" t="s">
        <v>834</v>
      </c>
      <c r="H25" s="387"/>
      <c r="I25" s="535">
        <f t="shared" si="23"/>
        <v>107</v>
      </c>
      <c r="J25" s="387"/>
      <c r="K25" s="591" t="s">
        <v>834</v>
      </c>
      <c r="L25" s="591" t="s">
        <v>834</v>
      </c>
      <c r="M25" s="591" t="s">
        <v>834</v>
      </c>
      <c r="N25" s="591">
        <v>1</v>
      </c>
      <c r="O25" s="591">
        <v>2</v>
      </c>
      <c r="P25" s="725" t="s">
        <v>113</v>
      </c>
      <c r="Q25" s="534" t="s">
        <v>112</v>
      </c>
      <c r="R25" s="386">
        <v>4</v>
      </c>
      <c r="S25" s="386">
        <v>8</v>
      </c>
      <c r="T25" s="386">
        <v>3</v>
      </c>
      <c r="U25" s="385" t="s">
        <v>834</v>
      </c>
      <c r="V25" s="385" t="s">
        <v>834</v>
      </c>
      <c r="W25" s="601">
        <v>18</v>
      </c>
      <c r="X25" s="388"/>
      <c r="Y25" s="385">
        <v>70</v>
      </c>
      <c r="Z25" s="601" t="s">
        <v>834</v>
      </c>
      <c r="AA25" s="388"/>
      <c r="AB25" s="385" t="s">
        <v>834</v>
      </c>
      <c r="AC25" s="385">
        <v>1</v>
      </c>
      <c r="AD25" s="386" t="s">
        <v>834</v>
      </c>
      <c r="AE25" s="725" t="s">
        <v>113</v>
      </c>
    </row>
    <row r="26" spans="1:31" s="395" customFormat="1" ht="12.95" customHeight="1">
      <c r="A26" s="534" t="s">
        <v>461</v>
      </c>
      <c r="B26" s="603">
        <f t="shared" si="22"/>
        <v>65</v>
      </c>
      <c r="C26" s="387"/>
      <c r="D26" s="385" t="s">
        <v>834</v>
      </c>
      <c r="E26" s="385" t="s">
        <v>834</v>
      </c>
      <c r="F26" s="385">
        <v>43</v>
      </c>
      <c r="G26" s="535" t="s">
        <v>834</v>
      </c>
      <c r="H26" s="387"/>
      <c r="I26" s="535">
        <f t="shared" si="23"/>
        <v>22</v>
      </c>
      <c r="J26" s="387"/>
      <c r="K26" s="591" t="s">
        <v>834</v>
      </c>
      <c r="L26" s="591" t="s">
        <v>834</v>
      </c>
      <c r="M26" s="591" t="s">
        <v>834</v>
      </c>
      <c r="N26" s="591">
        <v>1</v>
      </c>
      <c r="O26" s="591" t="s">
        <v>834</v>
      </c>
      <c r="P26" s="724" t="s">
        <v>111</v>
      </c>
      <c r="Q26" s="534" t="s">
        <v>461</v>
      </c>
      <c r="R26" s="386">
        <v>6</v>
      </c>
      <c r="S26" s="386">
        <v>5</v>
      </c>
      <c r="T26" s="385">
        <v>8</v>
      </c>
      <c r="U26" s="385" t="s">
        <v>834</v>
      </c>
      <c r="V26" s="385" t="s">
        <v>834</v>
      </c>
      <c r="W26" s="535" t="s">
        <v>834</v>
      </c>
      <c r="X26" s="388"/>
      <c r="Y26" s="386" t="s">
        <v>834</v>
      </c>
      <c r="Z26" s="601" t="s">
        <v>834</v>
      </c>
      <c r="AA26" s="388"/>
      <c r="AB26" s="385" t="s">
        <v>834</v>
      </c>
      <c r="AC26" s="385">
        <v>2</v>
      </c>
      <c r="AD26" s="386" t="s">
        <v>834</v>
      </c>
      <c r="AE26" s="724" t="s">
        <v>111</v>
      </c>
    </row>
    <row r="27" spans="1:31" s="395" customFormat="1" ht="12.95" customHeight="1">
      <c r="A27" s="349" t="s">
        <v>1141</v>
      </c>
      <c r="B27" s="726">
        <f>SUM(B28:B33)</f>
        <v>187</v>
      </c>
      <c r="C27" s="537"/>
      <c r="D27" s="727">
        <f t="shared" ref="D27:O27" si="24">SUM(D28:D33)</f>
        <v>0</v>
      </c>
      <c r="E27" s="727">
        <f t="shared" si="24"/>
        <v>0</v>
      </c>
      <c r="F27" s="728">
        <f t="shared" si="24"/>
        <v>0</v>
      </c>
      <c r="G27" s="729">
        <f t="shared" si="24"/>
        <v>0</v>
      </c>
      <c r="H27" s="537"/>
      <c r="I27" s="729">
        <f t="shared" si="24"/>
        <v>187</v>
      </c>
      <c r="J27" s="537"/>
      <c r="K27" s="730">
        <f t="shared" si="24"/>
        <v>0</v>
      </c>
      <c r="L27" s="730">
        <f t="shared" si="24"/>
        <v>1</v>
      </c>
      <c r="M27" s="730">
        <f t="shared" si="24"/>
        <v>2</v>
      </c>
      <c r="N27" s="730">
        <f t="shared" si="24"/>
        <v>10</v>
      </c>
      <c r="O27" s="730">
        <f t="shared" si="24"/>
        <v>32</v>
      </c>
      <c r="P27" s="723" t="s">
        <v>1142</v>
      </c>
      <c r="Q27" s="349" t="s">
        <v>1143</v>
      </c>
      <c r="R27" s="728">
        <f t="shared" ref="R27:AD27" si="25">SUM(R28:R33)</f>
        <v>54</v>
      </c>
      <c r="S27" s="728">
        <f t="shared" si="25"/>
        <v>49</v>
      </c>
      <c r="T27" s="728">
        <f t="shared" si="25"/>
        <v>19</v>
      </c>
      <c r="U27" s="727">
        <f t="shared" si="25"/>
        <v>3</v>
      </c>
      <c r="V27" s="727">
        <f t="shared" si="25"/>
        <v>0</v>
      </c>
      <c r="W27" s="731">
        <f t="shared" si="25"/>
        <v>0</v>
      </c>
      <c r="X27" s="388"/>
      <c r="Y27" s="727">
        <f t="shared" si="25"/>
        <v>11</v>
      </c>
      <c r="Z27" s="731">
        <f t="shared" si="25"/>
        <v>0</v>
      </c>
      <c r="AA27" s="732"/>
      <c r="AB27" s="727">
        <f t="shared" si="25"/>
        <v>0</v>
      </c>
      <c r="AC27" s="727">
        <f t="shared" si="25"/>
        <v>6</v>
      </c>
      <c r="AD27" s="728">
        <f t="shared" si="25"/>
        <v>0</v>
      </c>
      <c r="AE27" s="723" t="s">
        <v>1142</v>
      </c>
    </row>
    <row r="28" spans="1:31" s="395" customFormat="1" ht="12.95" customHeight="1">
      <c r="A28" s="534" t="s">
        <v>1144</v>
      </c>
      <c r="B28" s="603">
        <f>SUM(D28:G28,I28,AD28)</f>
        <v>13</v>
      </c>
      <c r="C28" s="387"/>
      <c r="D28" s="385" t="s">
        <v>834</v>
      </c>
      <c r="E28" s="385" t="s">
        <v>834</v>
      </c>
      <c r="F28" s="386" t="s">
        <v>834</v>
      </c>
      <c r="G28" s="535" t="s">
        <v>834</v>
      </c>
      <c r="H28" s="387"/>
      <c r="I28" s="535">
        <f t="shared" ref="I28:I33" si="26">SUM(K28:W28,Y28,Z28,AB28,AC28)</f>
        <v>13</v>
      </c>
      <c r="J28" s="387"/>
      <c r="K28" s="591" t="s">
        <v>834</v>
      </c>
      <c r="L28" s="591">
        <v>1</v>
      </c>
      <c r="M28" s="591" t="s">
        <v>834</v>
      </c>
      <c r="N28" s="591">
        <v>1</v>
      </c>
      <c r="O28" s="591">
        <v>3</v>
      </c>
      <c r="P28" s="724" t="s">
        <v>1145</v>
      </c>
      <c r="Q28" s="534" t="s">
        <v>1146</v>
      </c>
      <c r="R28" s="386">
        <v>4</v>
      </c>
      <c r="S28" s="386">
        <v>4</v>
      </c>
      <c r="T28" s="386" t="s">
        <v>834</v>
      </c>
      <c r="U28" s="385" t="s">
        <v>834</v>
      </c>
      <c r="V28" s="385" t="s">
        <v>834</v>
      </c>
      <c r="W28" s="601" t="s">
        <v>834</v>
      </c>
      <c r="X28" s="388"/>
      <c r="Y28" s="385" t="s">
        <v>834</v>
      </c>
      <c r="Z28" s="601" t="s">
        <v>834</v>
      </c>
      <c r="AA28" s="388"/>
      <c r="AB28" s="385" t="s">
        <v>834</v>
      </c>
      <c r="AC28" s="385" t="s">
        <v>834</v>
      </c>
      <c r="AD28" s="386" t="s">
        <v>834</v>
      </c>
      <c r="AE28" s="724" t="s">
        <v>1147</v>
      </c>
    </row>
    <row r="29" spans="1:31" s="395" customFormat="1" ht="12.95" customHeight="1">
      <c r="A29" s="534" t="s">
        <v>1148</v>
      </c>
      <c r="B29" s="603">
        <f t="shared" ref="B29:B47" si="27">SUM(D29:G29,I29,AD29)</f>
        <v>11</v>
      </c>
      <c r="C29" s="387"/>
      <c r="D29" s="385" t="s">
        <v>834</v>
      </c>
      <c r="E29" s="385" t="s">
        <v>834</v>
      </c>
      <c r="F29" s="386" t="s">
        <v>834</v>
      </c>
      <c r="G29" s="535" t="s">
        <v>834</v>
      </c>
      <c r="H29" s="387"/>
      <c r="I29" s="535">
        <f t="shared" si="26"/>
        <v>11</v>
      </c>
      <c r="J29" s="387"/>
      <c r="K29" s="591" t="s">
        <v>834</v>
      </c>
      <c r="L29" s="591" t="s">
        <v>834</v>
      </c>
      <c r="M29" s="591" t="s">
        <v>834</v>
      </c>
      <c r="N29" s="591">
        <v>1</v>
      </c>
      <c r="O29" s="591">
        <v>3</v>
      </c>
      <c r="P29" s="724" t="s">
        <v>1149</v>
      </c>
      <c r="Q29" s="534" t="s">
        <v>1148</v>
      </c>
      <c r="R29" s="386">
        <v>4</v>
      </c>
      <c r="S29" s="386">
        <v>3</v>
      </c>
      <c r="T29" s="386" t="s">
        <v>834</v>
      </c>
      <c r="U29" s="385" t="s">
        <v>834</v>
      </c>
      <c r="V29" s="385" t="s">
        <v>834</v>
      </c>
      <c r="W29" s="601" t="s">
        <v>834</v>
      </c>
      <c r="X29" s="388"/>
      <c r="Y29" s="385" t="s">
        <v>834</v>
      </c>
      <c r="Z29" s="601" t="s">
        <v>834</v>
      </c>
      <c r="AA29" s="388"/>
      <c r="AB29" s="385" t="s">
        <v>834</v>
      </c>
      <c r="AC29" s="385" t="s">
        <v>834</v>
      </c>
      <c r="AD29" s="386" t="s">
        <v>834</v>
      </c>
      <c r="AE29" s="724" t="s">
        <v>1149</v>
      </c>
    </row>
    <row r="30" spans="1:31" s="395" customFormat="1" ht="12.95" customHeight="1">
      <c r="A30" s="534" t="s">
        <v>1150</v>
      </c>
      <c r="B30" s="603">
        <f t="shared" si="27"/>
        <v>40</v>
      </c>
      <c r="C30" s="387"/>
      <c r="D30" s="385" t="s">
        <v>834</v>
      </c>
      <c r="E30" s="385" t="s">
        <v>834</v>
      </c>
      <c r="F30" s="386" t="s">
        <v>834</v>
      </c>
      <c r="G30" s="535" t="s">
        <v>834</v>
      </c>
      <c r="H30" s="387"/>
      <c r="I30" s="535">
        <f t="shared" si="26"/>
        <v>40</v>
      </c>
      <c r="J30" s="387"/>
      <c r="K30" s="591" t="s">
        <v>834</v>
      </c>
      <c r="L30" s="591" t="s">
        <v>834</v>
      </c>
      <c r="M30" s="591">
        <v>1</v>
      </c>
      <c r="N30" s="591">
        <v>3</v>
      </c>
      <c r="O30" s="591">
        <v>10</v>
      </c>
      <c r="P30" s="724" t="s">
        <v>1151</v>
      </c>
      <c r="Q30" s="534" t="s">
        <v>1150</v>
      </c>
      <c r="R30" s="386">
        <v>10</v>
      </c>
      <c r="S30" s="386">
        <v>12</v>
      </c>
      <c r="T30" s="386">
        <v>2</v>
      </c>
      <c r="U30" s="385" t="s">
        <v>834</v>
      </c>
      <c r="V30" s="385" t="s">
        <v>834</v>
      </c>
      <c r="W30" s="601" t="s">
        <v>834</v>
      </c>
      <c r="X30" s="388"/>
      <c r="Y30" s="385" t="s">
        <v>834</v>
      </c>
      <c r="Z30" s="601" t="s">
        <v>834</v>
      </c>
      <c r="AA30" s="388"/>
      <c r="AB30" s="385" t="s">
        <v>834</v>
      </c>
      <c r="AC30" s="385">
        <v>2</v>
      </c>
      <c r="AD30" s="386" t="s">
        <v>834</v>
      </c>
      <c r="AE30" s="724" t="s">
        <v>1151</v>
      </c>
    </row>
    <row r="31" spans="1:31" s="395" customFormat="1" ht="12.95" customHeight="1">
      <c r="A31" s="534" t="s">
        <v>1152</v>
      </c>
      <c r="B31" s="603">
        <f t="shared" si="27"/>
        <v>55</v>
      </c>
      <c r="C31" s="387"/>
      <c r="D31" s="385" t="s">
        <v>834</v>
      </c>
      <c r="E31" s="385" t="s">
        <v>834</v>
      </c>
      <c r="F31" s="386" t="s">
        <v>834</v>
      </c>
      <c r="G31" s="535" t="s">
        <v>834</v>
      </c>
      <c r="H31" s="387"/>
      <c r="I31" s="535">
        <f t="shared" si="26"/>
        <v>55</v>
      </c>
      <c r="J31" s="387"/>
      <c r="K31" s="591" t="s">
        <v>834</v>
      </c>
      <c r="L31" s="591" t="s">
        <v>834</v>
      </c>
      <c r="M31" s="591">
        <v>1</v>
      </c>
      <c r="N31" s="591">
        <v>3</v>
      </c>
      <c r="O31" s="591">
        <v>10</v>
      </c>
      <c r="P31" s="724" t="s">
        <v>1153</v>
      </c>
      <c r="Q31" s="534" t="s">
        <v>1152</v>
      </c>
      <c r="R31" s="386">
        <v>20</v>
      </c>
      <c r="S31" s="386">
        <v>13</v>
      </c>
      <c r="T31" s="386">
        <v>3</v>
      </c>
      <c r="U31" s="385">
        <v>1</v>
      </c>
      <c r="V31" s="385" t="s">
        <v>834</v>
      </c>
      <c r="W31" s="601" t="s">
        <v>834</v>
      </c>
      <c r="X31" s="388"/>
      <c r="Y31" s="385" t="s">
        <v>834</v>
      </c>
      <c r="Z31" s="601" t="s">
        <v>834</v>
      </c>
      <c r="AA31" s="388"/>
      <c r="AB31" s="385" t="s">
        <v>834</v>
      </c>
      <c r="AC31" s="385">
        <v>4</v>
      </c>
      <c r="AD31" s="386" t="s">
        <v>834</v>
      </c>
      <c r="AE31" s="724" t="s">
        <v>1154</v>
      </c>
    </row>
    <row r="32" spans="1:31" s="395" customFormat="1" ht="12.95" customHeight="1">
      <c r="A32" s="534" t="s">
        <v>1155</v>
      </c>
      <c r="B32" s="603">
        <f>SUM(D32:G32,I32,AD32)</f>
        <v>28</v>
      </c>
      <c r="C32" s="387"/>
      <c r="D32" s="385" t="s">
        <v>834</v>
      </c>
      <c r="E32" s="385" t="s">
        <v>834</v>
      </c>
      <c r="F32" s="386" t="s">
        <v>834</v>
      </c>
      <c r="G32" s="535" t="s">
        <v>834</v>
      </c>
      <c r="H32" s="387"/>
      <c r="I32" s="535">
        <f t="shared" si="26"/>
        <v>28</v>
      </c>
      <c r="J32" s="387"/>
      <c r="K32" s="591" t="s">
        <v>834</v>
      </c>
      <c r="L32" s="591" t="s">
        <v>834</v>
      </c>
      <c r="M32" s="591" t="s">
        <v>834</v>
      </c>
      <c r="N32" s="591">
        <v>1</v>
      </c>
      <c r="O32" s="591">
        <v>3</v>
      </c>
      <c r="P32" s="724" t="s">
        <v>1156</v>
      </c>
      <c r="Q32" s="534" t="s">
        <v>1157</v>
      </c>
      <c r="R32" s="386">
        <v>7</v>
      </c>
      <c r="S32" s="386">
        <v>10</v>
      </c>
      <c r="T32" s="386">
        <v>3</v>
      </c>
      <c r="U32" s="385" t="s">
        <v>834</v>
      </c>
      <c r="V32" s="385" t="s">
        <v>834</v>
      </c>
      <c r="W32" s="601" t="s">
        <v>834</v>
      </c>
      <c r="X32" s="388"/>
      <c r="Y32" s="385">
        <v>4</v>
      </c>
      <c r="Z32" s="601" t="s">
        <v>834</v>
      </c>
      <c r="AA32" s="388"/>
      <c r="AB32" s="385" t="s">
        <v>834</v>
      </c>
      <c r="AC32" s="385" t="s">
        <v>834</v>
      </c>
      <c r="AD32" s="386" t="s">
        <v>834</v>
      </c>
      <c r="AE32" s="724" t="s">
        <v>1156</v>
      </c>
    </row>
    <row r="33" spans="1:31" s="395" customFormat="1" ht="12.95" customHeight="1">
      <c r="A33" s="534" t="s">
        <v>968</v>
      </c>
      <c r="B33" s="603">
        <f t="shared" si="27"/>
        <v>40</v>
      </c>
      <c r="C33" s="387"/>
      <c r="D33" s="385" t="s">
        <v>834</v>
      </c>
      <c r="E33" s="385" t="s">
        <v>834</v>
      </c>
      <c r="F33" s="386" t="s">
        <v>834</v>
      </c>
      <c r="G33" s="535" t="s">
        <v>834</v>
      </c>
      <c r="H33" s="387"/>
      <c r="I33" s="535">
        <f t="shared" si="26"/>
        <v>40</v>
      </c>
      <c r="J33" s="387"/>
      <c r="K33" s="591" t="s">
        <v>834</v>
      </c>
      <c r="L33" s="591" t="s">
        <v>834</v>
      </c>
      <c r="M33" s="591" t="s">
        <v>834</v>
      </c>
      <c r="N33" s="591">
        <v>1</v>
      </c>
      <c r="O33" s="591">
        <v>3</v>
      </c>
      <c r="P33" s="724" t="s">
        <v>1158</v>
      </c>
      <c r="Q33" s="534" t="s">
        <v>968</v>
      </c>
      <c r="R33" s="386">
        <v>9</v>
      </c>
      <c r="S33" s="386">
        <v>7</v>
      </c>
      <c r="T33" s="386">
        <v>11</v>
      </c>
      <c r="U33" s="385">
        <v>2</v>
      </c>
      <c r="V33" s="385" t="s">
        <v>834</v>
      </c>
      <c r="W33" s="601" t="s">
        <v>834</v>
      </c>
      <c r="X33" s="388"/>
      <c r="Y33" s="385">
        <v>7</v>
      </c>
      <c r="Z33" s="601" t="s">
        <v>834</v>
      </c>
      <c r="AA33" s="388"/>
      <c r="AB33" s="385" t="s">
        <v>834</v>
      </c>
      <c r="AC33" s="385" t="s">
        <v>834</v>
      </c>
      <c r="AD33" s="386" t="s">
        <v>834</v>
      </c>
      <c r="AE33" s="724" t="s">
        <v>1158</v>
      </c>
    </row>
    <row r="34" spans="1:31" s="85" customFormat="1" ht="12.95" customHeight="1">
      <c r="A34" s="349" t="s">
        <v>114</v>
      </c>
      <c r="B34" s="604">
        <f>SUM(B35:B45)</f>
        <v>414</v>
      </c>
      <c r="C34" s="344">
        <f t="shared" ref="C34:H34" si="28">SUM(C35:C45)</f>
        <v>0</v>
      </c>
      <c r="D34" s="344">
        <f t="shared" si="28"/>
        <v>0</v>
      </c>
      <c r="E34" s="967">
        <f t="shared" si="28"/>
        <v>1</v>
      </c>
      <c r="F34" s="344">
        <f t="shared" si="28"/>
        <v>0</v>
      </c>
      <c r="G34" s="344">
        <f t="shared" si="28"/>
        <v>0</v>
      </c>
      <c r="H34" s="344">
        <f t="shared" si="28"/>
        <v>0</v>
      </c>
      <c r="I34" s="344">
        <f>SUM(I35:I45)</f>
        <v>413</v>
      </c>
      <c r="J34" s="344"/>
      <c r="K34" s="589">
        <f t="shared" ref="K34:O34" si="29">SUM(K35:K45)</f>
        <v>0</v>
      </c>
      <c r="L34" s="589">
        <f t="shared" si="29"/>
        <v>0</v>
      </c>
      <c r="M34" s="589">
        <f t="shared" si="29"/>
        <v>0</v>
      </c>
      <c r="N34" s="589">
        <f t="shared" si="29"/>
        <v>8</v>
      </c>
      <c r="O34" s="589">
        <f t="shared" si="29"/>
        <v>32</v>
      </c>
      <c r="P34" s="723" t="s">
        <v>115</v>
      </c>
      <c r="Q34" s="349" t="s">
        <v>114</v>
      </c>
      <c r="R34" s="342">
        <f t="shared" ref="R34:AD34" si="30">SUM(R35:R45)</f>
        <v>102</v>
      </c>
      <c r="S34" s="342">
        <f t="shared" si="30"/>
        <v>161</v>
      </c>
      <c r="T34" s="342">
        <f t="shared" si="30"/>
        <v>63</v>
      </c>
      <c r="U34" s="342">
        <f t="shared" si="30"/>
        <v>6</v>
      </c>
      <c r="V34" s="342">
        <f t="shared" si="30"/>
        <v>0</v>
      </c>
      <c r="W34" s="344">
        <f t="shared" si="30"/>
        <v>1</v>
      </c>
      <c r="X34" s="343"/>
      <c r="Y34" s="342">
        <f t="shared" si="30"/>
        <v>22</v>
      </c>
      <c r="Z34" s="344">
        <f t="shared" si="30"/>
        <v>0</v>
      </c>
      <c r="AA34" s="388"/>
      <c r="AB34" s="342">
        <f t="shared" si="30"/>
        <v>0</v>
      </c>
      <c r="AC34" s="342">
        <f t="shared" si="30"/>
        <v>18</v>
      </c>
      <c r="AD34" s="342">
        <f t="shared" si="30"/>
        <v>0</v>
      </c>
      <c r="AE34" s="723" t="s">
        <v>115</v>
      </c>
    </row>
    <row r="35" spans="1:31" s="395" customFormat="1" ht="12.95" customHeight="1">
      <c r="A35" s="534" t="s">
        <v>462</v>
      </c>
      <c r="B35" s="603">
        <f t="shared" si="27"/>
        <v>41</v>
      </c>
      <c r="C35" s="387"/>
      <c r="D35" s="385" t="s">
        <v>834</v>
      </c>
      <c r="E35" s="385" t="s">
        <v>834</v>
      </c>
      <c r="F35" s="385" t="s">
        <v>834</v>
      </c>
      <c r="G35" s="601" t="s">
        <v>834</v>
      </c>
      <c r="H35" s="388"/>
      <c r="I35" s="535">
        <f t="shared" ref="I35:I47" si="31">SUM(K35:W35,Y35,Z35,AB35,AC35)</f>
        <v>41</v>
      </c>
      <c r="J35" s="387"/>
      <c r="K35" s="592" t="s">
        <v>834</v>
      </c>
      <c r="L35" s="592" t="s">
        <v>834</v>
      </c>
      <c r="M35" s="592" t="s">
        <v>834</v>
      </c>
      <c r="N35" s="592">
        <v>1</v>
      </c>
      <c r="O35" s="592">
        <v>1</v>
      </c>
      <c r="P35" s="724" t="s">
        <v>463</v>
      </c>
      <c r="Q35" s="534" t="s">
        <v>462</v>
      </c>
      <c r="R35" s="386">
        <v>8</v>
      </c>
      <c r="S35" s="386">
        <v>12</v>
      </c>
      <c r="T35" s="386">
        <v>9</v>
      </c>
      <c r="U35" s="385" t="s">
        <v>834</v>
      </c>
      <c r="V35" s="385" t="s">
        <v>834</v>
      </c>
      <c r="W35" s="535">
        <v>1</v>
      </c>
      <c r="X35" s="388"/>
      <c r="Y35" s="386">
        <v>6</v>
      </c>
      <c r="Z35" s="601" t="s">
        <v>834</v>
      </c>
      <c r="AA35" s="388"/>
      <c r="AB35" s="385" t="s">
        <v>834</v>
      </c>
      <c r="AC35" s="385">
        <v>3</v>
      </c>
      <c r="AD35" s="386" t="s">
        <v>834</v>
      </c>
      <c r="AE35" s="724" t="s">
        <v>463</v>
      </c>
    </row>
    <row r="36" spans="1:31" s="395" customFormat="1" ht="12.95" customHeight="1">
      <c r="A36" s="534" t="s">
        <v>967</v>
      </c>
      <c r="B36" s="603">
        <f t="shared" si="27"/>
        <v>109</v>
      </c>
      <c r="C36" s="387"/>
      <c r="D36" s="385" t="s">
        <v>834</v>
      </c>
      <c r="E36" s="385" t="s">
        <v>834</v>
      </c>
      <c r="F36" s="385" t="s">
        <v>834</v>
      </c>
      <c r="G36" s="601" t="s">
        <v>834</v>
      </c>
      <c r="H36" s="388"/>
      <c r="I36" s="535">
        <f t="shared" si="31"/>
        <v>109</v>
      </c>
      <c r="J36" s="387"/>
      <c r="K36" s="592" t="s">
        <v>834</v>
      </c>
      <c r="L36" s="592" t="s">
        <v>834</v>
      </c>
      <c r="M36" s="592" t="s">
        <v>834</v>
      </c>
      <c r="N36" s="592">
        <v>1</v>
      </c>
      <c r="O36" s="592">
        <v>9</v>
      </c>
      <c r="P36" s="724" t="s">
        <v>973</v>
      </c>
      <c r="Q36" s="534" t="s">
        <v>967</v>
      </c>
      <c r="R36" s="386">
        <v>37</v>
      </c>
      <c r="S36" s="386">
        <v>52</v>
      </c>
      <c r="T36" s="386">
        <v>2</v>
      </c>
      <c r="U36" s="385">
        <v>1</v>
      </c>
      <c r="V36" s="385" t="s">
        <v>834</v>
      </c>
      <c r="W36" s="601" t="s">
        <v>834</v>
      </c>
      <c r="X36" s="388"/>
      <c r="Y36" s="386">
        <v>7</v>
      </c>
      <c r="Z36" s="601" t="s">
        <v>834</v>
      </c>
      <c r="AA36" s="388"/>
      <c r="AB36" s="385" t="s">
        <v>834</v>
      </c>
      <c r="AC36" s="385" t="s">
        <v>834</v>
      </c>
      <c r="AD36" s="386" t="s">
        <v>834</v>
      </c>
      <c r="AE36" s="724" t="s">
        <v>973</v>
      </c>
    </row>
    <row r="37" spans="1:31" s="395" customFormat="1" ht="12.95" customHeight="1">
      <c r="A37" s="534" t="s">
        <v>117</v>
      </c>
      <c r="B37" s="603">
        <f t="shared" si="27"/>
        <v>30</v>
      </c>
      <c r="C37" s="387"/>
      <c r="D37" s="385" t="s">
        <v>834</v>
      </c>
      <c r="E37" s="385" t="s">
        <v>834</v>
      </c>
      <c r="F37" s="385" t="s">
        <v>834</v>
      </c>
      <c r="G37" s="601" t="s">
        <v>834</v>
      </c>
      <c r="H37" s="388"/>
      <c r="I37" s="535">
        <f t="shared" si="31"/>
        <v>30</v>
      </c>
      <c r="J37" s="387"/>
      <c r="K37" s="592" t="s">
        <v>834</v>
      </c>
      <c r="L37" s="592" t="s">
        <v>834</v>
      </c>
      <c r="M37" s="592" t="s">
        <v>834</v>
      </c>
      <c r="N37" s="592">
        <v>1</v>
      </c>
      <c r="O37" s="592">
        <v>1</v>
      </c>
      <c r="P37" s="724" t="s">
        <v>118</v>
      </c>
      <c r="Q37" s="534" t="s">
        <v>117</v>
      </c>
      <c r="R37" s="386">
        <v>4</v>
      </c>
      <c r="S37" s="386">
        <v>11</v>
      </c>
      <c r="T37" s="385">
        <v>3</v>
      </c>
      <c r="U37" s="385">
        <v>3</v>
      </c>
      <c r="V37" s="385" t="s">
        <v>834</v>
      </c>
      <c r="W37" s="601" t="s">
        <v>834</v>
      </c>
      <c r="X37" s="388"/>
      <c r="Y37" s="386" t="s">
        <v>834</v>
      </c>
      <c r="Z37" s="601" t="s">
        <v>834</v>
      </c>
      <c r="AA37" s="388"/>
      <c r="AB37" s="385" t="s">
        <v>834</v>
      </c>
      <c r="AC37" s="385">
        <v>7</v>
      </c>
      <c r="AD37" s="386" t="s">
        <v>834</v>
      </c>
      <c r="AE37" s="724" t="s">
        <v>118</v>
      </c>
    </row>
    <row r="38" spans="1:31" s="395" customFormat="1" ht="12.95" customHeight="1">
      <c r="A38" s="534" t="s">
        <v>969</v>
      </c>
      <c r="B38" s="603">
        <f t="shared" si="27"/>
        <v>59</v>
      </c>
      <c r="C38" s="387"/>
      <c r="D38" s="385" t="s">
        <v>834</v>
      </c>
      <c r="E38" s="385" t="s">
        <v>834</v>
      </c>
      <c r="F38" s="385" t="s">
        <v>834</v>
      </c>
      <c r="G38" s="601" t="s">
        <v>834</v>
      </c>
      <c r="H38" s="388"/>
      <c r="I38" s="535">
        <f t="shared" si="31"/>
        <v>59</v>
      </c>
      <c r="J38" s="387"/>
      <c r="K38" s="592" t="s">
        <v>834</v>
      </c>
      <c r="L38" s="592" t="s">
        <v>834</v>
      </c>
      <c r="M38" s="592" t="s">
        <v>834</v>
      </c>
      <c r="N38" s="592">
        <v>1</v>
      </c>
      <c r="O38" s="592">
        <v>6</v>
      </c>
      <c r="P38" s="724" t="s">
        <v>116</v>
      </c>
      <c r="Q38" s="534" t="s">
        <v>969</v>
      </c>
      <c r="R38" s="386">
        <v>15</v>
      </c>
      <c r="S38" s="386">
        <v>20</v>
      </c>
      <c r="T38" s="386">
        <v>8</v>
      </c>
      <c r="U38" s="385">
        <v>1</v>
      </c>
      <c r="V38" s="385" t="s">
        <v>834</v>
      </c>
      <c r="W38" s="601" t="s">
        <v>834</v>
      </c>
      <c r="X38" s="388"/>
      <c r="Y38" s="386">
        <v>5</v>
      </c>
      <c r="Z38" s="601" t="s">
        <v>834</v>
      </c>
      <c r="AA38" s="388"/>
      <c r="AB38" s="385" t="s">
        <v>834</v>
      </c>
      <c r="AC38" s="385">
        <v>3</v>
      </c>
      <c r="AD38" s="386" t="s">
        <v>834</v>
      </c>
      <c r="AE38" s="724" t="s">
        <v>116</v>
      </c>
    </row>
    <row r="39" spans="1:31" s="395" customFormat="1" ht="12.95" customHeight="1">
      <c r="A39" s="534" t="s">
        <v>970</v>
      </c>
      <c r="B39" s="603">
        <f t="shared" si="27"/>
        <v>47</v>
      </c>
      <c r="C39" s="387"/>
      <c r="D39" s="385" t="s">
        <v>834</v>
      </c>
      <c r="E39" s="385" t="s">
        <v>834</v>
      </c>
      <c r="F39" s="385" t="s">
        <v>834</v>
      </c>
      <c r="G39" s="601" t="s">
        <v>834</v>
      </c>
      <c r="H39" s="388"/>
      <c r="I39" s="535">
        <f t="shared" si="31"/>
        <v>47</v>
      </c>
      <c r="J39" s="387"/>
      <c r="K39" s="592" t="s">
        <v>834</v>
      </c>
      <c r="L39" s="592" t="s">
        <v>834</v>
      </c>
      <c r="M39" s="592" t="s">
        <v>834</v>
      </c>
      <c r="N39" s="592">
        <v>1</v>
      </c>
      <c r="O39" s="592">
        <v>3</v>
      </c>
      <c r="P39" s="724" t="s">
        <v>974</v>
      </c>
      <c r="Q39" s="534" t="s">
        <v>970</v>
      </c>
      <c r="R39" s="386">
        <v>11</v>
      </c>
      <c r="S39" s="386">
        <v>20</v>
      </c>
      <c r="T39" s="386">
        <v>12</v>
      </c>
      <c r="U39" s="385" t="s">
        <v>834</v>
      </c>
      <c r="V39" s="385" t="s">
        <v>834</v>
      </c>
      <c r="W39" s="601" t="s">
        <v>834</v>
      </c>
      <c r="X39" s="388"/>
      <c r="Y39" s="386" t="s">
        <v>834</v>
      </c>
      <c r="Z39" s="601" t="s">
        <v>834</v>
      </c>
      <c r="AA39" s="388"/>
      <c r="AB39" s="385" t="s">
        <v>834</v>
      </c>
      <c r="AC39" s="385" t="s">
        <v>834</v>
      </c>
      <c r="AD39" s="386" t="s">
        <v>834</v>
      </c>
      <c r="AE39" s="724" t="s">
        <v>1159</v>
      </c>
    </row>
    <row r="40" spans="1:31" s="395" customFormat="1" ht="12.95" customHeight="1">
      <c r="A40" s="534" t="s">
        <v>971</v>
      </c>
      <c r="B40" s="603">
        <f t="shared" si="27"/>
        <v>53</v>
      </c>
      <c r="C40" s="387"/>
      <c r="D40" s="385" t="s">
        <v>834</v>
      </c>
      <c r="E40" s="385" t="s">
        <v>834</v>
      </c>
      <c r="F40" s="385" t="s">
        <v>834</v>
      </c>
      <c r="G40" s="601" t="s">
        <v>834</v>
      </c>
      <c r="H40" s="388"/>
      <c r="I40" s="535">
        <f t="shared" si="31"/>
        <v>53</v>
      </c>
      <c r="J40" s="387"/>
      <c r="K40" s="592" t="s">
        <v>834</v>
      </c>
      <c r="L40" s="592" t="s">
        <v>834</v>
      </c>
      <c r="M40" s="592" t="s">
        <v>834</v>
      </c>
      <c r="N40" s="592">
        <v>1</v>
      </c>
      <c r="O40" s="592">
        <v>3</v>
      </c>
      <c r="P40" s="724" t="s">
        <v>975</v>
      </c>
      <c r="Q40" s="534" t="s">
        <v>1160</v>
      </c>
      <c r="R40" s="386">
        <v>11</v>
      </c>
      <c r="S40" s="386">
        <v>24</v>
      </c>
      <c r="T40" s="386">
        <v>13</v>
      </c>
      <c r="U40" s="385">
        <v>1</v>
      </c>
      <c r="V40" s="385" t="s">
        <v>834</v>
      </c>
      <c r="W40" s="601" t="s">
        <v>834</v>
      </c>
      <c r="X40" s="388"/>
      <c r="Y40" s="385" t="s">
        <v>834</v>
      </c>
      <c r="Z40" s="601" t="s">
        <v>834</v>
      </c>
      <c r="AA40" s="388"/>
      <c r="AB40" s="385" t="s">
        <v>834</v>
      </c>
      <c r="AC40" s="385" t="s">
        <v>834</v>
      </c>
      <c r="AD40" s="386" t="s">
        <v>834</v>
      </c>
      <c r="AE40" s="724" t="s">
        <v>975</v>
      </c>
    </row>
    <row r="41" spans="1:31" s="395" customFormat="1" ht="12.95" customHeight="1">
      <c r="A41" s="534" t="s">
        <v>972</v>
      </c>
      <c r="B41" s="603">
        <f t="shared" si="27"/>
        <v>12</v>
      </c>
      <c r="C41" s="387"/>
      <c r="D41" s="385" t="s">
        <v>834</v>
      </c>
      <c r="E41" s="385" t="s">
        <v>834</v>
      </c>
      <c r="F41" s="385" t="s">
        <v>834</v>
      </c>
      <c r="G41" s="601" t="s">
        <v>834</v>
      </c>
      <c r="H41" s="388"/>
      <c r="I41" s="535">
        <f t="shared" si="31"/>
        <v>12</v>
      </c>
      <c r="J41" s="387"/>
      <c r="K41" s="592" t="s">
        <v>834</v>
      </c>
      <c r="L41" s="592" t="s">
        <v>834</v>
      </c>
      <c r="M41" s="592" t="s">
        <v>834</v>
      </c>
      <c r="N41" s="592" t="s">
        <v>834</v>
      </c>
      <c r="O41" s="592">
        <v>1</v>
      </c>
      <c r="P41" s="724" t="s">
        <v>464</v>
      </c>
      <c r="Q41" s="534" t="s">
        <v>972</v>
      </c>
      <c r="R41" s="386">
        <v>2</v>
      </c>
      <c r="S41" s="386">
        <v>4</v>
      </c>
      <c r="T41" s="386">
        <v>5</v>
      </c>
      <c r="U41" s="385" t="s">
        <v>834</v>
      </c>
      <c r="V41" s="385" t="s">
        <v>834</v>
      </c>
      <c r="W41" s="601" t="s">
        <v>834</v>
      </c>
      <c r="X41" s="388"/>
      <c r="Y41" s="386" t="s">
        <v>834</v>
      </c>
      <c r="Z41" s="601" t="s">
        <v>834</v>
      </c>
      <c r="AA41" s="388"/>
      <c r="AB41" s="385" t="s">
        <v>834</v>
      </c>
      <c r="AC41" s="385" t="s">
        <v>834</v>
      </c>
      <c r="AD41" s="386" t="s">
        <v>834</v>
      </c>
      <c r="AE41" s="724" t="s">
        <v>464</v>
      </c>
    </row>
    <row r="42" spans="1:31" s="395" customFormat="1" ht="12.95" customHeight="1">
      <c r="A42" s="534" t="s">
        <v>1161</v>
      </c>
      <c r="B42" s="603">
        <f t="shared" si="27"/>
        <v>10</v>
      </c>
      <c r="C42" s="387"/>
      <c r="D42" s="385" t="s">
        <v>834</v>
      </c>
      <c r="E42" s="385">
        <v>1</v>
      </c>
      <c r="F42" s="385" t="s">
        <v>834</v>
      </c>
      <c r="G42" s="535" t="s">
        <v>834</v>
      </c>
      <c r="H42" s="388"/>
      <c r="I42" s="535">
        <f t="shared" si="31"/>
        <v>9</v>
      </c>
      <c r="J42" s="387"/>
      <c r="K42" s="592" t="s">
        <v>834</v>
      </c>
      <c r="L42" s="592" t="s">
        <v>834</v>
      </c>
      <c r="M42" s="592" t="s">
        <v>834</v>
      </c>
      <c r="N42" s="591" t="s">
        <v>834</v>
      </c>
      <c r="O42" s="591">
        <v>2</v>
      </c>
      <c r="P42" s="724" t="s">
        <v>465</v>
      </c>
      <c r="Q42" s="534" t="s">
        <v>1161</v>
      </c>
      <c r="R42" s="386">
        <v>2</v>
      </c>
      <c r="S42" s="386">
        <v>1</v>
      </c>
      <c r="T42" s="386">
        <v>1</v>
      </c>
      <c r="U42" s="385" t="s">
        <v>834</v>
      </c>
      <c r="V42" s="385" t="s">
        <v>834</v>
      </c>
      <c r="W42" s="601" t="s">
        <v>834</v>
      </c>
      <c r="X42" s="388"/>
      <c r="Y42" s="385" t="s">
        <v>834</v>
      </c>
      <c r="Z42" s="601" t="s">
        <v>834</v>
      </c>
      <c r="AA42" s="388"/>
      <c r="AB42" s="385" t="s">
        <v>834</v>
      </c>
      <c r="AC42" s="385">
        <v>3</v>
      </c>
      <c r="AD42" s="386" t="s">
        <v>834</v>
      </c>
      <c r="AE42" s="724" t="s">
        <v>465</v>
      </c>
    </row>
    <row r="43" spans="1:31" s="395" customFormat="1" ht="12.95" customHeight="1">
      <c r="A43" s="534" t="s">
        <v>1162</v>
      </c>
      <c r="B43" s="603">
        <f t="shared" si="27"/>
        <v>10</v>
      </c>
      <c r="C43" s="387"/>
      <c r="D43" s="385" t="s">
        <v>834</v>
      </c>
      <c r="E43" s="385" t="s">
        <v>834</v>
      </c>
      <c r="F43" s="385" t="s">
        <v>834</v>
      </c>
      <c r="G43" s="535" t="s">
        <v>834</v>
      </c>
      <c r="H43" s="388"/>
      <c r="I43" s="535">
        <f t="shared" si="31"/>
        <v>10</v>
      </c>
      <c r="J43" s="387"/>
      <c r="K43" s="592" t="s">
        <v>834</v>
      </c>
      <c r="L43" s="592" t="s">
        <v>834</v>
      </c>
      <c r="M43" s="592" t="s">
        <v>834</v>
      </c>
      <c r="N43" s="591">
        <v>1</v>
      </c>
      <c r="O43" s="591">
        <v>2</v>
      </c>
      <c r="P43" s="724" t="s">
        <v>1163</v>
      </c>
      <c r="Q43" s="534" t="s">
        <v>1162</v>
      </c>
      <c r="R43" s="386">
        <v>2</v>
      </c>
      <c r="S43" s="386">
        <v>3</v>
      </c>
      <c r="T43" s="386">
        <v>1</v>
      </c>
      <c r="U43" s="385" t="s">
        <v>834</v>
      </c>
      <c r="V43" s="385" t="s">
        <v>834</v>
      </c>
      <c r="W43" s="601" t="s">
        <v>834</v>
      </c>
      <c r="X43" s="388"/>
      <c r="Y43" s="385" t="s">
        <v>834</v>
      </c>
      <c r="Z43" s="601" t="s">
        <v>834</v>
      </c>
      <c r="AA43" s="388"/>
      <c r="AB43" s="385" t="s">
        <v>834</v>
      </c>
      <c r="AC43" s="385">
        <v>1</v>
      </c>
      <c r="AD43" s="386" t="s">
        <v>834</v>
      </c>
      <c r="AE43" s="724" t="s">
        <v>1163</v>
      </c>
    </row>
    <row r="44" spans="1:31" s="395" customFormat="1" ht="12.95" customHeight="1">
      <c r="A44" s="534" t="s">
        <v>466</v>
      </c>
      <c r="B44" s="603">
        <f t="shared" si="27"/>
        <v>34</v>
      </c>
      <c r="C44" s="387"/>
      <c r="D44" s="385" t="s">
        <v>834</v>
      </c>
      <c r="E44" s="385" t="s">
        <v>834</v>
      </c>
      <c r="F44" s="385" t="s">
        <v>834</v>
      </c>
      <c r="G44" s="535" t="s">
        <v>834</v>
      </c>
      <c r="H44" s="388"/>
      <c r="I44" s="535">
        <f t="shared" si="31"/>
        <v>34</v>
      </c>
      <c r="J44" s="387"/>
      <c r="K44" s="592" t="s">
        <v>834</v>
      </c>
      <c r="L44" s="592" t="s">
        <v>834</v>
      </c>
      <c r="M44" s="592" t="s">
        <v>834</v>
      </c>
      <c r="N44" s="592">
        <v>1</v>
      </c>
      <c r="O44" s="591">
        <v>3</v>
      </c>
      <c r="P44" s="724" t="s">
        <v>1164</v>
      </c>
      <c r="Q44" s="534" t="s">
        <v>466</v>
      </c>
      <c r="R44" s="386">
        <v>7</v>
      </c>
      <c r="S44" s="386">
        <v>10</v>
      </c>
      <c r="T44" s="385">
        <v>8</v>
      </c>
      <c r="U44" s="385" t="s">
        <v>834</v>
      </c>
      <c r="V44" s="385" t="s">
        <v>834</v>
      </c>
      <c r="W44" s="601" t="s">
        <v>834</v>
      </c>
      <c r="X44" s="388"/>
      <c r="Y44" s="385">
        <v>4</v>
      </c>
      <c r="Z44" s="601" t="s">
        <v>834</v>
      </c>
      <c r="AA44" s="388"/>
      <c r="AB44" s="385" t="s">
        <v>834</v>
      </c>
      <c r="AC44" s="385">
        <v>1</v>
      </c>
      <c r="AD44" s="386" t="s">
        <v>834</v>
      </c>
      <c r="AE44" s="724" t="s">
        <v>1165</v>
      </c>
    </row>
    <row r="45" spans="1:31" s="395" customFormat="1" ht="12.95" customHeight="1">
      <c r="A45" s="534" t="s">
        <v>467</v>
      </c>
      <c r="B45" s="603">
        <f t="shared" si="27"/>
        <v>9</v>
      </c>
      <c r="C45" s="387"/>
      <c r="D45" s="385" t="s">
        <v>834</v>
      </c>
      <c r="E45" s="385" t="s">
        <v>834</v>
      </c>
      <c r="F45" s="385" t="s">
        <v>834</v>
      </c>
      <c r="G45" s="535" t="s">
        <v>834</v>
      </c>
      <c r="H45" s="388"/>
      <c r="I45" s="535">
        <f t="shared" si="31"/>
        <v>9</v>
      </c>
      <c r="J45" s="387"/>
      <c r="K45" s="592" t="s">
        <v>834</v>
      </c>
      <c r="L45" s="592" t="s">
        <v>834</v>
      </c>
      <c r="M45" s="592" t="s">
        <v>834</v>
      </c>
      <c r="N45" s="592" t="s">
        <v>834</v>
      </c>
      <c r="O45" s="591">
        <v>1</v>
      </c>
      <c r="P45" s="724" t="s">
        <v>1166</v>
      </c>
      <c r="Q45" s="534" t="s">
        <v>467</v>
      </c>
      <c r="R45" s="386">
        <v>3</v>
      </c>
      <c r="S45" s="386">
        <v>4</v>
      </c>
      <c r="T45" s="385">
        <v>1</v>
      </c>
      <c r="U45" s="385" t="s">
        <v>834</v>
      </c>
      <c r="V45" s="385" t="s">
        <v>834</v>
      </c>
      <c r="W45" s="601" t="s">
        <v>834</v>
      </c>
      <c r="X45" s="388"/>
      <c r="Y45" s="385" t="s">
        <v>834</v>
      </c>
      <c r="Z45" s="601" t="s">
        <v>834</v>
      </c>
      <c r="AA45" s="388"/>
      <c r="AB45" s="385" t="s">
        <v>834</v>
      </c>
      <c r="AC45" s="385" t="s">
        <v>834</v>
      </c>
      <c r="AD45" s="386" t="s">
        <v>834</v>
      </c>
      <c r="AE45" s="724" t="s">
        <v>1166</v>
      </c>
    </row>
    <row r="46" spans="1:31" s="395" customFormat="1" ht="12.95" customHeight="1">
      <c r="A46" s="349" t="s">
        <v>1167</v>
      </c>
      <c r="B46" s="603">
        <f>B47</f>
        <v>8</v>
      </c>
      <c r="C46" s="387"/>
      <c r="D46" s="385" t="s">
        <v>834</v>
      </c>
      <c r="E46" s="385" t="s">
        <v>834</v>
      </c>
      <c r="F46" s="385" t="s">
        <v>834</v>
      </c>
      <c r="G46" s="535" t="s">
        <v>834</v>
      </c>
      <c r="H46" s="388"/>
      <c r="I46" s="535">
        <f t="shared" ref="I46" si="32">I47</f>
        <v>8</v>
      </c>
      <c r="J46" s="387"/>
      <c r="K46" s="592" t="s">
        <v>834</v>
      </c>
      <c r="L46" s="592" t="s">
        <v>834</v>
      </c>
      <c r="M46" s="592" t="s">
        <v>834</v>
      </c>
      <c r="N46" s="592" t="s">
        <v>834</v>
      </c>
      <c r="O46" s="591" t="s">
        <v>834</v>
      </c>
      <c r="P46" s="723" t="s">
        <v>1168</v>
      </c>
      <c r="Q46" s="349" t="s">
        <v>1167</v>
      </c>
      <c r="R46" s="386" t="str">
        <f t="shared" ref="R46:AD46" si="33">R47</f>
        <v>-</v>
      </c>
      <c r="S46" s="386" t="str">
        <f t="shared" si="33"/>
        <v>-</v>
      </c>
      <c r="T46" s="385" t="str">
        <f t="shared" si="33"/>
        <v>-</v>
      </c>
      <c r="U46" s="385" t="str">
        <f t="shared" si="33"/>
        <v>-</v>
      </c>
      <c r="V46" s="385" t="str">
        <f t="shared" si="33"/>
        <v>-</v>
      </c>
      <c r="W46" s="601" t="str">
        <f t="shared" si="33"/>
        <v>-</v>
      </c>
      <c r="X46" s="388"/>
      <c r="Y46" s="385" t="str">
        <f t="shared" si="33"/>
        <v>-</v>
      </c>
      <c r="Z46" s="601" t="str">
        <f t="shared" si="33"/>
        <v>-</v>
      </c>
      <c r="AA46" s="388"/>
      <c r="AB46" s="385" t="str">
        <f t="shared" si="33"/>
        <v>-</v>
      </c>
      <c r="AC46" s="385">
        <f t="shared" si="33"/>
        <v>8</v>
      </c>
      <c r="AD46" s="386" t="str">
        <f t="shared" si="33"/>
        <v>-</v>
      </c>
      <c r="AE46" s="723" t="s">
        <v>1168</v>
      </c>
    </row>
    <row r="47" spans="1:31" s="395" customFormat="1" ht="12.95" customHeight="1" thickBot="1">
      <c r="A47" s="538" t="s">
        <v>1169</v>
      </c>
      <c r="B47" s="605">
        <f t="shared" si="27"/>
        <v>8</v>
      </c>
      <c r="C47" s="539"/>
      <c r="D47" s="390" t="s">
        <v>834</v>
      </c>
      <c r="E47" s="390" t="s">
        <v>834</v>
      </c>
      <c r="F47" s="390" t="s">
        <v>834</v>
      </c>
      <c r="G47" s="541" t="s">
        <v>834</v>
      </c>
      <c r="H47" s="540"/>
      <c r="I47" s="541">
        <f t="shared" si="31"/>
        <v>8</v>
      </c>
      <c r="J47" s="539"/>
      <c r="K47" s="442" t="s">
        <v>834</v>
      </c>
      <c r="L47" s="442" t="s">
        <v>834</v>
      </c>
      <c r="M47" s="442" t="s">
        <v>834</v>
      </c>
      <c r="N47" s="599" t="s">
        <v>834</v>
      </c>
      <c r="O47" s="442" t="s">
        <v>834</v>
      </c>
      <c r="P47" s="733" t="s">
        <v>1170</v>
      </c>
      <c r="Q47" s="538" t="s">
        <v>1171</v>
      </c>
      <c r="R47" s="417" t="s">
        <v>834</v>
      </c>
      <c r="S47" s="417" t="s">
        <v>834</v>
      </c>
      <c r="T47" s="390" t="s">
        <v>834</v>
      </c>
      <c r="U47" s="390" t="s">
        <v>834</v>
      </c>
      <c r="V47" s="390" t="s">
        <v>834</v>
      </c>
      <c r="W47" s="602" t="s">
        <v>834</v>
      </c>
      <c r="X47" s="540"/>
      <c r="Y47" s="390" t="s">
        <v>834</v>
      </c>
      <c r="Z47" s="602" t="s">
        <v>834</v>
      </c>
      <c r="AA47" s="540"/>
      <c r="AB47" s="390" t="s">
        <v>834</v>
      </c>
      <c r="AC47" s="390">
        <v>8</v>
      </c>
      <c r="AD47" s="417" t="s">
        <v>834</v>
      </c>
      <c r="AE47" s="733" t="s">
        <v>1172</v>
      </c>
    </row>
    <row r="48" spans="1:31" s="34" customFormat="1" ht="11.1" customHeight="1">
      <c r="A48" s="337" t="s">
        <v>468</v>
      </c>
      <c r="B48" s="333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  <c r="N48" s="333"/>
      <c r="O48" s="333"/>
      <c r="P48" s="71" t="s">
        <v>820</v>
      </c>
      <c r="Q48" s="337" t="s">
        <v>455</v>
      </c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71" t="s">
        <v>820</v>
      </c>
    </row>
    <row r="49" spans="1:31" s="34" customFormat="1" ht="11.1" customHeight="1">
      <c r="A49" s="337" t="s">
        <v>881</v>
      </c>
      <c r="B49" s="334"/>
      <c r="C49" s="334"/>
      <c r="D49" s="334"/>
      <c r="E49" s="334"/>
      <c r="F49" s="334"/>
      <c r="G49" s="334"/>
      <c r="H49" s="334"/>
      <c r="I49" s="334"/>
      <c r="J49" s="334"/>
      <c r="K49" s="333"/>
      <c r="L49" s="333"/>
      <c r="M49" s="333"/>
      <c r="N49" s="333"/>
      <c r="O49" s="333"/>
      <c r="P49" s="333"/>
      <c r="Q49" s="337" t="s">
        <v>469</v>
      </c>
      <c r="R49" s="334"/>
      <c r="S49" s="334"/>
      <c r="T49" s="334"/>
      <c r="U49" s="334"/>
      <c r="V49" s="334"/>
      <c r="W49" s="334"/>
      <c r="X49" s="334"/>
      <c r="Y49" s="334"/>
      <c r="Z49" s="333"/>
      <c r="AA49" s="333"/>
      <c r="AB49" s="333"/>
      <c r="AC49" s="333"/>
      <c r="AD49" s="333"/>
      <c r="AE49" s="334"/>
    </row>
    <row r="50" spans="1:31" s="80" customFormat="1" ht="11.1" customHeight="1">
      <c r="A50" s="74" t="s">
        <v>882</v>
      </c>
      <c r="B50" s="338"/>
      <c r="C50" s="338"/>
      <c r="D50" s="338"/>
      <c r="E50" s="338"/>
      <c r="F50" s="338"/>
      <c r="G50" s="338"/>
      <c r="H50" s="338"/>
      <c r="I50" s="338"/>
      <c r="J50" s="338"/>
      <c r="K50" s="339"/>
      <c r="L50" s="339"/>
      <c r="M50" s="339"/>
      <c r="N50" s="339"/>
      <c r="O50" s="339"/>
      <c r="P50" s="339"/>
      <c r="Q50" s="74" t="s">
        <v>470</v>
      </c>
      <c r="R50" s="338"/>
      <c r="S50" s="338"/>
      <c r="T50" s="338"/>
      <c r="U50" s="338"/>
      <c r="V50" s="338"/>
      <c r="W50" s="338"/>
      <c r="X50" s="338"/>
      <c r="Y50" s="338"/>
      <c r="Z50" s="339"/>
      <c r="AA50" s="339"/>
      <c r="AB50" s="339"/>
      <c r="AC50" s="339"/>
      <c r="AD50" s="339"/>
      <c r="AE50" s="338"/>
    </row>
    <row r="51" spans="1:31" s="839" customFormat="1" ht="11.1" customHeight="1">
      <c r="A51" s="841" t="s">
        <v>883</v>
      </c>
      <c r="B51" s="853"/>
      <c r="C51" s="853"/>
      <c r="D51" s="853"/>
      <c r="E51" s="853"/>
      <c r="F51" s="853"/>
      <c r="G51" s="853"/>
      <c r="H51" s="853"/>
      <c r="I51" s="853"/>
      <c r="J51" s="853"/>
      <c r="K51" s="853"/>
      <c r="L51" s="853"/>
      <c r="M51" s="853"/>
      <c r="N51" s="853"/>
      <c r="O51" s="853"/>
      <c r="P51" s="853"/>
      <c r="Q51" s="841" t="s">
        <v>987</v>
      </c>
      <c r="R51" s="853"/>
      <c r="S51" s="853"/>
      <c r="T51" s="853"/>
      <c r="U51" s="853"/>
      <c r="V51" s="853"/>
      <c r="W51" s="853"/>
      <c r="X51" s="853"/>
      <c r="Y51" s="853"/>
      <c r="AE51" s="853"/>
    </row>
    <row r="52" spans="1:31" s="839" customFormat="1" ht="11.1" customHeight="1">
      <c r="A52" s="841" t="s">
        <v>1255</v>
      </c>
      <c r="B52" s="853"/>
      <c r="C52" s="853"/>
      <c r="D52" s="853"/>
      <c r="E52" s="853"/>
      <c r="F52" s="853"/>
      <c r="G52" s="853"/>
      <c r="H52" s="853"/>
      <c r="I52" s="853"/>
      <c r="J52" s="853"/>
      <c r="K52" s="853"/>
      <c r="L52" s="853"/>
      <c r="M52" s="853"/>
      <c r="N52" s="853"/>
      <c r="O52" s="853"/>
      <c r="P52" s="853"/>
      <c r="Q52" s="841" t="s">
        <v>987</v>
      </c>
      <c r="R52" s="853"/>
      <c r="S52" s="853"/>
      <c r="T52" s="853"/>
      <c r="U52" s="853"/>
      <c r="V52" s="853"/>
      <c r="W52" s="853"/>
      <c r="X52" s="853"/>
      <c r="Y52" s="853"/>
      <c r="AE52" s="853"/>
    </row>
    <row r="53" spans="1:31" s="839" customFormat="1" ht="11.25">
      <c r="A53" s="853"/>
      <c r="B53" s="853"/>
      <c r="C53" s="853"/>
      <c r="D53" s="853"/>
      <c r="E53" s="853"/>
      <c r="F53" s="853"/>
      <c r="G53" s="853"/>
      <c r="H53" s="853"/>
      <c r="I53" s="853"/>
      <c r="J53" s="853"/>
      <c r="K53" s="853"/>
      <c r="L53" s="853"/>
      <c r="M53" s="853"/>
      <c r="N53" s="853"/>
      <c r="O53" s="853"/>
      <c r="P53" s="853"/>
      <c r="Q53" s="853"/>
      <c r="R53" s="853"/>
      <c r="S53" s="853"/>
      <c r="T53" s="853"/>
      <c r="U53" s="853"/>
      <c r="V53" s="853"/>
      <c r="W53" s="853"/>
      <c r="X53" s="853"/>
      <c r="Y53" s="853"/>
      <c r="AE53" s="853"/>
    </row>
    <row r="54" spans="1:31" s="839" customFormat="1" ht="11.25">
      <c r="A54" s="853"/>
      <c r="B54" s="853"/>
      <c r="C54" s="853"/>
      <c r="D54" s="853"/>
      <c r="E54" s="853"/>
      <c r="F54" s="853"/>
      <c r="G54" s="853"/>
      <c r="H54" s="853"/>
      <c r="I54" s="853"/>
      <c r="J54" s="853"/>
      <c r="K54" s="853"/>
      <c r="L54" s="853"/>
      <c r="M54" s="853"/>
      <c r="N54" s="853"/>
      <c r="O54" s="853"/>
      <c r="P54" s="853"/>
      <c r="Q54" s="853"/>
      <c r="R54" s="853"/>
      <c r="S54" s="853"/>
      <c r="T54" s="853"/>
      <c r="U54" s="853"/>
      <c r="V54" s="853"/>
      <c r="W54" s="853"/>
      <c r="X54" s="853"/>
      <c r="Y54" s="853"/>
      <c r="AE54" s="853"/>
    </row>
    <row r="55" spans="1:31" s="839" customFormat="1" ht="11.25">
      <c r="A55" s="853"/>
      <c r="B55" s="853"/>
      <c r="C55" s="853"/>
      <c r="D55" s="853"/>
      <c r="E55" s="853"/>
      <c r="F55" s="853"/>
      <c r="G55" s="853"/>
      <c r="H55" s="853"/>
      <c r="I55" s="853"/>
      <c r="J55" s="853"/>
      <c r="K55" s="853"/>
      <c r="L55" s="853"/>
      <c r="M55" s="853"/>
      <c r="N55" s="853"/>
      <c r="O55" s="853"/>
      <c r="P55" s="853"/>
      <c r="Q55" s="853"/>
      <c r="R55" s="853"/>
      <c r="S55" s="853"/>
      <c r="T55" s="853"/>
      <c r="U55" s="853"/>
      <c r="V55" s="853"/>
      <c r="W55" s="853"/>
      <c r="X55" s="853"/>
      <c r="Y55" s="853"/>
      <c r="AE55" s="853"/>
    </row>
    <row r="56" spans="1:31" s="839" customFormat="1" ht="11.25">
      <c r="A56" s="853"/>
      <c r="B56" s="853"/>
      <c r="C56" s="853"/>
      <c r="D56" s="853"/>
      <c r="E56" s="853"/>
      <c r="F56" s="853"/>
      <c r="G56" s="853"/>
      <c r="H56" s="853"/>
      <c r="I56" s="853"/>
      <c r="J56" s="853"/>
      <c r="K56" s="853"/>
      <c r="L56" s="853"/>
      <c r="M56" s="853"/>
      <c r="N56" s="853"/>
      <c r="O56" s="853"/>
      <c r="P56" s="853"/>
      <c r="Q56" s="853"/>
      <c r="R56" s="853"/>
      <c r="S56" s="853"/>
      <c r="T56" s="853"/>
      <c r="U56" s="853"/>
      <c r="V56" s="853"/>
      <c r="W56" s="853"/>
      <c r="X56" s="853"/>
      <c r="Y56" s="853"/>
      <c r="AE56" s="853"/>
    </row>
    <row r="57" spans="1:31" s="839" customFormat="1" ht="11.25">
      <c r="A57" s="853"/>
      <c r="B57" s="853"/>
      <c r="C57" s="853"/>
      <c r="D57" s="853"/>
      <c r="E57" s="853"/>
      <c r="F57" s="853"/>
      <c r="G57" s="853"/>
      <c r="H57" s="853"/>
      <c r="I57" s="853"/>
      <c r="J57" s="853"/>
      <c r="K57" s="853"/>
      <c r="L57" s="853"/>
      <c r="M57" s="853"/>
      <c r="N57" s="853"/>
      <c r="O57" s="853"/>
      <c r="P57" s="853"/>
      <c r="Q57" s="853"/>
      <c r="R57" s="853"/>
      <c r="S57" s="853"/>
      <c r="T57" s="853"/>
      <c r="U57" s="853"/>
      <c r="V57" s="853"/>
      <c r="W57" s="853"/>
      <c r="X57" s="853"/>
      <c r="Y57" s="853"/>
      <c r="AE57" s="853"/>
    </row>
    <row r="58" spans="1:31" s="839" customFormat="1" ht="11.25">
      <c r="A58" s="853"/>
      <c r="B58" s="853"/>
      <c r="C58" s="853"/>
      <c r="D58" s="853"/>
      <c r="E58" s="853"/>
      <c r="F58" s="853"/>
      <c r="G58" s="853"/>
      <c r="H58" s="853"/>
      <c r="I58" s="853"/>
      <c r="J58" s="853"/>
      <c r="K58" s="853"/>
      <c r="L58" s="853"/>
      <c r="M58" s="853"/>
      <c r="N58" s="853"/>
      <c r="O58" s="853"/>
      <c r="P58" s="853"/>
      <c r="Q58" s="853"/>
      <c r="R58" s="853"/>
      <c r="S58" s="853"/>
      <c r="T58" s="853"/>
      <c r="U58" s="853"/>
      <c r="V58" s="853"/>
      <c r="W58" s="853"/>
      <c r="X58" s="853"/>
      <c r="Y58" s="853"/>
      <c r="AE58" s="853"/>
    </row>
    <row r="59" spans="1:31" s="839" customFormat="1" ht="11.25">
      <c r="A59" s="853"/>
      <c r="B59" s="853"/>
      <c r="C59" s="853"/>
      <c r="D59" s="853"/>
      <c r="E59" s="853"/>
      <c r="F59" s="853"/>
      <c r="G59" s="853"/>
      <c r="H59" s="853"/>
      <c r="I59" s="853"/>
      <c r="J59" s="853"/>
      <c r="K59" s="853"/>
      <c r="L59" s="853"/>
      <c r="M59" s="853"/>
      <c r="N59" s="853"/>
      <c r="O59" s="853"/>
      <c r="P59" s="853"/>
      <c r="Q59" s="853"/>
      <c r="R59" s="853"/>
      <c r="S59" s="853"/>
      <c r="T59" s="853"/>
      <c r="U59" s="853"/>
      <c r="V59" s="853"/>
      <c r="W59" s="853"/>
      <c r="X59" s="853"/>
      <c r="Y59" s="853"/>
      <c r="AE59" s="853"/>
    </row>
    <row r="60" spans="1:31" s="839" customFormat="1" ht="11.25">
      <c r="A60" s="853"/>
      <c r="B60" s="853"/>
      <c r="C60" s="853"/>
      <c r="D60" s="853"/>
      <c r="E60" s="853"/>
      <c r="F60" s="853"/>
      <c r="G60" s="853"/>
      <c r="H60" s="853"/>
      <c r="I60" s="853"/>
      <c r="J60" s="853"/>
      <c r="K60" s="853"/>
      <c r="L60" s="853"/>
      <c r="M60" s="853"/>
      <c r="N60" s="853"/>
      <c r="O60" s="853"/>
      <c r="P60" s="853"/>
      <c r="Q60" s="853"/>
      <c r="R60" s="853"/>
      <c r="S60" s="853"/>
      <c r="T60" s="853"/>
      <c r="U60" s="853"/>
      <c r="V60" s="853"/>
      <c r="W60" s="853"/>
      <c r="X60" s="853"/>
      <c r="Y60" s="853"/>
      <c r="AE60" s="853"/>
    </row>
    <row r="61" spans="1:31" s="839" customFormat="1" ht="11.25">
      <c r="A61" s="853"/>
      <c r="B61" s="853"/>
      <c r="C61" s="853"/>
      <c r="D61" s="853"/>
      <c r="E61" s="853"/>
      <c r="F61" s="853"/>
      <c r="G61" s="853"/>
      <c r="H61" s="853"/>
      <c r="I61" s="853"/>
      <c r="J61" s="853"/>
      <c r="K61" s="853"/>
      <c r="L61" s="853"/>
      <c r="M61" s="853"/>
      <c r="N61" s="853"/>
      <c r="O61" s="853"/>
      <c r="P61" s="853"/>
      <c r="Q61" s="853"/>
      <c r="R61" s="853"/>
      <c r="S61" s="853"/>
      <c r="T61" s="853"/>
      <c r="U61" s="853"/>
      <c r="V61" s="853"/>
      <c r="W61" s="853"/>
      <c r="X61" s="853"/>
      <c r="Y61" s="853"/>
      <c r="AE61" s="853"/>
    </row>
    <row r="62" spans="1:31" s="839" customFormat="1" ht="11.25">
      <c r="A62" s="853"/>
      <c r="B62" s="853"/>
      <c r="C62" s="853"/>
      <c r="D62" s="853"/>
      <c r="E62" s="853"/>
      <c r="F62" s="853"/>
      <c r="G62" s="853"/>
      <c r="H62" s="853"/>
      <c r="I62" s="853"/>
      <c r="J62" s="853"/>
      <c r="K62" s="853"/>
      <c r="L62" s="853"/>
      <c r="M62" s="853"/>
      <c r="N62" s="853"/>
      <c r="O62" s="853"/>
      <c r="P62" s="853"/>
      <c r="Q62" s="853"/>
      <c r="R62" s="853"/>
      <c r="S62" s="853"/>
      <c r="T62" s="853"/>
      <c r="U62" s="853"/>
      <c r="V62" s="853"/>
      <c r="W62" s="853"/>
      <c r="X62" s="853"/>
      <c r="Y62" s="853"/>
      <c r="AE62" s="853"/>
    </row>
    <row r="63" spans="1:31" s="839" customFormat="1" ht="11.25">
      <c r="A63" s="853"/>
      <c r="B63" s="853"/>
      <c r="C63" s="853"/>
      <c r="D63" s="853"/>
      <c r="E63" s="853"/>
      <c r="F63" s="853"/>
      <c r="G63" s="853"/>
      <c r="H63" s="853"/>
      <c r="I63" s="853"/>
      <c r="J63" s="853"/>
      <c r="K63" s="853"/>
      <c r="L63" s="853"/>
      <c r="M63" s="853"/>
      <c r="N63" s="853"/>
      <c r="O63" s="853"/>
      <c r="P63" s="853"/>
      <c r="Q63" s="853"/>
      <c r="R63" s="853"/>
      <c r="S63" s="853"/>
      <c r="T63" s="853"/>
      <c r="U63" s="853"/>
      <c r="V63" s="853"/>
      <c r="W63" s="853"/>
      <c r="X63" s="853"/>
      <c r="Y63" s="853"/>
      <c r="AE63" s="853"/>
    </row>
    <row r="64" spans="1:31" s="839" customFormat="1" ht="11.25">
      <c r="A64" s="853"/>
      <c r="B64" s="853"/>
      <c r="C64" s="853"/>
      <c r="D64" s="853"/>
      <c r="E64" s="853"/>
      <c r="F64" s="853"/>
      <c r="G64" s="853"/>
      <c r="H64" s="853"/>
      <c r="I64" s="853"/>
      <c r="J64" s="853"/>
      <c r="K64" s="853"/>
      <c r="L64" s="853"/>
      <c r="M64" s="853"/>
      <c r="N64" s="853"/>
      <c r="O64" s="853"/>
      <c r="P64" s="853"/>
      <c r="Q64" s="853"/>
      <c r="R64" s="853"/>
      <c r="S64" s="853"/>
      <c r="T64" s="853"/>
      <c r="U64" s="853"/>
      <c r="V64" s="853"/>
      <c r="W64" s="853"/>
      <c r="X64" s="853"/>
      <c r="Y64" s="853"/>
      <c r="AE64" s="853"/>
    </row>
    <row r="65" spans="1:31" s="839" customFormat="1" ht="11.25">
      <c r="A65" s="853"/>
      <c r="B65" s="853"/>
      <c r="C65" s="853"/>
      <c r="D65" s="853"/>
      <c r="E65" s="853"/>
      <c r="F65" s="853"/>
      <c r="G65" s="853"/>
      <c r="H65" s="853"/>
      <c r="I65" s="853"/>
      <c r="J65" s="853"/>
      <c r="K65" s="853"/>
      <c r="L65" s="853"/>
      <c r="M65" s="853"/>
      <c r="N65" s="853"/>
      <c r="O65" s="853"/>
      <c r="P65" s="853"/>
      <c r="Q65" s="853"/>
      <c r="R65" s="853"/>
      <c r="S65" s="853"/>
      <c r="T65" s="853"/>
      <c r="U65" s="853"/>
      <c r="V65" s="853"/>
      <c r="W65" s="853"/>
      <c r="X65" s="853"/>
      <c r="Y65" s="853"/>
      <c r="AE65" s="853"/>
    </row>
    <row r="66" spans="1:31" s="839" customFormat="1" ht="11.25">
      <c r="A66" s="853"/>
      <c r="B66" s="853"/>
      <c r="C66" s="853"/>
      <c r="D66" s="853"/>
      <c r="E66" s="853"/>
      <c r="F66" s="853"/>
      <c r="G66" s="853"/>
      <c r="H66" s="853"/>
      <c r="I66" s="853"/>
      <c r="J66" s="853"/>
      <c r="K66" s="853"/>
      <c r="L66" s="853"/>
      <c r="M66" s="853"/>
      <c r="N66" s="853"/>
      <c r="O66" s="853"/>
      <c r="P66" s="853"/>
      <c r="Q66" s="853"/>
      <c r="R66" s="853"/>
      <c r="S66" s="853"/>
      <c r="T66" s="853"/>
      <c r="U66" s="853"/>
      <c r="V66" s="853"/>
      <c r="W66" s="853"/>
      <c r="X66" s="853"/>
      <c r="Y66" s="853"/>
      <c r="AE66" s="853"/>
    </row>
    <row r="67" spans="1:31" s="839" customFormat="1" ht="11.25">
      <c r="A67" s="853"/>
      <c r="B67" s="853"/>
      <c r="C67" s="853"/>
      <c r="D67" s="853"/>
      <c r="E67" s="853"/>
      <c r="F67" s="853"/>
      <c r="G67" s="853"/>
      <c r="H67" s="853"/>
      <c r="I67" s="853"/>
      <c r="J67" s="853"/>
      <c r="K67" s="853"/>
      <c r="L67" s="853"/>
      <c r="M67" s="853"/>
      <c r="N67" s="853"/>
      <c r="O67" s="853"/>
      <c r="P67" s="853"/>
      <c r="Q67" s="853"/>
      <c r="R67" s="853"/>
      <c r="S67" s="853"/>
      <c r="T67" s="853"/>
      <c r="U67" s="853"/>
      <c r="V67" s="853"/>
      <c r="W67" s="853"/>
      <c r="X67" s="853"/>
      <c r="Y67" s="853"/>
      <c r="AE67" s="853"/>
    </row>
    <row r="68" spans="1:31" s="839" customFormat="1" ht="11.25">
      <c r="A68" s="853"/>
      <c r="B68" s="853"/>
      <c r="C68" s="853"/>
      <c r="D68" s="853"/>
      <c r="E68" s="853"/>
      <c r="F68" s="853"/>
      <c r="G68" s="853"/>
      <c r="H68" s="853"/>
      <c r="I68" s="853"/>
      <c r="J68" s="853"/>
      <c r="K68" s="853"/>
      <c r="L68" s="853"/>
      <c r="M68" s="853"/>
      <c r="N68" s="853"/>
      <c r="O68" s="853"/>
      <c r="P68" s="853"/>
      <c r="Q68" s="853"/>
      <c r="R68" s="853"/>
      <c r="S68" s="853"/>
      <c r="T68" s="853"/>
      <c r="U68" s="853"/>
      <c r="V68" s="853"/>
      <c r="W68" s="853"/>
      <c r="X68" s="853"/>
      <c r="Y68" s="853"/>
      <c r="AE68" s="853"/>
    </row>
    <row r="69" spans="1:31" s="839" customFormat="1" ht="11.25">
      <c r="A69" s="853"/>
      <c r="B69" s="853"/>
      <c r="C69" s="853"/>
      <c r="D69" s="853"/>
      <c r="E69" s="853"/>
      <c r="F69" s="853"/>
      <c r="G69" s="853"/>
      <c r="H69" s="853"/>
      <c r="I69" s="853"/>
      <c r="J69" s="853"/>
      <c r="K69" s="853"/>
      <c r="L69" s="853"/>
      <c r="M69" s="853"/>
      <c r="N69" s="853"/>
      <c r="O69" s="853"/>
      <c r="P69" s="853"/>
      <c r="Q69" s="853"/>
      <c r="R69" s="853"/>
      <c r="S69" s="853"/>
      <c r="T69" s="853"/>
      <c r="U69" s="853"/>
      <c r="V69" s="853"/>
      <c r="W69" s="853"/>
      <c r="X69" s="853"/>
      <c r="Y69" s="853"/>
      <c r="AE69" s="853"/>
    </row>
    <row r="70" spans="1:31" s="839" customFormat="1" ht="11.25">
      <c r="A70" s="853"/>
      <c r="B70" s="853"/>
      <c r="C70" s="853"/>
      <c r="D70" s="853"/>
      <c r="E70" s="853"/>
      <c r="F70" s="853"/>
      <c r="G70" s="853"/>
      <c r="H70" s="853"/>
      <c r="I70" s="853"/>
      <c r="J70" s="853"/>
      <c r="K70" s="853"/>
      <c r="L70" s="853"/>
      <c r="M70" s="853"/>
      <c r="N70" s="853"/>
      <c r="O70" s="853"/>
      <c r="P70" s="853"/>
      <c r="Q70" s="853"/>
      <c r="R70" s="853"/>
      <c r="S70" s="853"/>
      <c r="T70" s="853"/>
      <c r="U70" s="853"/>
      <c r="V70" s="853"/>
      <c r="W70" s="853"/>
      <c r="X70" s="853"/>
      <c r="Y70" s="853"/>
      <c r="AE70" s="853"/>
    </row>
    <row r="71" spans="1:31" s="839" customFormat="1" ht="11.25">
      <c r="A71" s="853"/>
      <c r="B71" s="853"/>
      <c r="C71" s="853"/>
      <c r="D71" s="853"/>
      <c r="E71" s="853"/>
      <c r="F71" s="853"/>
      <c r="G71" s="853"/>
      <c r="H71" s="853"/>
      <c r="I71" s="853"/>
      <c r="J71" s="853"/>
      <c r="K71" s="853"/>
      <c r="L71" s="853"/>
      <c r="M71" s="853"/>
      <c r="N71" s="853"/>
      <c r="O71" s="853"/>
      <c r="P71" s="853"/>
      <c r="Q71" s="853"/>
      <c r="R71" s="853"/>
      <c r="S71" s="853"/>
      <c r="T71" s="853"/>
      <c r="U71" s="853"/>
      <c r="V71" s="853"/>
      <c r="W71" s="853"/>
      <c r="X71" s="853"/>
      <c r="Y71" s="853"/>
      <c r="AE71" s="853"/>
    </row>
    <row r="72" spans="1:31" s="839" customFormat="1" ht="11.25">
      <c r="A72" s="853"/>
      <c r="B72" s="853"/>
      <c r="C72" s="853"/>
      <c r="D72" s="853"/>
      <c r="E72" s="853"/>
      <c r="F72" s="853"/>
      <c r="G72" s="853"/>
      <c r="H72" s="853"/>
      <c r="I72" s="853"/>
      <c r="J72" s="853"/>
      <c r="K72" s="853"/>
      <c r="L72" s="853"/>
      <c r="M72" s="853"/>
      <c r="N72" s="853"/>
      <c r="O72" s="853"/>
      <c r="P72" s="853"/>
      <c r="Q72" s="853"/>
      <c r="R72" s="853"/>
      <c r="S72" s="853"/>
      <c r="T72" s="853"/>
      <c r="U72" s="853"/>
      <c r="V72" s="853"/>
      <c r="W72" s="853"/>
      <c r="X72" s="853"/>
      <c r="Y72" s="853"/>
      <c r="AE72" s="853"/>
    </row>
    <row r="73" spans="1:31" s="839" customFormat="1" ht="11.25">
      <c r="A73" s="853"/>
      <c r="B73" s="853"/>
      <c r="C73" s="853"/>
      <c r="D73" s="853"/>
      <c r="E73" s="853"/>
      <c r="F73" s="853"/>
      <c r="G73" s="853"/>
      <c r="H73" s="853"/>
      <c r="I73" s="853"/>
      <c r="J73" s="853"/>
      <c r="K73" s="853"/>
      <c r="L73" s="853"/>
      <c r="M73" s="853"/>
      <c r="N73" s="853"/>
      <c r="O73" s="853"/>
      <c r="P73" s="853"/>
      <c r="Q73" s="853"/>
      <c r="R73" s="853"/>
      <c r="S73" s="853"/>
      <c r="T73" s="853"/>
      <c r="U73" s="853"/>
      <c r="V73" s="853"/>
      <c r="W73" s="853"/>
      <c r="X73" s="853"/>
      <c r="Y73" s="853"/>
      <c r="AE73" s="853"/>
    </row>
    <row r="74" spans="1:31" s="839" customFormat="1" ht="11.25">
      <c r="A74" s="853"/>
      <c r="B74" s="853"/>
      <c r="C74" s="853"/>
      <c r="D74" s="853"/>
      <c r="E74" s="853"/>
      <c r="F74" s="853"/>
      <c r="G74" s="853"/>
      <c r="H74" s="853"/>
      <c r="I74" s="853"/>
      <c r="J74" s="853"/>
      <c r="K74" s="853"/>
      <c r="L74" s="853"/>
      <c r="M74" s="853"/>
      <c r="N74" s="853"/>
      <c r="O74" s="853"/>
      <c r="P74" s="853"/>
      <c r="Q74" s="853"/>
      <c r="R74" s="853"/>
      <c r="S74" s="853"/>
      <c r="T74" s="853"/>
      <c r="U74" s="853"/>
      <c r="V74" s="853"/>
      <c r="W74" s="853"/>
      <c r="X74" s="853"/>
      <c r="Y74" s="853"/>
      <c r="AE74" s="853"/>
    </row>
    <row r="75" spans="1:31" s="839" customFormat="1" ht="11.25">
      <c r="A75" s="853"/>
      <c r="B75" s="853"/>
      <c r="C75" s="853"/>
      <c r="D75" s="853"/>
      <c r="E75" s="853"/>
      <c r="F75" s="853"/>
      <c r="G75" s="853"/>
      <c r="H75" s="853"/>
      <c r="I75" s="853"/>
      <c r="J75" s="853"/>
      <c r="K75" s="853"/>
      <c r="L75" s="853"/>
      <c r="M75" s="853"/>
      <c r="N75" s="853"/>
      <c r="O75" s="853"/>
      <c r="P75" s="853"/>
      <c r="Q75" s="853"/>
      <c r="R75" s="853"/>
      <c r="S75" s="853"/>
      <c r="T75" s="853"/>
      <c r="U75" s="853"/>
      <c r="V75" s="853"/>
      <c r="W75" s="853"/>
      <c r="X75" s="853"/>
      <c r="Y75" s="853"/>
      <c r="AE75" s="853"/>
    </row>
    <row r="76" spans="1:31" s="839" customFormat="1" ht="11.25">
      <c r="A76" s="853"/>
      <c r="B76" s="853"/>
      <c r="C76" s="853"/>
      <c r="D76" s="853"/>
      <c r="E76" s="853"/>
      <c r="F76" s="853"/>
      <c r="G76" s="853"/>
      <c r="H76" s="853"/>
      <c r="I76" s="853"/>
      <c r="J76" s="853"/>
      <c r="K76" s="853"/>
      <c r="L76" s="853"/>
      <c r="M76" s="853"/>
      <c r="N76" s="853"/>
      <c r="O76" s="853"/>
      <c r="P76" s="853"/>
      <c r="Q76" s="853"/>
      <c r="R76" s="853"/>
      <c r="S76" s="853"/>
      <c r="T76" s="853"/>
      <c r="U76" s="853"/>
      <c r="V76" s="853"/>
      <c r="W76" s="853"/>
      <c r="X76" s="853"/>
      <c r="Y76" s="853"/>
      <c r="AE76" s="853"/>
    </row>
    <row r="77" spans="1:31" s="839" customFormat="1" ht="11.25">
      <c r="A77" s="853"/>
      <c r="B77" s="853"/>
      <c r="C77" s="853"/>
      <c r="D77" s="853"/>
      <c r="E77" s="853"/>
      <c r="F77" s="853"/>
      <c r="G77" s="853"/>
      <c r="H77" s="853"/>
      <c r="I77" s="853"/>
      <c r="J77" s="853"/>
      <c r="K77" s="853"/>
      <c r="L77" s="853"/>
      <c r="M77" s="853"/>
      <c r="N77" s="853"/>
      <c r="O77" s="853"/>
      <c r="P77" s="853"/>
      <c r="Q77" s="853"/>
      <c r="R77" s="853"/>
      <c r="S77" s="853"/>
      <c r="T77" s="853"/>
      <c r="U77" s="853"/>
      <c r="V77" s="853"/>
      <c r="W77" s="853"/>
      <c r="X77" s="853"/>
      <c r="Y77" s="853"/>
      <c r="AE77" s="853"/>
    </row>
    <row r="78" spans="1:31" s="839" customFormat="1" ht="11.25">
      <c r="A78" s="853"/>
      <c r="B78" s="853"/>
      <c r="C78" s="853"/>
      <c r="D78" s="853"/>
      <c r="E78" s="853"/>
      <c r="F78" s="853"/>
      <c r="G78" s="853"/>
      <c r="H78" s="853"/>
      <c r="I78" s="853"/>
      <c r="J78" s="853"/>
      <c r="K78" s="853"/>
      <c r="L78" s="853"/>
      <c r="M78" s="853"/>
      <c r="N78" s="853"/>
      <c r="O78" s="853"/>
      <c r="P78" s="853"/>
      <c r="Q78" s="853"/>
      <c r="R78" s="853"/>
      <c r="S78" s="853"/>
      <c r="T78" s="853"/>
      <c r="U78" s="853"/>
      <c r="V78" s="853"/>
      <c r="W78" s="853"/>
      <c r="X78" s="853"/>
      <c r="Y78" s="853"/>
      <c r="AE78" s="853"/>
    </row>
    <row r="79" spans="1:31" s="839" customFormat="1" ht="11.25">
      <c r="A79" s="853"/>
      <c r="B79" s="853"/>
      <c r="C79" s="853"/>
      <c r="D79" s="853"/>
      <c r="E79" s="853"/>
      <c r="F79" s="853"/>
      <c r="G79" s="853"/>
      <c r="H79" s="853"/>
      <c r="I79" s="853"/>
      <c r="J79" s="853"/>
      <c r="K79" s="853"/>
      <c r="L79" s="853"/>
      <c r="M79" s="853"/>
      <c r="N79" s="853"/>
      <c r="O79" s="853"/>
      <c r="P79" s="853"/>
      <c r="Q79" s="853"/>
      <c r="R79" s="853"/>
      <c r="S79" s="853"/>
      <c r="T79" s="853"/>
      <c r="U79" s="853"/>
      <c r="V79" s="853"/>
      <c r="W79" s="853"/>
      <c r="X79" s="853"/>
      <c r="Y79" s="853"/>
      <c r="AE79" s="853"/>
    </row>
    <row r="80" spans="1:31" s="839" customFormat="1" ht="11.25">
      <c r="A80" s="853"/>
      <c r="B80" s="853"/>
      <c r="C80" s="853"/>
      <c r="D80" s="853"/>
      <c r="E80" s="853"/>
      <c r="F80" s="853"/>
      <c r="G80" s="853"/>
      <c r="H80" s="853"/>
      <c r="I80" s="853"/>
      <c r="J80" s="853"/>
      <c r="K80" s="853"/>
      <c r="L80" s="853"/>
      <c r="M80" s="853"/>
      <c r="N80" s="853"/>
      <c r="O80" s="853"/>
      <c r="P80" s="853"/>
      <c r="Q80" s="853"/>
      <c r="R80" s="853"/>
      <c r="S80" s="853"/>
      <c r="T80" s="853"/>
      <c r="U80" s="853"/>
      <c r="V80" s="853"/>
      <c r="W80" s="853"/>
      <c r="X80" s="853"/>
      <c r="Y80" s="853"/>
      <c r="AE80" s="853"/>
    </row>
    <row r="81" spans="1:31" s="839" customFormat="1" ht="11.25">
      <c r="A81" s="853"/>
      <c r="B81" s="853"/>
      <c r="C81" s="853"/>
      <c r="D81" s="853"/>
      <c r="E81" s="853"/>
      <c r="F81" s="853"/>
      <c r="G81" s="853"/>
      <c r="H81" s="853"/>
      <c r="I81" s="853"/>
      <c r="J81" s="853"/>
      <c r="K81" s="853"/>
      <c r="L81" s="853"/>
      <c r="M81" s="853"/>
      <c r="N81" s="853"/>
      <c r="O81" s="853"/>
      <c r="P81" s="853"/>
      <c r="Q81" s="853"/>
      <c r="R81" s="853"/>
      <c r="S81" s="853"/>
      <c r="T81" s="853"/>
      <c r="U81" s="853"/>
      <c r="V81" s="853"/>
      <c r="W81" s="853"/>
      <c r="X81" s="853"/>
      <c r="Y81" s="853"/>
      <c r="AE81" s="853"/>
    </row>
    <row r="82" spans="1:31" s="839" customFormat="1" ht="11.25">
      <c r="A82" s="853"/>
      <c r="B82" s="853"/>
      <c r="C82" s="853"/>
      <c r="D82" s="853"/>
      <c r="E82" s="853"/>
      <c r="F82" s="853"/>
      <c r="G82" s="853"/>
      <c r="H82" s="853"/>
      <c r="I82" s="853"/>
      <c r="J82" s="853"/>
      <c r="K82" s="853"/>
      <c r="L82" s="853"/>
      <c r="M82" s="853"/>
      <c r="N82" s="853"/>
      <c r="O82" s="853"/>
      <c r="P82" s="853"/>
      <c r="Q82" s="853"/>
      <c r="R82" s="853"/>
      <c r="S82" s="853"/>
      <c r="T82" s="853"/>
      <c r="U82" s="853"/>
      <c r="V82" s="853"/>
      <c r="W82" s="853"/>
      <c r="X82" s="853"/>
      <c r="Y82" s="853"/>
      <c r="AE82" s="853"/>
    </row>
    <row r="83" spans="1:31" s="839" customFormat="1" ht="11.25">
      <c r="A83" s="853"/>
      <c r="B83" s="853"/>
      <c r="C83" s="853"/>
      <c r="D83" s="853"/>
      <c r="E83" s="853"/>
      <c r="F83" s="853"/>
      <c r="G83" s="853"/>
      <c r="H83" s="853"/>
      <c r="I83" s="853"/>
      <c r="J83" s="853"/>
      <c r="K83" s="853"/>
      <c r="L83" s="853"/>
      <c r="M83" s="853"/>
      <c r="N83" s="853"/>
      <c r="O83" s="853"/>
      <c r="P83" s="853"/>
      <c r="Q83" s="853"/>
      <c r="R83" s="853"/>
      <c r="S83" s="853"/>
      <c r="T83" s="853"/>
      <c r="U83" s="853"/>
      <c r="V83" s="853"/>
      <c r="W83" s="853"/>
      <c r="X83" s="853"/>
      <c r="Y83" s="853"/>
      <c r="AE83" s="853"/>
    </row>
    <row r="84" spans="1:31" s="839" customFormat="1" ht="11.25">
      <c r="A84" s="853"/>
      <c r="B84" s="853"/>
      <c r="C84" s="853"/>
      <c r="D84" s="853"/>
      <c r="E84" s="853"/>
      <c r="F84" s="853"/>
      <c r="G84" s="853"/>
      <c r="H84" s="853"/>
      <c r="I84" s="853"/>
      <c r="J84" s="853"/>
      <c r="K84" s="853"/>
      <c r="L84" s="853"/>
      <c r="M84" s="853"/>
      <c r="N84" s="853"/>
      <c r="O84" s="853"/>
      <c r="P84" s="853"/>
      <c r="Q84" s="853"/>
      <c r="R84" s="853"/>
      <c r="S84" s="853"/>
      <c r="T84" s="853"/>
      <c r="U84" s="853"/>
      <c r="V84" s="853"/>
      <c r="W84" s="853"/>
      <c r="X84" s="853"/>
      <c r="Y84" s="853"/>
      <c r="AE84" s="853"/>
    </row>
    <row r="85" spans="1:31" s="839" customFormat="1" ht="11.25">
      <c r="A85" s="853"/>
      <c r="B85" s="853"/>
      <c r="C85" s="853"/>
      <c r="D85" s="853"/>
      <c r="E85" s="853"/>
      <c r="F85" s="853"/>
      <c r="G85" s="853"/>
      <c r="H85" s="853"/>
      <c r="I85" s="853"/>
      <c r="J85" s="853"/>
      <c r="K85" s="853"/>
      <c r="L85" s="853"/>
      <c r="M85" s="853"/>
      <c r="N85" s="853"/>
      <c r="O85" s="853"/>
      <c r="P85" s="853"/>
      <c r="Q85" s="853"/>
      <c r="R85" s="853"/>
      <c r="S85" s="853"/>
      <c r="T85" s="853"/>
      <c r="U85" s="853"/>
      <c r="V85" s="853"/>
      <c r="W85" s="853"/>
      <c r="X85" s="853"/>
      <c r="Y85" s="853"/>
      <c r="AE85" s="853"/>
    </row>
    <row r="86" spans="1:31" s="839" customFormat="1" ht="11.25">
      <c r="A86" s="853"/>
      <c r="B86" s="853"/>
      <c r="C86" s="853"/>
      <c r="D86" s="853"/>
      <c r="E86" s="853"/>
      <c r="F86" s="853"/>
      <c r="G86" s="853"/>
      <c r="H86" s="853"/>
      <c r="I86" s="853"/>
      <c r="J86" s="853"/>
      <c r="K86" s="853"/>
      <c r="L86" s="853"/>
      <c r="M86" s="853"/>
      <c r="N86" s="853"/>
      <c r="O86" s="853"/>
      <c r="P86" s="853"/>
      <c r="Q86" s="853"/>
      <c r="R86" s="853"/>
      <c r="S86" s="853"/>
      <c r="T86" s="853"/>
      <c r="U86" s="853"/>
      <c r="V86" s="853"/>
      <c r="W86" s="853"/>
      <c r="X86" s="853"/>
      <c r="Y86" s="853"/>
      <c r="AE86" s="853"/>
    </row>
    <row r="87" spans="1:31" s="839" customFormat="1" ht="11.25">
      <c r="A87" s="853"/>
      <c r="B87" s="853"/>
      <c r="C87" s="853"/>
      <c r="D87" s="853"/>
      <c r="E87" s="853"/>
      <c r="F87" s="853"/>
      <c r="G87" s="853"/>
      <c r="H87" s="853"/>
      <c r="I87" s="853"/>
      <c r="J87" s="853"/>
      <c r="K87" s="853"/>
      <c r="L87" s="853"/>
      <c r="M87" s="853"/>
      <c r="N87" s="853"/>
      <c r="O87" s="853"/>
      <c r="P87" s="853"/>
      <c r="Q87" s="853"/>
      <c r="R87" s="853"/>
      <c r="S87" s="853"/>
      <c r="T87" s="853"/>
      <c r="U87" s="853"/>
      <c r="V87" s="853"/>
      <c r="W87" s="853"/>
      <c r="X87" s="853"/>
      <c r="Y87" s="853"/>
      <c r="AE87" s="853"/>
    </row>
    <row r="88" spans="1:31" s="839" customFormat="1" ht="11.25">
      <c r="A88" s="853"/>
      <c r="B88" s="853"/>
      <c r="C88" s="853"/>
      <c r="D88" s="853"/>
      <c r="E88" s="853"/>
      <c r="F88" s="853"/>
      <c r="G88" s="853"/>
      <c r="H88" s="853"/>
      <c r="I88" s="853"/>
      <c r="J88" s="853"/>
      <c r="K88" s="853"/>
      <c r="L88" s="853"/>
      <c r="M88" s="853"/>
      <c r="N88" s="853"/>
      <c r="O88" s="853"/>
      <c r="P88" s="853"/>
      <c r="Q88" s="853"/>
      <c r="R88" s="853"/>
      <c r="S88" s="853"/>
      <c r="T88" s="853"/>
      <c r="U88" s="853"/>
      <c r="V88" s="853"/>
      <c r="W88" s="853"/>
      <c r="X88" s="853"/>
      <c r="Y88" s="853"/>
      <c r="AE88" s="853"/>
    </row>
    <row r="89" spans="1:31" s="839" customFormat="1" ht="11.25">
      <c r="A89" s="853"/>
      <c r="B89" s="853"/>
      <c r="C89" s="853"/>
      <c r="D89" s="853"/>
      <c r="E89" s="853"/>
      <c r="F89" s="853"/>
      <c r="G89" s="853"/>
      <c r="H89" s="853"/>
      <c r="I89" s="853"/>
      <c r="J89" s="853"/>
      <c r="K89" s="853"/>
      <c r="L89" s="853"/>
      <c r="M89" s="853"/>
      <c r="N89" s="853"/>
      <c r="O89" s="853"/>
      <c r="P89" s="853"/>
      <c r="Q89" s="853"/>
      <c r="R89" s="853"/>
      <c r="S89" s="853"/>
      <c r="T89" s="853"/>
      <c r="U89" s="853"/>
      <c r="V89" s="853"/>
      <c r="W89" s="853"/>
      <c r="X89" s="853"/>
      <c r="Y89" s="853"/>
      <c r="AE89" s="853"/>
    </row>
    <row r="90" spans="1:31" s="839" customFormat="1" ht="11.25">
      <c r="A90" s="853"/>
      <c r="B90" s="853"/>
      <c r="C90" s="853"/>
      <c r="D90" s="853"/>
      <c r="E90" s="853"/>
      <c r="F90" s="853"/>
      <c r="G90" s="853"/>
      <c r="H90" s="853"/>
      <c r="I90" s="853"/>
      <c r="J90" s="853"/>
      <c r="K90" s="853"/>
      <c r="L90" s="853"/>
      <c r="M90" s="853"/>
      <c r="N90" s="853"/>
      <c r="O90" s="853"/>
      <c r="P90" s="853"/>
      <c r="Q90" s="853"/>
      <c r="R90" s="853"/>
      <c r="S90" s="853"/>
      <c r="T90" s="853"/>
      <c r="U90" s="853"/>
      <c r="V90" s="853"/>
      <c r="W90" s="853"/>
      <c r="X90" s="853"/>
      <c r="Y90" s="853"/>
      <c r="AE90" s="853"/>
    </row>
    <row r="91" spans="1:31" s="839" customFormat="1" ht="11.25">
      <c r="A91" s="853"/>
      <c r="B91" s="853"/>
      <c r="C91" s="853"/>
      <c r="D91" s="853"/>
      <c r="E91" s="853"/>
      <c r="F91" s="853"/>
      <c r="G91" s="853"/>
      <c r="H91" s="853"/>
      <c r="I91" s="853"/>
      <c r="J91" s="853"/>
      <c r="K91" s="853"/>
      <c r="L91" s="853"/>
      <c r="M91" s="853"/>
      <c r="N91" s="853"/>
      <c r="O91" s="853"/>
      <c r="P91" s="853"/>
      <c r="Q91" s="853"/>
      <c r="R91" s="853"/>
      <c r="S91" s="853"/>
      <c r="T91" s="853"/>
      <c r="U91" s="853"/>
      <c r="V91" s="853"/>
      <c r="W91" s="853"/>
      <c r="X91" s="853"/>
      <c r="Y91" s="853"/>
      <c r="AE91" s="853"/>
    </row>
    <row r="92" spans="1:31" s="839" customFormat="1" ht="11.25">
      <c r="A92" s="853"/>
      <c r="B92" s="853"/>
      <c r="C92" s="853"/>
      <c r="D92" s="853"/>
      <c r="E92" s="853"/>
      <c r="F92" s="853"/>
      <c r="G92" s="853"/>
      <c r="H92" s="853"/>
      <c r="I92" s="853"/>
      <c r="J92" s="853"/>
      <c r="K92" s="853"/>
      <c r="L92" s="853"/>
      <c r="M92" s="853"/>
      <c r="N92" s="853"/>
      <c r="O92" s="853"/>
      <c r="P92" s="853"/>
      <c r="Q92" s="853"/>
      <c r="R92" s="853"/>
      <c r="S92" s="853"/>
      <c r="T92" s="853"/>
      <c r="U92" s="853"/>
      <c r="V92" s="853"/>
      <c r="W92" s="853"/>
      <c r="X92" s="853"/>
      <c r="Y92" s="853"/>
      <c r="AE92" s="853"/>
    </row>
    <row r="93" spans="1:31" s="839" customFormat="1" ht="11.25">
      <c r="A93" s="853"/>
      <c r="B93" s="853"/>
      <c r="C93" s="853"/>
      <c r="D93" s="853"/>
      <c r="E93" s="853"/>
      <c r="F93" s="853"/>
      <c r="G93" s="853"/>
      <c r="H93" s="853"/>
      <c r="I93" s="853"/>
      <c r="J93" s="853"/>
      <c r="K93" s="853"/>
      <c r="L93" s="853"/>
      <c r="M93" s="853"/>
      <c r="N93" s="853"/>
      <c r="O93" s="853"/>
      <c r="P93" s="853"/>
      <c r="Q93" s="853"/>
      <c r="R93" s="853"/>
      <c r="S93" s="853"/>
      <c r="T93" s="853"/>
      <c r="U93" s="853"/>
      <c r="V93" s="853"/>
      <c r="W93" s="853"/>
      <c r="X93" s="853"/>
      <c r="Y93" s="853"/>
      <c r="AE93" s="853"/>
    </row>
    <row r="94" spans="1:31" s="839" customFormat="1" ht="11.25">
      <c r="A94" s="853"/>
      <c r="B94" s="853"/>
      <c r="C94" s="853"/>
      <c r="D94" s="853"/>
      <c r="E94" s="853"/>
      <c r="F94" s="853"/>
      <c r="G94" s="853"/>
      <c r="H94" s="853"/>
      <c r="I94" s="853"/>
      <c r="J94" s="853"/>
      <c r="K94" s="853"/>
      <c r="L94" s="853"/>
      <c r="M94" s="853"/>
      <c r="N94" s="853"/>
      <c r="O94" s="853"/>
      <c r="P94" s="853"/>
      <c r="Q94" s="853"/>
      <c r="R94" s="853"/>
      <c r="S94" s="853"/>
      <c r="T94" s="853"/>
      <c r="U94" s="853"/>
      <c r="V94" s="853"/>
      <c r="W94" s="853"/>
      <c r="X94" s="853"/>
      <c r="Y94" s="853"/>
      <c r="AE94" s="853"/>
    </row>
    <row r="95" spans="1:31" s="839" customFormat="1" ht="11.25">
      <c r="A95" s="853"/>
      <c r="B95" s="853"/>
      <c r="C95" s="853"/>
      <c r="D95" s="853"/>
      <c r="E95" s="853"/>
      <c r="F95" s="853"/>
      <c r="G95" s="853"/>
      <c r="H95" s="853"/>
      <c r="I95" s="853"/>
      <c r="J95" s="853"/>
      <c r="K95" s="853"/>
      <c r="L95" s="853"/>
      <c r="M95" s="853"/>
      <c r="N95" s="853"/>
      <c r="O95" s="853"/>
      <c r="P95" s="853"/>
      <c r="Q95" s="853"/>
      <c r="R95" s="853"/>
      <c r="S95" s="853"/>
      <c r="T95" s="853"/>
      <c r="U95" s="853"/>
      <c r="V95" s="853"/>
      <c r="W95" s="853"/>
      <c r="X95" s="853"/>
      <c r="Y95" s="853"/>
      <c r="AE95" s="853"/>
    </row>
    <row r="96" spans="1:31" s="839" customFormat="1" ht="11.25">
      <c r="A96" s="853"/>
      <c r="B96" s="853"/>
      <c r="C96" s="853"/>
      <c r="D96" s="853"/>
      <c r="E96" s="853"/>
      <c r="F96" s="853"/>
      <c r="G96" s="853"/>
      <c r="H96" s="853"/>
      <c r="I96" s="853"/>
      <c r="J96" s="853"/>
      <c r="K96" s="853"/>
      <c r="L96" s="853"/>
      <c r="M96" s="853"/>
      <c r="N96" s="853"/>
      <c r="O96" s="853"/>
      <c r="P96" s="853"/>
      <c r="Q96" s="853"/>
      <c r="R96" s="853"/>
      <c r="S96" s="853"/>
      <c r="T96" s="853"/>
      <c r="U96" s="853"/>
      <c r="V96" s="853"/>
      <c r="W96" s="853"/>
      <c r="X96" s="853"/>
      <c r="Y96" s="853"/>
      <c r="AE96" s="853"/>
    </row>
    <row r="97" spans="1:31" s="839" customFormat="1" ht="11.25">
      <c r="A97" s="853"/>
      <c r="B97" s="853"/>
      <c r="C97" s="853"/>
      <c r="D97" s="853"/>
      <c r="E97" s="853"/>
      <c r="F97" s="853"/>
      <c r="G97" s="853"/>
      <c r="H97" s="853"/>
      <c r="I97" s="853"/>
      <c r="J97" s="853"/>
      <c r="K97" s="853"/>
      <c r="L97" s="853"/>
      <c r="M97" s="853"/>
      <c r="N97" s="853"/>
      <c r="O97" s="853"/>
      <c r="P97" s="853"/>
      <c r="Q97" s="853"/>
      <c r="R97" s="853"/>
      <c r="S97" s="853"/>
      <c r="T97" s="853"/>
      <c r="U97" s="853"/>
      <c r="V97" s="853"/>
      <c r="W97" s="853"/>
      <c r="X97" s="853"/>
      <c r="Y97" s="853"/>
      <c r="AE97" s="853"/>
    </row>
    <row r="98" spans="1:31" s="839" customFormat="1" ht="11.25">
      <c r="A98" s="853"/>
      <c r="B98" s="853"/>
      <c r="C98" s="853"/>
      <c r="D98" s="853"/>
      <c r="E98" s="853"/>
      <c r="F98" s="853"/>
      <c r="G98" s="853"/>
      <c r="H98" s="853"/>
      <c r="I98" s="853"/>
      <c r="J98" s="853"/>
      <c r="K98" s="853"/>
      <c r="L98" s="853"/>
      <c r="M98" s="853"/>
      <c r="N98" s="853"/>
      <c r="O98" s="853"/>
      <c r="P98" s="853"/>
      <c r="Q98" s="853"/>
      <c r="R98" s="853"/>
      <c r="S98" s="853"/>
      <c r="T98" s="853"/>
      <c r="U98" s="853"/>
      <c r="V98" s="853"/>
      <c r="W98" s="853"/>
      <c r="X98" s="853"/>
      <c r="Y98" s="853"/>
      <c r="AE98" s="853"/>
    </row>
    <row r="99" spans="1:31" s="839" customFormat="1" ht="11.25">
      <c r="A99" s="853"/>
      <c r="B99" s="853"/>
      <c r="C99" s="853"/>
      <c r="D99" s="853"/>
      <c r="E99" s="853"/>
      <c r="F99" s="853"/>
      <c r="G99" s="853"/>
      <c r="H99" s="853"/>
      <c r="I99" s="853"/>
      <c r="J99" s="853"/>
      <c r="K99" s="853"/>
      <c r="L99" s="853"/>
      <c r="M99" s="853"/>
      <c r="N99" s="853"/>
      <c r="O99" s="853"/>
      <c r="P99" s="853"/>
      <c r="Q99" s="853"/>
      <c r="R99" s="853"/>
      <c r="S99" s="853"/>
      <c r="T99" s="853"/>
      <c r="U99" s="853"/>
      <c r="V99" s="853"/>
      <c r="W99" s="853"/>
      <c r="X99" s="853"/>
      <c r="Y99" s="853"/>
      <c r="AE99" s="853"/>
    </row>
  </sheetData>
  <sheetProtection selectLockedCells="1"/>
  <mergeCells count="33">
    <mergeCell ref="Z8:AA10"/>
    <mergeCell ref="Y6:AD7"/>
    <mergeCell ref="AC8:AC10"/>
    <mergeCell ref="AD8:AD10"/>
    <mergeCell ref="AB8:AB10"/>
    <mergeCell ref="Y8:Y10"/>
    <mergeCell ref="R6:X7"/>
    <mergeCell ref="A3:H3"/>
    <mergeCell ref="I3:P4"/>
    <mergeCell ref="Q3:X3"/>
    <mergeCell ref="O8:O10"/>
    <mergeCell ref="R8:R10"/>
    <mergeCell ref="S8:S10"/>
    <mergeCell ref="T8:T10"/>
    <mergeCell ref="M8:M10"/>
    <mergeCell ref="P6:P10"/>
    <mergeCell ref="Q6:Q10"/>
    <mergeCell ref="Y3:AE4"/>
    <mergeCell ref="A6:A10"/>
    <mergeCell ref="B6:C10"/>
    <mergeCell ref="D6:D10"/>
    <mergeCell ref="E6:E10"/>
    <mergeCell ref="F6:F10"/>
    <mergeCell ref="G6:H10"/>
    <mergeCell ref="AE6:AE10"/>
    <mergeCell ref="I8:J10"/>
    <mergeCell ref="K8:K10"/>
    <mergeCell ref="L8:L10"/>
    <mergeCell ref="N8:N10"/>
    <mergeCell ref="I6:O7"/>
    <mergeCell ref="U8:U10"/>
    <mergeCell ref="V8:V10"/>
    <mergeCell ref="W8:X10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51" man="1"/>
    <brk id="16" max="51" man="1"/>
    <brk id="24" max="51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0"/>
  </sheetPr>
  <dimension ref="A1:Z102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9.625" style="24" customWidth="1"/>
    <col min="2" max="2" width="8.625" style="25" customWidth="1"/>
    <col min="3" max="3" width="10" style="25" customWidth="1"/>
    <col min="4" max="4" width="8.875" style="25" customWidth="1"/>
    <col min="5" max="5" width="10.625" style="25" customWidth="1"/>
    <col min="6" max="8" width="8.625" style="25" customWidth="1"/>
    <col min="9" max="9" width="8.75" style="25" customWidth="1"/>
    <col min="10" max="16" width="9.625" style="25" customWidth="1"/>
    <col min="17" max="17" width="15" style="24" customWidth="1"/>
    <col min="18" max="18" width="6.625" style="24" customWidth="1"/>
    <col min="19" max="19" width="11.375" style="24" customWidth="1"/>
    <col min="20" max="20" width="9.125" style="24" customWidth="1"/>
    <col min="21" max="22" width="9.125" style="25" customWidth="1"/>
    <col min="23" max="24" width="9.125" style="26" customWidth="1"/>
    <col min="25" max="25" width="10.25" style="26" customWidth="1"/>
    <col min="26" max="26" width="8.625" style="26" customWidth="1"/>
    <col min="27" max="16384" width="9" style="26"/>
  </cols>
  <sheetData>
    <row r="1" spans="1:26" s="423" customFormat="1" ht="14.1" customHeight="1">
      <c r="A1" s="886" t="s">
        <v>1293</v>
      </c>
      <c r="Q1" s="422" t="s">
        <v>1294</v>
      </c>
      <c r="R1" s="886" t="s">
        <v>1295</v>
      </c>
      <c r="S1" s="421"/>
      <c r="T1" s="421"/>
      <c r="U1" s="421"/>
      <c r="V1" s="421"/>
    </row>
    <row r="2" spans="1:26" s="839" customFormat="1" ht="14.1" customHeight="1">
      <c r="A2" s="852"/>
      <c r="Q2" s="840"/>
      <c r="R2" s="852"/>
      <c r="S2" s="853"/>
      <c r="T2" s="853"/>
      <c r="U2" s="853"/>
      <c r="V2" s="853"/>
    </row>
    <row r="3" spans="1:26" s="876" customFormat="1" ht="20.100000000000001" customHeight="1">
      <c r="A3" s="1062" t="s">
        <v>1353</v>
      </c>
      <c r="B3" s="1062"/>
      <c r="C3" s="1062"/>
      <c r="D3" s="1062"/>
      <c r="E3" s="1062"/>
      <c r="F3" s="1062"/>
      <c r="G3" s="1062"/>
      <c r="H3" s="1062"/>
      <c r="I3" s="1062"/>
      <c r="J3" s="1094" t="s">
        <v>1064</v>
      </c>
      <c r="K3" s="1094"/>
      <c r="L3" s="1094"/>
      <c r="M3" s="1094"/>
      <c r="N3" s="1094"/>
      <c r="O3" s="1094"/>
      <c r="P3" s="1094"/>
      <c r="Q3" s="1094"/>
      <c r="R3" s="1062" t="s">
        <v>1354</v>
      </c>
      <c r="S3" s="1062"/>
      <c r="T3" s="1062"/>
      <c r="U3" s="1062"/>
      <c r="V3" s="1062"/>
      <c r="W3" s="1062"/>
      <c r="X3" s="1062"/>
      <c r="Y3" s="1062"/>
      <c r="Z3" s="1062"/>
    </row>
    <row r="4" spans="1:26" s="880" customFormat="1" ht="24" customHeight="1">
      <c r="R4" s="978" t="s">
        <v>1065</v>
      </c>
      <c r="S4" s="978"/>
      <c r="T4" s="978"/>
      <c r="U4" s="978"/>
      <c r="V4" s="978"/>
      <c r="W4" s="978"/>
      <c r="X4" s="978"/>
      <c r="Y4" s="978"/>
      <c r="Z4" s="978"/>
    </row>
    <row r="5" spans="1:26" s="852" customFormat="1" ht="18" customHeight="1" thickBot="1">
      <c r="A5" s="852" t="s">
        <v>73</v>
      </c>
      <c r="Q5" s="840" t="s">
        <v>74</v>
      </c>
      <c r="R5" s="852" t="s">
        <v>73</v>
      </c>
      <c r="Z5" s="840" t="s">
        <v>74</v>
      </c>
    </row>
    <row r="6" spans="1:26" s="839" customFormat="1" ht="12.6" customHeight="1">
      <c r="A6" s="1090" t="s">
        <v>119</v>
      </c>
      <c r="B6" s="1093" t="s">
        <v>38</v>
      </c>
      <c r="C6" s="1024" t="s">
        <v>904</v>
      </c>
      <c r="D6" s="1024" t="s">
        <v>80</v>
      </c>
      <c r="E6" s="1024" t="s">
        <v>890</v>
      </c>
      <c r="F6" s="1024" t="s">
        <v>77</v>
      </c>
      <c r="G6" s="1024"/>
      <c r="H6" s="1024"/>
      <c r="I6" s="1095"/>
      <c r="J6" s="1093" t="s">
        <v>77</v>
      </c>
      <c r="K6" s="1093"/>
      <c r="L6" s="1024"/>
      <c r="M6" s="1024"/>
      <c r="N6" s="1024"/>
      <c r="O6" s="1024"/>
      <c r="P6" s="1096"/>
      <c r="Q6" s="1028" t="s">
        <v>362</v>
      </c>
      <c r="R6" s="1077" t="s">
        <v>120</v>
      </c>
      <c r="S6" s="1078"/>
      <c r="T6" s="1050" t="s">
        <v>77</v>
      </c>
      <c r="U6" s="1043"/>
      <c r="V6" s="1043"/>
      <c r="W6" s="1043"/>
      <c r="X6" s="1043"/>
      <c r="Y6" s="1043"/>
      <c r="Z6" s="1043"/>
    </row>
    <row r="7" spans="1:26" s="839" customFormat="1" ht="12.6" customHeight="1">
      <c r="A7" s="1091"/>
      <c r="B7" s="1032"/>
      <c r="C7" s="1008"/>
      <c r="D7" s="1008"/>
      <c r="E7" s="1008"/>
      <c r="F7" s="1034"/>
      <c r="G7" s="1007"/>
      <c r="H7" s="1007"/>
      <c r="I7" s="1015"/>
      <c r="J7" s="1031"/>
      <c r="K7" s="1031"/>
      <c r="L7" s="1007"/>
      <c r="M7" s="1007"/>
      <c r="N7" s="1007"/>
      <c r="O7" s="1007"/>
      <c r="P7" s="1065"/>
      <c r="Q7" s="1029"/>
      <c r="R7" s="1079"/>
      <c r="S7" s="1080"/>
      <c r="T7" s="1051"/>
      <c r="U7" s="1045"/>
      <c r="V7" s="1045"/>
      <c r="W7" s="1045"/>
      <c r="X7" s="1045"/>
      <c r="Y7" s="1045"/>
      <c r="Z7" s="1045"/>
    </row>
    <row r="8" spans="1:26" s="839" customFormat="1" ht="12.6" customHeight="1">
      <c r="A8" s="1091"/>
      <c r="B8" s="1032"/>
      <c r="C8" s="1008"/>
      <c r="D8" s="1008"/>
      <c r="E8" s="1008"/>
      <c r="F8" s="1014"/>
      <c r="G8" s="1007" t="s">
        <v>83</v>
      </c>
      <c r="H8" s="1007" t="s">
        <v>84</v>
      </c>
      <c r="I8" s="1015" t="s">
        <v>85</v>
      </c>
      <c r="J8" s="1072" t="s">
        <v>86</v>
      </c>
      <c r="K8" s="1074" t="s">
        <v>121</v>
      </c>
      <c r="L8" s="1074" t="s">
        <v>87</v>
      </c>
      <c r="M8" s="1007" t="s">
        <v>88</v>
      </c>
      <c r="N8" s="1007" t="s">
        <v>89</v>
      </c>
      <c r="O8" s="1007" t="s">
        <v>90</v>
      </c>
      <c r="P8" s="1065" t="s">
        <v>91</v>
      </c>
      <c r="Q8" s="1029"/>
      <c r="R8" s="1079"/>
      <c r="S8" s="1080"/>
      <c r="T8" s="1031" t="s">
        <v>701</v>
      </c>
      <c r="U8" s="1031" t="s">
        <v>92</v>
      </c>
      <c r="V8" s="1085" t="s">
        <v>93</v>
      </c>
      <c r="W8" s="1007" t="s">
        <v>97</v>
      </c>
      <c r="X8" s="1007" t="s">
        <v>94</v>
      </c>
      <c r="Y8" s="1087" t="s">
        <v>1256</v>
      </c>
      <c r="Z8" s="1060" t="s">
        <v>348</v>
      </c>
    </row>
    <row r="9" spans="1:26" s="839" customFormat="1" ht="12.6" customHeight="1">
      <c r="A9" s="1091"/>
      <c r="B9" s="1032"/>
      <c r="C9" s="1008"/>
      <c r="D9" s="1008"/>
      <c r="E9" s="1008"/>
      <c r="F9" s="1007"/>
      <c r="G9" s="1007"/>
      <c r="H9" s="1007"/>
      <c r="I9" s="1015"/>
      <c r="J9" s="1072"/>
      <c r="K9" s="1075"/>
      <c r="L9" s="1074"/>
      <c r="M9" s="1007"/>
      <c r="N9" s="1007"/>
      <c r="O9" s="1007"/>
      <c r="P9" s="1065"/>
      <c r="Q9" s="1029"/>
      <c r="R9" s="1079"/>
      <c r="S9" s="1080"/>
      <c r="T9" s="1031"/>
      <c r="U9" s="1031"/>
      <c r="V9" s="1085"/>
      <c r="W9" s="1007"/>
      <c r="X9" s="1008"/>
      <c r="Y9" s="1088"/>
      <c r="Z9" s="994"/>
    </row>
    <row r="10" spans="1:26" s="839" customFormat="1" ht="12.6" customHeight="1">
      <c r="A10" s="1092"/>
      <c r="B10" s="1033"/>
      <c r="C10" s="1009"/>
      <c r="D10" s="1009"/>
      <c r="E10" s="1009"/>
      <c r="F10" s="1053"/>
      <c r="G10" s="1053"/>
      <c r="H10" s="1053"/>
      <c r="I10" s="1071"/>
      <c r="J10" s="1073"/>
      <c r="K10" s="1076"/>
      <c r="L10" s="1097"/>
      <c r="M10" s="1053"/>
      <c r="N10" s="1053"/>
      <c r="O10" s="1053"/>
      <c r="P10" s="1066"/>
      <c r="Q10" s="1030"/>
      <c r="R10" s="1081"/>
      <c r="S10" s="1082"/>
      <c r="T10" s="1042"/>
      <c r="U10" s="1042"/>
      <c r="V10" s="1086"/>
      <c r="W10" s="1053"/>
      <c r="X10" s="1009"/>
      <c r="Y10" s="1089"/>
      <c r="Z10" s="995"/>
    </row>
    <row r="11" spans="1:26" s="13" customFormat="1" ht="18.2" customHeight="1">
      <c r="A11" s="879" t="s">
        <v>700</v>
      </c>
      <c r="B11" s="11">
        <v>19935</v>
      </c>
      <c r="C11" s="11">
        <v>23</v>
      </c>
      <c r="D11" s="11">
        <v>12</v>
      </c>
      <c r="E11" s="11">
        <v>0</v>
      </c>
      <c r="F11" s="11">
        <v>19900</v>
      </c>
      <c r="G11" s="11">
        <v>0</v>
      </c>
      <c r="H11" s="11">
        <v>1</v>
      </c>
      <c r="I11" s="11">
        <v>4</v>
      </c>
      <c r="J11" s="11">
        <v>84</v>
      </c>
      <c r="K11" s="11">
        <v>37</v>
      </c>
      <c r="L11" s="11">
        <v>943</v>
      </c>
      <c r="M11" s="11">
        <v>4463</v>
      </c>
      <c r="N11" s="11">
        <v>5384</v>
      </c>
      <c r="O11" s="11">
        <v>4649</v>
      </c>
      <c r="P11" s="11">
        <v>3493</v>
      </c>
      <c r="Q11" s="12" t="s">
        <v>700</v>
      </c>
      <c r="R11" s="1083" t="s">
        <v>700</v>
      </c>
      <c r="S11" s="1084"/>
      <c r="T11" s="911">
        <v>53</v>
      </c>
      <c r="U11" s="11">
        <v>2</v>
      </c>
      <c r="V11" s="11">
        <v>94</v>
      </c>
      <c r="W11" s="11">
        <v>65</v>
      </c>
      <c r="X11" s="11">
        <v>628</v>
      </c>
      <c r="Y11" s="11">
        <v>0</v>
      </c>
      <c r="Z11" s="11">
        <v>0</v>
      </c>
    </row>
    <row r="12" spans="1:26" s="13" customFormat="1" ht="18.2" customHeight="1">
      <c r="A12" s="879" t="s">
        <v>796</v>
      </c>
      <c r="B12" s="11">
        <v>20107</v>
      </c>
      <c r="C12" s="11">
        <v>23</v>
      </c>
      <c r="D12" s="11">
        <v>12</v>
      </c>
      <c r="E12" s="11">
        <v>0</v>
      </c>
      <c r="F12" s="11">
        <v>20072</v>
      </c>
      <c r="G12" s="11">
        <v>0</v>
      </c>
      <c r="H12" s="11">
        <v>1</v>
      </c>
      <c r="I12" s="11">
        <v>9</v>
      </c>
      <c r="J12" s="11">
        <v>82</v>
      </c>
      <c r="K12" s="11">
        <v>35</v>
      </c>
      <c r="L12" s="11">
        <v>959</v>
      </c>
      <c r="M12" s="11">
        <v>4508</v>
      </c>
      <c r="N12" s="11">
        <v>5471</v>
      </c>
      <c r="O12" s="11">
        <v>4661</v>
      </c>
      <c r="P12" s="11">
        <v>3505</v>
      </c>
      <c r="Q12" s="12" t="s">
        <v>796</v>
      </c>
      <c r="R12" s="1083" t="s">
        <v>796</v>
      </c>
      <c r="S12" s="1084"/>
      <c r="T12" s="911">
        <v>50</v>
      </c>
      <c r="U12" s="11">
        <v>2</v>
      </c>
      <c r="V12" s="11">
        <v>99</v>
      </c>
      <c r="W12" s="11">
        <v>65</v>
      </c>
      <c r="X12" s="11">
        <v>625</v>
      </c>
      <c r="Y12" s="11">
        <v>0</v>
      </c>
      <c r="Z12" s="11">
        <v>0</v>
      </c>
    </row>
    <row r="13" spans="1:26" s="13" customFormat="1" ht="18.2" customHeight="1">
      <c r="A13" s="879" t="s">
        <v>833</v>
      </c>
      <c r="B13" s="11">
        <v>20255</v>
      </c>
      <c r="C13" s="11">
        <v>23</v>
      </c>
      <c r="D13" s="11">
        <v>13</v>
      </c>
      <c r="E13" s="11">
        <v>0</v>
      </c>
      <c r="F13" s="11">
        <v>20219</v>
      </c>
      <c r="G13" s="11">
        <v>0</v>
      </c>
      <c r="H13" s="11">
        <v>1</v>
      </c>
      <c r="I13" s="11">
        <v>9</v>
      </c>
      <c r="J13" s="11">
        <v>83</v>
      </c>
      <c r="K13" s="11">
        <v>35</v>
      </c>
      <c r="L13" s="11">
        <v>968</v>
      </c>
      <c r="M13" s="11">
        <v>4543</v>
      </c>
      <c r="N13" s="11">
        <v>5519</v>
      </c>
      <c r="O13" s="11">
        <v>4703</v>
      </c>
      <c r="P13" s="11">
        <v>3513</v>
      </c>
      <c r="Q13" s="12" t="s">
        <v>833</v>
      </c>
      <c r="R13" s="1083" t="s">
        <v>833</v>
      </c>
      <c r="S13" s="1084"/>
      <c r="T13" s="911">
        <v>50</v>
      </c>
      <c r="U13" s="11">
        <v>2</v>
      </c>
      <c r="V13" s="11">
        <v>103</v>
      </c>
      <c r="W13" s="11">
        <v>65</v>
      </c>
      <c r="X13" s="11">
        <v>625</v>
      </c>
      <c r="Y13" s="11">
        <v>0</v>
      </c>
      <c r="Z13" s="11">
        <v>0</v>
      </c>
    </row>
    <row r="14" spans="1:26" s="13" customFormat="1" ht="18.2" customHeight="1">
      <c r="A14" s="879" t="s">
        <v>1036</v>
      </c>
      <c r="B14" s="11">
        <v>20692</v>
      </c>
      <c r="C14" s="11">
        <v>23</v>
      </c>
      <c r="D14" s="11">
        <v>12</v>
      </c>
      <c r="E14" s="11">
        <v>0</v>
      </c>
      <c r="F14" s="11">
        <v>20657</v>
      </c>
      <c r="G14" s="11">
        <v>0</v>
      </c>
      <c r="H14" s="11">
        <v>1</v>
      </c>
      <c r="I14" s="11">
        <v>9</v>
      </c>
      <c r="J14" s="11">
        <v>88</v>
      </c>
      <c r="K14" s="11">
        <v>34</v>
      </c>
      <c r="L14" s="11">
        <v>970</v>
      </c>
      <c r="M14" s="11">
        <v>4789</v>
      </c>
      <c r="N14" s="11">
        <v>5766</v>
      </c>
      <c r="O14" s="11">
        <v>4597</v>
      </c>
      <c r="P14" s="11">
        <v>3554</v>
      </c>
      <c r="Q14" s="12" t="s">
        <v>1036</v>
      </c>
      <c r="R14" s="1083" t="s">
        <v>1036</v>
      </c>
      <c r="S14" s="1084"/>
      <c r="T14" s="911">
        <v>48</v>
      </c>
      <c r="U14" s="11">
        <v>3</v>
      </c>
      <c r="V14" s="11">
        <v>107</v>
      </c>
      <c r="W14" s="11">
        <v>65</v>
      </c>
      <c r="X14" s="11">
        <v>626</v>
      </c>
      <c r="Y14" s="11">
        <v>0</v>
      </c>
      <c r="Z14" s="11">
        <v>0</v>
      </c>
    </row>
    <row r="15" spans="1:26" s="13" customFormat="1" ht="18.2" customHeight="1">
      <c r="A15" s="878" t="s">
        <v>1260</v>
      </c>
      <c r="B15" s="14">
        <f>SUM(B17:B39)</f>
        <v>21095</v>
      </c>
      <c r="C15" s="14">
        <f t="shared" ref="C15:P15" si="0">SUM(C17:C39)</f>
        <v>23</v>
      </c>
      <c r="D15" s="14">
        <f t="shared" si="0"/>
        <v>15</v>
      </c>
      <c r="E15" s="14">
        <f t="shared" si="0"/>
        <v>0</v>
      </c>
      <c r="F15" s="14">
        <f>SUM(F17:F39)</f>
        <v>21057</v>
      </c>
      <c r="G15" s="14">
        <f t="shared" si="0"/>
        <v>0</v>
      </c>
      <c r="H15" s="14">
        <f t="shared" si="0"/>
        <v>1</v>
      </c>
      <c r="I15" s="14">
        <f t="shared" si="0"/>
        <v>10</v>
      </c>
      <c r="J15" s="14">
        <f t="shared" si="0"/>
        <v>103</v>
      </c>
      <c r="K15" s="14">
        <f t="shared" si="0"/>
        <v>26</v>
      </c>
      <c r="L15" s="14">
        <f t="shared" si="0"/>
        <v>1005</v>
      </c>
      <c r="M15" s="14">
        <f t="shared" si="0"/>
        <v>4757</v>
      </c>
      <c r="N15" s="14">
        <f t="shared" si="0"/>
        <v>5739</v>
      </c>
      <c r="O15" s="14">
        <f t="shared" si="0"/>
        <v>4936</v>
      </c>
      <c r="P15" s="14">
        <f t="shared" si="0"/>
        <v>3615</v>
      </c>
      <c r="Q15" s="542" t="s">
        <v>1260</v>
      </c>
      <c r="R15" s="1069" t="s">
        <v>1260</v>
      </c>
      <c r="S15" s="1070"/>
      <c r="T15" s="14">
        <f t="shared" ref="T15:Z15" si="1">SUM(T17:T39)</f>
        <v>48</v>
      </c>
      <c r="U15" s="14">
        <f t="shared" si="1"/>
        <v>3</v>
      </c>
      <c r="V15" s="14">
        <f t="shared" si="1"/>
        <v>112</v>
      </c>
      <c r="W15" s="14">
        <f t="shared" si="1"/>
        <v>66</v>
      </c>
      <c r="X15" s="14">
        <f>SUM(X17:X39)</f>
        <v>636</v>
      </c>
      <c r="Y15" s="14">
        <f t="shared" si="1"/>
        <v>0</v>
      </c>
      <c r="Z15" s="14">
        <f t="shared" si="1"/>
        <v>0</v>
      </c>
    </row>
    <row r="16" spans="1:26" s="887" customFormat="1" ht="16.7" customHeight="1">
      <c r="A16" s="16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895"/>
      <c r="R16" s="894"/>
      <c r="S16" s="16"/>
      <c r="T16" s="11"/>
      <c r="U16" s="27"/>
      <c r="V16" s="27"/>
      <c r="W16" s="27"/>
      <c r="X16" s="27"/>
      <c r="Y16" s="27"/>
      <c r="Z16" s="27"/>
    </row>
    <row r="17" spans="1:26" s="887" customFormat="1" ht="17.100000000000001" customHeight="1">
      <c r="A17" s="18" t="s">
        <v>122</v>
      </c>
      <c r="B17" s="345">
        <f>SUM(C17:F17,Z17)</f>
        <v>2123</v>
      </c>
      <c r="C17" s="385">
        <v>1</v>
      </c>
      <c r="D17" s="385">
        <v>2</v>
      </c>
      <c r="E17" s="386" t="s">
        <v>834</v>
      </c>
      <c r="F17" s="345">
        <v>2120</v>
      </c>
      <c r="G17" s="385" t="s">
        <v>834</v>
      </c>
      <c r="H17" s="385">
        <v>1</v>
      </c>
      <c r="I17" s="385">
        <v>1</v>
      </c>
      <c r="J17" s="385">
        <v>15</v>
      </c>
      <c r="K17" s="385" t="s">
        <v>834</v>
      </c>
      <c r="L17" s="385">
        <v>100</v>
      </c>
      <c r="M17" s="385">
        <v>483</v>
      </c>
      <c r="N17" s="385">
        <v>617</v>
      </c>
      <c r="O17" s="385">
        <v>533</v>
      </c>
      <c r="P17" s="385">
        <v>324</v>
      </c>
      <c r="Q17" s="19" t="s">
        <v>123</v>
      </c>
      <c r="R17" s="20" t="s">
        <v>122</v>
      </c>
      <c r="S17" s="21" t="s">
        <v>123</v>
      </c>
      <c r="T17" s="543">
        <v>0</v>
      </c>
      <c r="U17" s="389">
        <v>0</v>
      </c>
      <c r="V17" s="389">
        <v>6</v>
      </c>
      <c r="W17" s="389">
        <v>3</v>
      </c>
      <c r="X17" s="389">
        <v>37</v>
      </c>
      <c r="Y17" s="389" t="s">
        <v>834</v>
      </c>
      <c r="Z17" s="389" t="s">
        <v>834</v>
      </c>
    </row>
    <row r="18" spans="1:26" s="887" customFormat="1" ht="17.100000000000001" customHeight="1">
      <c r="A18" s="18" t="s">
        <v>124</v>
      </c>
      <c r="B18" s="345">
        <f t="shared" ref="B18:B39" si="2">SUM(C18:F18,Z18)</f>
        <v>1602</v>
      </c>
      <c r="C18" s="385">
        <v>1</v>
      </c>
      <c r="D18" s="385">
        <v>1</v>
      </c>
      <c r="E18" s="386" t="s">
        <v>834</v>
      </c>
      <c r="F18" s="345">
        <v>1600</v>
      </c>
      <c r="G18" s="385" t="s">
        <v>834</v>
      </c>
      <c r="H18" s="385" t="s">
        <v>834</v>
      </c>
      <c r="I18" s="385">
        <v>1</v>
      </c>
      <c r="J18" s="385">
        <v>10</v>
      </c>
      <c r="K18" s="385" t="s">
        <v>834</v>
      </c>
      <c r="L18" s="385">
        <v>80</v>
      </c>
      <c r="M18" s="385">
        <v>347</v>
      </c>
      <c r="N18" s="385">
        <v>457</v>
      </c>
      <c r="O18" s="385">
        <v>367</v>
      </c>
      <c r="P18" s="385">
        <v>273</v>
      </c>
      <c r="Q18" s="19" t="s">
        <v>125</v>
      </c>
      <c r="R18" s="20" t="s">
        <v>124</v>
      </c>
      <c r="S18" s="21" t="s">
        <v>125</v>
      </c>
      <c r="T18" s="543">
        <v>10</v>
      </c>
      <c r="U18" s="389">
        <v>1</v>
      </c>
      <c r="V18" s="389">
        <v>8</v>
      </c>
      <c r="W18" s="389">
        <v>4</v>
      </c>
      <c r="X18" s="389">
        <v>42</v>
      </c>
      <c r="Y18" s="389" t="s">
        <v>834</v>
      </c>
      <c r="Z18" s="389" t="s">
        <v>834</v>
      </c>
    </row>
    <row r="19" spans="1:26" s="887" customFormat="1" ht="17.100000000000001" customHeight="1">
      <c r="A19" s="18" t="s">
        <v>126</v>
      </c>
      <c r="B19" s="345">
        <f t="shared" si="2"/>
        <v>1142</v>
      </c>
      <c r="C19" s="385">
        <v>1</v>
      </c>
      <c r="D19" s="385">
        <v>1</v>
      </c>
      <c r="E19" s="386" t="s">
        <v>834</v>
      </c>
      <c r="F19" s="345">
        <v>1140</v>
      </c>
      <c r="G19" s="385" t="s">
        <v>834</v>
      </c>
      <c r="H19" s="385" t="s">
        <v>834</v>
      </c>
      <c r="I19" s="385">
        <v>1</v>
      </c>
      <c r="J19" s="385">
        <v>6</v>
      </c>
      <c r="K19" s="385" t="s">
        <v>834</v>
      </c>
      <c r="L19" s="385">
        <v>58</v>
      </c>
      <c r="M19" s="385">
        <v>245</v>
      </c>
      <c r="N19" s="385">
        <v>296</v>
      </c>
      <c r="O19" s="385">
        <v>277</v>
      </c>
      <c r="P19" s="385">
        <v>212</v>
      </c>
      <c r="Q19" s="19" t="s">
        <v>127</v>
      </c>
      <c r="R19" s="20" t="s">
        <v>126</v>
      </c>
      <c r="S19" s="21" t="s">
        <v>127</v>
      </c>
      <c r="T19" s="543">
        <v>4</v>
      </c>
      <c r="U19" s="389">
        <v>0</v>
      </c>
      <c r="V19" s="912">
        <v>2</v>
      </c>
      <c r="W19" s="389">
        <v>3</v>
      </c>
      <c r="X19" s="389">
        <v>36</v>
      </c>
      <c r="Y19" s="389" t="s">
        <v>834</v>
      </c>
      <c r="Z19" s="389" t="s">
        <v>834</v>
      </c>
    </row>
    <row r="20" spans="1:26" s="887" customFormat="1" ht="17.100000000000001" customHeight="1">
      <c r="A20" s="18" t="s">
        <v>128</v>
      </c>
      <c r="B20" s="345">
        <f t="shared" si="2"/>
        <v>1357</v>
      </c>
      <c r="C20" s="385">
        <v>1</v>
      </c>
      <c r="D20" s="385">
        <v>0</v>
      </c>
      <c r="E20" s="386" t="s">
        <v>834</v>
      </c>
      <c r="F20" s="345">
        <v>1356</v>
      </c>
      <c r="G20" s="385" t="s">
        <v>834</v>
      </c>
      <c r="H20" s="385" t="s">
        <v>834</v>
      </c>
      <c r="I20" s="385">
        <v>1</v>
      </c>
      <c r="J20" s="385">
        <v>7</v>
      </c>
      <c r="K20" s="385" t="s">
        <v>834</v>
      </c>
      <c r="L20" s="910">
        <v>70</v>
      </c>
      <c r="M20" s="910">
        <v>287</v>
      </c>
      <c r="N20" s="910">
        <v>358</v>
      </c>
      <c r="O20" s="910">
        <v>319</v>
      </c>
      <c r="P20" s="910">
        <v>257</v>
      </c>
      <c r="Q20" s="19" t="s">
        <v>129</v>
      </c>
      <c r="R20" s="20" t="s">
        <v>128</v>
      </c>
      <c r="S20" s="21" t="s">
        <v>129</v>
      </c>
      <c r="T20" s="543">
        <v>3</v>
      </c>
      <c r="U20" s="912">
        <v>1</v>
      </c>
      <c r="V20" s="389">
        <v>8</v>
      </c>
      <c r="W20" s="912">
        <v>4</v>
      </c>
      <c r="X20" s="912">
        <v>41</v>
      </c>
      <c r="Y20" s="389" t="s">
        <v>834</v>
      </c>
      <c r="Z20" s="389" t="s">
        <v>834</v>
      </c>
    </row>
    <row r="21" spans="1:26" s="887" customFormat="1" ht="17.100000000000001" customHeight="1">
      <c r="A21" s="18" t="s">
        <v>130</v>
      </c>
      <c r="B21" s="345">
        <f t="shared" si="2"/>
        <v>1667</v>
      </c>
      <c r="C21" s="385">
        <v>1</v>
      </c>
      <c r="D21" s="385">
        <v>1</v>
      </c>
      <c r="E21" s="386" t="s">
        <v>834</v>
      </c>
      <c r="F21" s="345">
        <v>1665</v>
      </c>
      <c r="G21" s="385" t="s">
        <v>834</v>
      </c>
      <c r="H21" s="385" t="s">
        <v>834</v>
      </c>
      <c r="I21" s="385">
        <v>1</v>
      </c>
      <c r="J21" s="385">
        <v>10</v>
      </c>
      <c r="K21" s="385" t="s">
        <v>834</v>
      </c>
      <c r="L21" s="385">
        <v>82</v>
      </c>
      <c r="M21" s="385">
        <v>380</v>
      </c>
      <c r="N21" s="385">
        <v>431</v>
      </c>
      <c r="O21" s="385">
        <v>396</v>
      </c>
      <c r="P21" s="385">
        <v>320</v>
      </c>
      <c r="Q21" s="19" t="s">
        <v>131</v>
      </c>
      <c r="R21" s="20" t="s">
        <v>130</v>
      </c>
      <c r="S21" s="21" t="s">
        <v>131</v>
      </c>
      <c r="T21" s="543">
        <v>9</v>
      </c>
      <c r="U21" s="389">
        <v>0</v>
      </c>
      <c r="V21" s="389">
        <v>3</v>
      </c>
      <c r="W21" s="389">
        <v>3</v>
      </c>
      <c r="X21" s="389">
        <v>30</v>
      </c>
      <c r="Y21" s="389" t="s">
        <v>834</v>
      </c>
      <c r="Z21" s="389" t="s">
        <v>834</v>
      </c>
    </row>
    <row r="22" spans="1:26" s="887" customFormat="1" ht="17.100000000000001" customHeight="1">
      <c r="A22" s="18" t="s">
        <v>132</v>
      </c>
      <c r="B22" s="345">
        <f t="shared" si="2"/>
        <v>1001</v>
      </c>
      <c r="C22" s="385">
        <v>1</v>
      </c>
      <c r="D22" s="385">
        <v>0</v>
      </c>
      <c r="E22" s="386" t="s">
        <v>834</v>
      </c>
      <c r="F22" s="345">
        <v>1000</v>
      </c>
      <c r="G22" s="385" t="s">
        <v>834</v>
      </c>
      <c r="H22" s="385" t="s">
        <v>834</v>
      </c>
      <c r="I22" s="385">
        <v>1</v>
      </c>
      <c r="J22" s="385">
        <v>5</v>
      </c>
      <c r="K22" s="385" t="s">
        <v>834</v>
      </c>
      <c r="L22" s="385">
        <v>53</v>
      </c>
      <c r="M22" s="385">
        <v>229</v>
      </c>
      <c r="N22" s="385">
        <v>260</v>
      </c>
      <c r="O22" s="385">
        <v>239</v>
      </c>
      <c r="P22" s="385">
        <v>172</v>
      </c>
      <c r="Q22" s="19" t="s">
        <v>133</v>
      </c>
      <c r="R22" s="20" t="s">
        <v>132</v>
      </c>
      <c r="S22" s="21" t="s">
        <v>133</v>
      </c>
      <c r="T22" s="543">
        <v>0</v>
      </c>
      <c r="U22" s="389">
        <v>0</v>
      </c>
      <c r="V22" s="389">
        <v>7</v>
      </c>
      <c r="W22" s="389">
        <v>2</v>
      </c>
      <c r="X22" s="389">
        <v>32</v>
      </c>
      <c r="Y22" s="389" t="s">
        <v>834</v>
      </c>
      <c r="Z22" s="389" t="s">
        <v>834</v>
      </c>
    </row>
    <row r="23" spans="1:26" s="887" customFormat="1" ht="17.100000000000001" customHeight="1">
      <c r="A23" s="18" t="s">
        <v>134</v>
      </c>
      <c r="B23" s="345">
        <f t="shared" si="2"/>
        <v>1047</v>
      </c>
      <c r="C23" s="385">
        <v>1</v>
      </c>
      <c r="D23" s="385">
        <v>1</v>
      </c>
      <c r="E23" s="386" t="s">
        <v>834</v>
      </c>
      <c r="F23" s="345">
        <v>1045</v>
      </c>
      <c r="G23" s="385" t="s">
        <v>834</v>
      </c>
      <c r="H23" s="385" t="s">
        <v>834</v>
      </c>
      <c r="I23" s="385">
        <v>1</v>
      </c>
      <c r="J23" s="385">
        <v>6</v>
      </c>
      <c r="K23" s="385" t="s">
        <v>834</v>
      </c>
      <c r="L23" s="385">
        <v>53</v>
      </c>
      <c r="M23" s="385">
        <v>236</v>
      </c>
      <c r="N23" s="385">
        <v>279</v>
      </c>
      <c r="O23" s="385">
        <v>236</v>
      </c>
      <c r="P23" s="385">
        <v>194</v>
      </c>
      <c r="Q23" s="19" t="s">
        <v>135</v>
      </c>
      <c r="R23" s="20" t="s">
        <v>134</v>
      </c>
      <c r="S23" s="21" t="s">
        <v>135</v>
      </c>
      <c r="T23" s="543">
        <v>1</v>
      </c>
      <c r="U23" s="389">
        <v>0</v>
      </c>
      <c r="V23" s="389">
        <v>4</v>
      </c>
      <c r="W23" s="389">
        <v>2</v>
      </c>
      <c r="X23" s="389">
        <v>33</v>
      </c>
      <c r="Y23" s="389" t="s">
        <v>834</v>
      </c>
      <c r="Z23" s="389" t="s">
        <v>834</v>
      </c>
    </row>
    <row r="24" spans="1:26" s="887" customFormat="1" ht="17.100000000000001" customHeight="1">
      <c r="A24" s="18" t="s">
        <v>136</v>
      </c>
      <c r="B24" s="345">
        <f t="shared" si="2"/>
        <v>1197</v>
      </c>
      <c r="C24" s="385">
        <v>1</v>
      </c>
      <c r="D24" s="385">
        <v>0</v>
      </c>
      <c r="E24" s="386" t="s">
        <v>834</v>
      </c>
      <c r="F24" s="345">
        <v>1196</v>
      </c>
      <c r="G24" s="385" t="s">
        <v>834</v>
      </c>
      <c r="H24" s="385" t="s">
        <v>834</v>
      </c>
      <c r="I24" s="385">
        <v>1</v>
      </c>
      <c r="J24" s="385">
        <v>5</v>
      </c>
      <c r="K24" s="385" t="s">
        <v>834</v>
      </c>
      <c r="L24" s="385">
        <v>58</v>
      </c>
      <c r="M24" s="385">
        <v>264</v>
      </c>
      <c r="N24" s="385">
        <v>307</v>
      </c>
      <c r="O24" s="385">
        <v>279</v>
      </c>
      <c r="P24" s="385">
        <v>232</v>
      </c>
      <c r="Q24" s="19" t="s">
        <v>137</v>
      </c>
      <c r="R24" s="20" t="s">
        <v>136</v>
      </c>
      <c r="S24" s="21" t="s">
        <v>137</v>
      </c>
      <c r="T24" s="543">
        <v>0</v>
      </c>
      <c r="U24" s="389">
        <v>0</v>
      </c>
      <c r="V24" s="389">
        <v>7</v>
      </c>
      <c r="W24" s="389">
        <v>4</v>
      </c>
      <c r="X24" s="389">
        <v>39</v>
      </c>
      <c r="Y24" s="389" t="s">
        <v>834</v>
      </c>
      <c r="Z24" s="389" t="s">
        <v>834</v>
      </c>
    </row>
    <row r="25" spans="1:26" s="887" customFormat="1" ht="17.100000000000001" customHeight="1">
      <c r="A25" s="18" t="s">
        <v>138</v>
      </c>
      <c r="B25" s="345">
        <f t="shared" si="2"/>
        <v>917</v>
      </c>
      <c r="C25" s="385">
        <v>1</v>
      </c>
      <c r="D25" s="385">
        <v>0</v>
      </c>
      <c r="E25" s="386" t="s">
        <v>834</v>
      </c>
      <c r="F25" s="345">
        <v>916</v>
      </c>
      <c r="G25" s="385" t="s">
        <v>834</v>
      </c>
      <c r="H25" s="385" t="s">
        <v>834</v>
      </c>
      <c r="I25" s="385" t="s">
        <v>834</v>
      </c>
      <c r="J25" s="385">
        <v>5</v>
      </c>
      <c r="K25" s="385" t="s">
        <v>834</v>
      </c>
      <c r="L25" s="385">
        <v>46</v>
      </c>
      <c r="M25" s="385">
        <v>207</v>
      </c>
      <c r="N25" s="385">
        <v>236</v>
      </c>
      <c r="O25" s="385">
        <v>193</v>
      </c>
      <c r="P25" s="385">
        <v>185</v>
      </c>
      <c r="Q25" s="19" t="s">
        <v>139</v>
      </c>
      <c r="R25" s="20" t="s">
        <v>138</v>
      </c>
      <c r="S25" s="21" t="s">
        <v>139</v>
      </c>
      <c r="T25" s="543">
        <v>4</v>
      </c>
      <c r="U25" s="389">
        <v>0</v>
      </c>
      <c r="V25" s="389">
        <v>6</v>
      </c>
      <c r="W25" s="389">
        <v>3</v>
      </c>
      <c r="X25" s="389">
        <v>31</v>
      </c>
      <c r="Y25" s="389" t="s">
        <v>834</v>
      </c>
      <c r="Z25" s="389" t="s">
        <v>834</v>
      </c>
    </row>
    <row r="26" spans="1:26" s="887" customFormat="1" ht="17.100000000000001" customHeight="1">
      <c r="A26" s="18" t="s">
        <v>140</v>
      </c>
      <c r="B26" s="345">
        <f t="shared" si="2"/>
        <v>1217</v>
      </c>
      <c r="C26" s="385">
        <v>1</v>
      </c>
      <c r="D26" s="385">
        <v>1</v>
      </c>
      <c r="E26" s="386" t="s">
        <v>834</v>
      </c>
      <c r="F26" s="345">
        <v>1215</v>
      </c>
      <c r="G26" s="385" t="s">
        <v>834</v>
      </c>
      <c r="H26" s="385" t="s">
        <v>834</v>
      </c>
      <c r="I26" s="385">
        <v>1</v>
      </c>
      <c r="J26" s="385">
        <v>8</v>
      </c>
      <c r="K26" s="385" t="s">
        <v>834</v>
      </c>
      <c r="L26" s="385">
        <v>55</v>
      </c>
      <c r="M26" s="385">
        <v>267</v>
      </c>
      <c r="N26" s="385">
        <v>327</v>
      </c>
      <c r="O26" s="385">
        <v>292</v>
      </c>
      <c r="P26" s="385">
        <v>222</v>
      </c>
      <c r="Q26" s="19" t="s">
        <v>141</v>
      </c>
      <c r="R26" s="20" t="s">
        <v>140</v>
      </c>
      <c r="S26" s="21" t="s">
        <v>141</v>
      </c>
      <c r="T26" s="543">
        <v>1</v>
      </c>
      <c r="U26" s="389">
        <v>0</v>
      </c>
      <c r="V26" s="389">
        <v>7</v>
      </c>
      <c r="W26" s="389">
        <v>3</v>
      </c>
      <c r="X26" s="389">
        <v>32</v>
      </c>
      <c r="Y26" s="389" t="s">
        <v>834</v>
      </c>
      <c r="Z26" s="389" t="s">
        <v>834</v>
      </c>
    </row>
    <row r="27" spans="1:26" s="887" customFormat="1" ht="17.100000000000001" customHeight="1">
      <c r="A27" s="18" t="s">
        <v>142</v>
      </c>
      <c r="B27" s="345">
        <f t="shared" si="2"/>
        <v>517</v>
      </c>
      <c r="C27" s="385">
        <v>1</v>
      </c>
      <c r="D27" s="385">
        <v>1</v>
      </c>
      <c r="E27" s="386" t="s">
        <v>834</v>
      </c>
      <c r="F27" s="345">
        <v>515</v>
      </c>
      <c r="G27" s="385" t="s">
        <v>834</v>
      </c>
      <c r="H27" s="385" t="s">
        <v>834</v>
      </c>
      <c r="I27" s="385" t="s">
        <v>834</v>
      </c>
      <c r="J27" s="385">
        <v>1</v>
      </c>
      <c r="K27" s="385">
        <v>3</v>
      </c>
      <c r="L27" s="385">
        <v>22</v>
      </c>
      <c r="M27" s="385">
        <v>116</v>
      </c>
      <c r="N27" s="385">
        <v>147</v>
      </c>
      <c r="O27" s="385">
        <v>122</v>
      </c>
      <c r="P27" s="385">
        <v>78</v>
      </c>
      <c r="Q27" s="19" t="s">
        <v>143</v>
      </c>
      <c r="R27" s="20" t="s">
        <v>142</v>
      </c>
      <c r="S27" s="21" t="s">
        <v>143</v>
      </c>
      <c r="T27" s="543">
        <v>1</v>
      </c>
      <c r="U27" s="389">
        <v>0</v>
      </c>
      <c r="V27" s="389">
        <v>1</v>
      </c>
      <c r="W27" s="389">
        <v>3</v>
      </c>
      <c r="X27" s="389">
        <v>21</v>
      </c>
      <c r="Y27" s="389" t="s">
        <v>834</v>
      </c>
      <c r="Z27" s="389" t="s">
        <v>834</v>
      </c>
    </row>
    <row r="28" spans="1:26" s="887" customFormat="1" ht="17.100000000000001" customHeight="1">
      <c r="A28" s="18" t="s">
        <v>144</v>
      </c>
      <c r="B28" s="345">
        <f t="shared" si="2"/>
        <v>848</v>
      </c>
      <c r="C28" s="385">
        <v>1</v>
      </c>
      <c r="D28" s="385">
        <v>1</v>
      </c>
      <c r="E28" s="386" t="s">
        <v>834</v>
      </c>
      <c r="F28" s="345">
        <v>846</v>
      </c>
      <c r="G28" s="385" t="s">
        <v>834</v>
      </c>
      <c r="H28" s="385" t="s">
        <v>834</v>
      </c>
      <c r="I28" s="385" t="s">
        <v>834</v>
      </c>
      <c r="J28" s="385">
        <v>1</v>
      </c>
      <c r="K28" s="385">
        <v>3</v>
      </c>
      <c r="L28" s="385">
        <v>36</v>
      </c>
      <c r="M28" s="385">
        <v>211</v>
      </c>
      <c r="N28" s="385">
        <v>240</v>
      </c>
      <c r="O28" s="385">
        <v>187</v>
      </c>
      <c r="P28" s="385">
        <v>119</v>
      </c>
      <c r="Q28" s="19" t="s">
        <v>145</v>
      </c>
      <c r="R28" s="20" t="s">
        <v>144</v>
      </c>
      <c r="S28" s="21" t="s">
        <v>145</v>
      </c>
      <c r="T28" s="543">
        <v>1</v>
      </c>
      <c r="U28" s="389">
        <v>0</v>
      </c>
      <c r="V28" s="389">
        <v>6</v>
      </c>
      <c r="W28" s="389">
        <v>3</v>
      </c>
      <c r="X28" s="389">
        <v>39</v>
      </c>
      <c r="Y28" s="389" t="s">
        <v>834</v>
      </c>
      <c r="Z28" s="389" t="s">
        <v>834</v>
      </c>
    </row>
    <row r="29" spans="1:26" s="887" customFormat="1" ht="17.100000000000001" customHeight="1">
      <c r="A29" s="18" t="s">
        <v>146</v>
      </c>
      <c r="B29" s="345">
        <f t="shared" si="2"/>
        <v>527</v>
      </c>
      <c r="C29" s="385">
        <v>1</v>
      </c>
      <c r="D29" s="385">
        <v>1</v>
      </c>
      <c r="E29" s="386" t="s">
        <v>834</v>
      </c>
      <c r="F29" s="345">
        <v>525</v>
      </c>
      <c r="G29" s="385" t="s">
        <v>834</v>
      </c>
      <c r="H29" s="385" t="s">
        <v>834</v>
      </c>
      <c r="I29" s="385" t="s">
        <v>834</v>
      </c>
      <c r="J29" s="385">
        <v>2</v>
      </c>
      <c r="K29" s="385">
        <v>2</v>
      </c>
      <c r="L29" s="385">
        <v>24</v>
      </c>
      <c r="M29" s="385">
        <v>122</v>
      </c>
      <c r="N29" s="385">
        <v>147</v>
      </c>
      <c r="O29" s="385">
        <v>125</v>
      </c>
      <c r="P29" s="385">
        <v>79</v>
      </c>
      <c r="Q29" s="19" t="s">
        <v>147</v>
      </c>
      <c r="R29" s="20" t="s">
        <v>146</v>
      </c>
      <c r="S29" s="21" t="s">
        <v>147</v>
      </c>
      <c r="T29" s="543">
        <v>0</v>
      </c>
      <c r="U29" s="389">
        <v>0</v>
      </c>
      <c r="V29" s="389">
        <v>3</v>
      </c>
      <c r="W29" s="389">
        <v>3</v>
      </c>
      <c r="X29" s="389">
        <v>18</v>
      </c>
      <c r="Y29" s="389" t="s">
        <v>834</v>
      </c>
      <c r="Z29" s="389" t="s">
        <v>834</v>
      </c>
    </row>
    <row r="30" spans="1:26" s="887" customFormat="1" ht="17.100000000000001" customHeight="1">
      <c r="A30" s="18" t="s">
        <v>148</v>
      </c>
      <c r="B30" s="345">
        <f t="shared" si="2"/>
        <v>478</v>
      </c>
      <c r="C30" s="385">
        <v>1</v>
      </c>
      <c r="D30" s="385">
        <v>0</v>
      </c>
      <c r="E30" s="386" t="s">
        <v>834</v>
      </c>
      <c r="F30" s="345">
        <v>477</v>
      </c>
      <c r="G30" s="385" t="s">
        <v>834</v>
      </c>
      <c r="H30" s="385" t="s">
        <v>834</v>
      </c>
      <c r="I30" s="385" t="s">
        <v>834</v>
      </c>
      <c r="J30" s="385">
        <v>1</v>
      </c>
      <c r="K30" s="385">
        <v>2</v>
      </c>
      <c r="L30" s="385">
        <v>21</v>
      </c>
      <c r="M30" s="385">
        <v>112</v>
      </c>
      <c r="N30" s="385">
        <v>135</v>
      </c>
      <c r="O30" s="385">
        <v>110</v>
      </c>
      <c r="P30" s="385">
        <v>67</v>
      </c>
      <c r="Q30" s="19" t="s">
        <v>149</v>
      </c>
      <c r="R30" s="20" t="s">
        <v>148</v>
      </c>
      <c r="S30" s="21" t="s">
        <v>149</v>
      </c>
      <c r="T30" s="543">
        <v>2</v>
      </c>
      <c r="U30" s="389">
        <v>0</v>
      </c>
      <c r="V30" s="389">
        <v>4</v>
      </c>
      <c r="W30" s="389">
        <v>3</v>
      </c>
      <c r="X30" s="389">
        <v>20</v>
      </c>
      <c r="Y30" s="389" t="s">
        <v>834</v>
      </c>
      <c r="Z30" s="389" t="s">
        <v>834</v>
      </c>
    </row>
    <row r="31" spans="1:26" s="887" customFormat="1" ht="17.100000000000001" customHeight="1">
      <c r="A31" s="18" t="s">
        <v>150</v>
      </c>
      <c r="B31" s="345">
        <f t="shared" si="2"/>
        <v>586</v>
      </c>
      <c r="C31" s="385">
        <v>1</v>
      </c>
      <c r="D31" s="385">
        <v>0</v>
      </c>
      <c r="E31" s="386" t="s">
        <v>834</v>
      </c>
      <c r="F31" s="345">
        <v>585</v>
      </c>
      <c r="G31" s="385" t="s">
        <v>834</v>
      </c>
      <c r="H31" s="385" t="s">
        <v>834</v>
      </c>
      <c r="I31" s="385" t="s">
        <v>834</v>
      </c>
      <c r="J31" s="385">
        <v>1</v>
      </c>
      <c r="K31" s="385">
        <v>3</v>
      </c>
      <c r="L31" s="385">
        <v>23</v>
      </c>
      <c r="M31" s="385">
        <v>139</v>
      </c>
      <c r="N31" s="385">
        <v>160</v>
      </c>
      <c r="O31" s="385">
        <v>134</v>
      </c>
      <c r="P31" s="385">
        <v>100</v>
      </c>
      <c r="Q31" s="19" t="s">
        <v>151</v>
      </c>
      <c r="R31" s="20" t="s">
        <v>150</v>
      </c>
      <c r="S31" s="21" t="s">
        <v>151</v>
      </c>
      <c r="T31" s="543">
        <v>1</v>
      </c>
      <c r="U31" s="389">
        <v>0</v>
      </c>
      <c r="V31" s="389">
        <v>2</v>
      </c>
      <c r="W31" s="389">
        <v>3</v>
      </c>
      <c r="X31" s="389">
        <v>19</v>
      </c>
      <c r="Y31" s="389" t="s">
        <v>834</v>
      </c>
      <c r="Z31" s="389" t="s">
        <v>834</v>
      </c>
    </row>
    <row r="32" spans="1:26" s="887" customFormat="1" ht="17.100000000000001" customHeight="1">
      <c r="A32" s="18" t="s">
        <v>152</v>
      </c>
      <c r="B32" s="345">
        <f t="shared" si="2"/>
        <v>603</v>
      </c>
      <c r="C32" s="385">
        <v>1</v>
      </c>
      <c r="D32" s="385">
        <v>1</v>
      </c>
      <c r="E32" s="386" t="s">
        <v>834</v>
      </c>
      <c r="F32" s="345">
        <v>601</v>
      </c>
      <c r="G32" s="385" t="s">
        <v>834</v>
      </c>
      <c r="H32" s="385" t="s">
        <v>834</v>
      </c>
      <c r="I32" s="385" t="s">
        <v>834</v>
      </c>
      <c r="J32" s="385">
        <v>3</v>
      </c>
      <c r="K32" s="385">
        <v>1</v>
      </c>
      <c r="L32" s="385">
        <v>26</v>
      </c>
      <c r="M32" s="385">
        <v>134</v>
      </c>
      <c r="N32" s="385">
        <v>161</v>
      </c>
      <c r="O32" s="385">
        <v>136</v>
      </c>
      <c r="P32" s="385">
        <v>113</v>
      </c>
      <c r="Q32" s="19" t="s">
        <v>153</v>
      </c>
      <c r="R32" s="20" t="s">
        <v>152</v>
      </c>
      <c r="S32" s="21" t="s">
        <v>153</v>
      </c>
      <c r="T32" s="543">
        <v>0</v>
      </c>
      <c r="U32" s="389">
        <v>0</v>
      </c>
      <c r="V32" s="389">
        <v>2</v>
      </c>
      <c r="W32" s="389">
        <v>3</v>
      </c>
      <c r="X32" s="389">
        <v>22</v>
      </c>
      <c r="Y32" s="389" t="s">
        <v>834</v>
      </c>
      <c r="Z32" s="389" t="s">
        <v>834</v>
      </c>
    </row>
    <row r="33" spans="1:26" s="887" customFormat="1" ht="17.100000000000001" customHeight="1">
      <c r="A33" s="18" t="s">
        <v>154</v>
      </c>
      <c r="B33" s="345">
        <f t="shared" si="2"/>
        <v>566</v>
      </c>
      <c r="C33" s="385">
        <v>1</v>
      </c>
      <c r="D33" s="385">
        <v>0</v>
      </c>
      <c r="E33" s="386" t="s">
        <v>834</v>
      </c>
      <c r="F33" s="345">
        <v>565</v>
      </c>
      <c r="G33" s="385" t="s">
        <v>834</v>
      </c>
      <c r="H33" s="385" t="s">
        <v>834</v>
      </c>
      <c r="I33" s="385" t="s">
        <v>834</v>
      </c>
      <c r="J33" s="385">
        <v>4</v>
      </c>
      <c r="K33" s="385">
        <v>1</v>
      </c>
      <c r="L33" s="385">
        <v>25</v>
      </c>
      <c r="M33" s="385">
        <v>134</v>
      </c>
      <c r="N33" s="385">
        <v>157</v>
      </c>
      <c r="O33" s="385">
        <v>129</v>
      </c>
      <c r="P33" s="385">
        <v>84</v>
      </c>
      <c r="Q33" s="19" t="s">
        <v>155</v>
      </c>
      <c r="R33" s="20" t="s">
        <v>154</v>
      </c>
      <c r="S33" s="21" t="s">
        <v>155</v>
      </c>
      <c r="T33" s="543">
        <v>2</v>
      </c>
      <c r="U33" s="389">
        <v>1</v>
      </c>
      <c r="V33" s="389">
        <v>7</v>
      </c>
      <c r="W33" s="389">
        <v>3</v>
      </c>
      <c r="X33" s="389">
        <v>18</v>
      </c>
      <c r="Y33" s="389" t="s">
        <v>834</v>
      </c>
      <c r="Z33" s="389" t="s">
        <v>834</v>
      </c>
    </row>
    <row r="34" spans="1:26" s="887" customFormat="1" ht="17.100000000000001" customHeight="1">
      <c r="A34" s="18" t="s">
        <v>156</v>
      </c>
      <c r="B34" s="345">
        <f t="shared" si="2"/>
        <v>600</v>
      </c>
      <c r="C34" s="385">
        <v>1</v>
      </c>
      <c r="D34" s="385">
        <v>1</v>
      </c>
      <c r="E34" s="386" t="s">
        <v>834</v>
      </c>
      <c r="F34" s="345">
        <v>598</v>
      </c>
      <c r="G34" s="385" t="s">
        <v>834</v>
      </c>
      <c r="H34" s="385" t="s">
        <v>834</v>
      </c>
      <c r="I34" s="385" t="s">
        <v>834</v>
      </c>
      <c r="J34" s="385">
        <v>1</v>
      </c>
      <c r="K34" s="385">
        <v>3</v>
      </c>
      <c r="L34" s="385">
        <v>28</v>
      </c>
      <c r="M34" s="385">
        <v>143</v>
      </c>
      <c r="N34" s="385">
        <v>165</v>
      </c>
      <c r="O34" s="385">
        <v>141</v>
      </c>
      <c r="P34" s="385">
        <v>83</v>
      </c>
      <c r="Q34" s="19" t="s">
        <v>157</v>
      </c>
      <c r="R34" s="20" t="s">
        <v>156</v>
      </c>
      <c r="S34" s="21" t="s">
        <v>157</v>
      </c>
      <c r="T34" s="543">
        <v>4</v>
      </c>
      <c r="U34" s="389">
        <v>0</v>
      </c>
      <c r="V34" s="389">
        <v>5</v>
      </c>
      <c r="W34" s="389">
        <v>3</v>
      </c>
      <c r="X34" s="389">
        <v>22</v>
      </c>
      <c r="Y34" s="389" t="s">
        <v>834</v>
      </c>
      <c r="Z34" s="389" t="s">
        <v>834</v>
      </c>
    </row>
    <row r="35" spans="1:26" s="887" customFormat="1" ht="17.100000000000001" customHeight="1">
      <c r="A35" s="18" t="s">
        <v>158</v>
      </c>
      <c r="B35" s="345">
        <f t="shared" si="2"/>
        <v>785</v>
      </c>
      <c r="C35" s="385">
        <v>1</v>
      </c>
      <c r="D35" s="385">
        <v>1</v>
      </c>
      <c r="E35" s="386" t="s">
        <v>834</v>
      </c>
      <c r="F35" s="345">
        <v>783</v>
      </c>
      <c r="G35" s="385" t="s">
        <v>834</v>
      </c>
      <c r="H35" s="385" t="s">
        <v>834</v>
      </c>
      <c r="I35" s="385">
        <v>1</v>
      </c>
      <c r="J35" s="385">
        <v>3</v>
      </c>
      <c r="K35" s="385">
        <v>1</v>
      </c>
      <c r="L35" s="385">
        <v>33</v>
      </c>
      <c r="M35" s="385">
        <v>172</v>
      </c>
      <c r="N35" s="385">
        <v>224</v>
      </c>
      <c r="O35" s="385">
        <v>185</v>
      </c>
      <c r="P35" s="385">
        <v>126</v>
      </c>
      <c r="Q35" s="19" t="s">
        <v>159</v>
      </c>
      <c r="R35" s="20" t="s">
        <v>158</v>
      </c>
      <c r="S35" s="21" t="s">
        <v>159</v>
      </c>
      <c r="T35" s="543">
        <v>3</v>
      </c>
      <c r="U35" s="389">
        <v>0</v>
      </c>
      <c r="V35" s="389">
        <v>5</v>
      </c>
      <c r="W35" s="389">
        <v>3</v>
      </c>
      <c r="X35" s="389">
        <v>27</v>
      </c>
      <c r="Y35" s="389" t="s">
        <v>834</v>
      </c>
      <c r="Z35" s="389" t="s">
        <v>834</v>
      </c>
    </row>
    <row r="36" spans="1:26" s="887" customFormat="1" ht="17.100000000000001" customHeight="1">
      <c r="A36" s="18" t="s">
        <v>160</v>
      </c>
      <c r="B36" s="345">
        <f t="shared" si="2"/>
        <v>649</v>
      </c>
      <c r="C36" s="385">
        <v>1</v>
      </c>
      <c r="D36" s="385">
        <v>0</v>
      </c>
      <c r="E36" s="386" t="s">
        <v>834</v>
      </c>
      <c r="F36" s="345">
        <v>648</v>
      </c>
      <c r="G36" s="385" t="s">
        <v>834</v>
      </c>
      <c r="H36" s="385" t="s">
        <v>834</v>
      </c>
      <c r="I36" s="385" t="s">
        <v>834</v>
      </c>
      <c r="J36" s="385">
        <v>1</v>
      </c>
      <c r="K36" s="385">
        <v>3</v>
      </c>
      <c r="L36" s="385">
        <v>28</v>
      </c>
      <c r="M36" s="385">
        <v>148</v>
      </c>
      <c r="N36" s="385">
        <v>175</v>
      </c>
      <c r="O36" s="385">
        <v>144</v>
      </c>
      <c r="P36" s="385">
        <v>110</v>
      </c>
      <c r="Q36" s="19" t="s">
        <v>161</v>
      </c>
      <c r="R36" s="20" t="s">
        <v>160</v>
      </c>
      <c r="S36" s="21" t="s">
        <v>161</v>
      </c>
      <c r="T36" s="543">
        <v>1</v>
      </c>
      <c r="U36" s="389">
        <v>0</v>
      </c>
      <c r="V36" s="389">
        <v>7</v>
      </c>
      <c r="W36" s="389">
        <v>3</v>
      </c>
      <c r="X36" s="389">
        <v>28</v>
      </c>
      <c r="Y36" s="389" t="s">
        <v>834</v>
      </c>
      <c r="Z36" s="389" t="s">
        <v>834</v>
      </c>
    </row>
    <row r="37" spans="1:26" s="887" customFormat="1" ht="17.100000000000001" customHeight="1">
      <c r="A37" s="18" t="s">
        <v>162</v>
      </c>
      <c r="B37" s="345">
        <f t="shared" si="2"/>
        <v>606</v>
      </c>
      <c r="C37" s="385">
        <v>1</v>
      </c>
      <c r="D37" s="385">
        <v>1</v>
      </c>
      <c r="E37" s="386" t="s">
        <v>834</v>
      </c>
      <c r="F37" s="345">
        <v>604</v>
      </c>
      <c r="G37" s="385" t="s">
        <v>834</v>
      </c>
      <c r="H37" s="385" t="s">
        <v>834</v>
      </c>
      <c r="I37" s="385" t="s">
        <v>834</v>
      </c>
      <c r="J37" s="385">
        <v>1</v>
      </c>
      <c r="K37" s="385">
        <v>3</v>
      </c>
      <c r="L37" s="385">
        <v>28</v>
      </c>
      <c r="M37" s="385">
        <v>139</v>
      </c>
      <c r="N37" s="385">
        <v>171</v>
      </c>
      <c r="O37" s="385">
        <v>139</v>
      </c>
      <c r="P37" s="385">
        <v>94</v>
      </c>
      <c r="Q37" s="19" t="s">
        <v>163</v>
      </c>
      <c r="R37" s="20" t="s">
        <v>162</v>
      </c>
      <c r="S37" s="21" t="s">
        <v>163</v>
      </c>
      <c r="T37" s="543">
        <v>0</v>
      </c>
      <c r="U37" s="389">
        <v>0</v>
      </c>
      <c r="V37" s="389">
        <v>5</v>
      </c>
      <c r="W37" s="389">
        <v>1</v>
      </c>
      <c r="X37" s="389">
        <v>23</v>
      </c>
      <c r="Y37" s="389" t="s">
        <v>834</v>
      </c>
      <c r="Z37" s="389" t="s">
        <v>834</v>
      </c>
    </row>
    <row r="38" spans="1:26" s="887" customFormat="1" ht="17.100000000000001" customHeight="1">
      <c r="A38" s="18" t="s">
        <v>164</v>
      </c>
      <c r="B38" s="345">
        <f t="shared" si="2"/>
        <v>662</v>
      </c>
      <c r="C38" s="385">
        <v>1</v>
      </c>
      <c r="D38" s="385">
        <v>1</v>
      </c>
      <c r="E38" s="386" t="s">
        <v>834</v>
      </c>
      <c r="F38" s="345">
        <v>660</v>
      </c>
      <c r="G38" s="385" t="s">
        <v>834</v>
      </c>
      <c r="H38" s="385" t="s">
        <v>834</v>
      </c>
      <c r="I38" s="385" t="s">
        <v>834</v>
      </c>
      <c r="J38" s="385">
        <v>3</v>
      </c>
      <c r="K38" s="385">
        <v>1</v>
      </c>
      <c r="L38" s="385">
        <v>31</v>
      </c>
      <c r="M38" s="385">
        <v>155</v>
      </c>
      <c r="N38" s="385">
        <v>187</v>
      </c>
      <c r="O38" s="385">
        <v>159</v>
      </c>
      <c r="P38" s="385">
        <v>99</v>
      </c>
      <c r="Q38" s="19" t="s">
        <v>165</v>
      </c>
      <c r="R38" s="20" t="s">
        <v>164</v>
      </c>
      <c r="S38" s="21" t="s">
        <v>165</v>
      </c>
      <c r="T38" s="543">
        <v>1</v>
      </c>
      <c r="U38" s="389">
        <v>0</v>
      </c>
      <c r="V38" s="389">
        <v>0</v>
      </c>
      <c r="W38" s="389">
        <v>3</v>
      </c>
      <c r="X38" s="389">
        <v>21</v>
      </c>
      <c r="Y38" s="389" t="s">
        <v>834</v>
      </c>
      <c r="Z38" s="389" t="s">
        <v>834</v>
      </c>
    </row>
    <row r="39" spans="1:26" s="887" customFormat="1" ht="17.100000000000001" customHeight="1" thickBot="1">
      <c r="A39" s="18" t="s">
        <v>167</v>
      </c>
      <c r="B39" s="345">
        <f t="shared" si="2"/>
        <v>398</v>
      </c>
      <c r="C39" s="385">
        <v>1</v>
      </c>
      <c r="D39" s="385">
        <v>0</v>
      </c>
      <c r="E39" s="386" t="s">
        <v>834</v>
      </c>
      <c r="F39" s="345">
        <v>397</v>
      </c>
      <c r="G39" s="385" t="s">
        <v>834</v>
      </c>
      <c r="H39" s="385" t="s">
        <v>834</v>
      </c>
      <c r="I39" s="385" t="s">
        <v>834</v>
      </c>
      <c r="J39" s="385">
        <v>4</v>
      </c>
      <c r="K39" s="385">
        <v>0</v>
      </c>
      <c r="L39" s="385">
        <v>25</v>
      </c>
      <c r="M39" s="385">
        <v>87</v>
      </c>
      <c r="N39" s="385">
        <v>102</v>
      </c>
      <c r="O39" s="385">
        <v>94</v>
      </c>
      <c r="P39" s="385">
        <v>72</v>
      </c>
      <c r="Q39" s="446" t="s">
        <v>166</v>
      </c>
      <c r="R39" s="20" t="s">
        <v>167</v>
      </c>
      <c r="S39" s="21" t="s">
        <v>166</v>
      </c>
      <c r="T39" s="543">
        <v>0</v>
      </c>
      <c r="U39" s="389">
        <v>0</v>
      </c>
      <c r="V39" s="389">
        <v>7</v>
      </c>
      <c r="W39" s="389">
        <v>1</v>
      </c>
      <c r="X39" s="389">
        <v>5</v>
      </c>
      <c r="Y39" s="389" t="s">
        <v>834</v>
      </c>
      <c r="Z39" s="390" t="s">
        <v>834</v>
      </c>
    </row>
    <row r="40" spans="1:26" s="841" customFormat="1" ht="11.1" customHeight="1">
      <c r="A40" s="22" t="s">
        <v>455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71" t="s">
        <v>820</v>
      </c>
      <c r="R40" s="22" t="s">
        <v>455</v>
      </c>
      <c r="S40" s="22"/>
      <c r="T40" s="22"/>
      <c r="U40" s="22"/>
      <c r="V40" s="22"/>
      <c r="W40" s="22"/>
      <c r="X40" s="22"/>
      <c r="Y40" s="22"/>
      <c r="Z40" s="71" t="s">
        <v>820</v>
      </c>
    </row>
    <row r="41" spans="1:26" s="839" customFormat="1" ht="12" customHeight="1">
      <c r="A41" s="841" t="s">
        <v>623</v>
      </c>
      <c r="B41" s="853"/>
      <c r="C41" s="853"/>
      <c r="D41" s="853"/>
      <c r="E41" s="853"/>
      <c r="F41" s="853"/>
      <c r="G41" s="853"/>
      <c r="H41" s="853"/>
      <c r="I41" s="853"/>
      <c r="J41" s="853"/>
      <c r="K41" s="853"/>
      <c r="L41" s="853"/>
      <c r="M41" s="853"/>
      <c r="N41" s="853"/>
      <c r="O41" s="853"/>
      <c r="P41" s="853"/>
      <c r="Q41" s="853"/>
      <c r="R41" s="841" t="s">
        <v>623</v>
      </c>
      <c r="S41" s="853"/>
      <c r="T41" s="853"/>
      <c r="U41" s="853"/>
    </row>
    <row r="42" spans="1:26" s="839" customFormat="1" ht="12" customHeight="1">
      <c r="A42" s="841" t="s">
        <v>1196</v>
      </c>
      <c r="B42" s="853"/>
      <c r="C42" s="853"/>
      <c r="D42" s="853"/>
      <c r="E42" s="853"/>
      <c r="F42" s="853"/>
      <c r="G42" s="853"/>
      <c r="H42" s="853"/>
      <c r="I42" s="853"/>
      <c r="J42" s="853"/>
      <c r="K42" s="853"/>
      <c r="L42" s="853"/>
      <c r="M42" s="853"/>
      <c r="N42" s="853"/>
      <c r="O42" s="853"/>
      <c r="P42" s="853"/>
      <c r="Q42" s="853"/>
      <c r="R42" s="841" t="s">
        <v>623</v>
      </c>
      <c r="S42" s="853"/>
      <c r="T42" s="853"/>
      <c r="U42" s="853"/>
    </row>
    <row r="43" spans="1:26" s="839" customFormat="1" ht="11.25">
      <c r="A43" s="853"/>
      <c r="B43" s="853"/>
      <c r="C43" s="853"/>
      <c r="D43" s="853"/>
      <c r="E43" s="853"/>
      <c r="F43" s="853"/>
      <c r="G43" s="853"/>
      <c r="H43" s="853"/>
      <c r="I43" s="853"/>
      <c r="J43" s="853"/>
      <c r="K43" s="853"/>
      <c r="L43" s="853"/>
      <c r="M43" s="853"/>
      <c r="N43" s="853"/>
      <c r="O43" s="853"/>
      <c r="P43" s="853"/>
      <c r="Q43" s="853"/>
      <c r="R43" s="853"/>
      <c r="S43" s="853"/>
      <c r="T43" s="853"/>
      <c r="U43" s="853"/>
    </row>
    <row r="44" spans="1:26" s="839" customFormat="1" ht="11.25">
      <c r="A44" s="853"/>
      <c r="B44" s="853"/>
      <c r="C44" s="853"/>
      <c r="D44" s="853"/>
      <c r="E44" s="853"/>
      <c r="F44" s="853"/>
      <c r="G44" s="853"/>
      <c r="H44" s="853"/>
      <c r="I44" s="853"/>
      <c r="J44" s="853"/>
      <c r="K44" s="853"/>
      <c r="L44" s="853"/>
      <c r="M44" s="853"/>
      <c r="N44" s="853"/>
      <c r="O44" s="853"/>
      <c r="P44" s="853"/>
      <c r="Q44" s="853"/>
      <c r="R44" s="853"/>
      <c r="S44" s="853"/>
      <c r="T44" s="853"/>
      <c r="U44" s="853"/>
    </row>
    <row r="45" spans="1:26" s="839" customFormat="1" ht="11.25">
      <c r="A45" s="853"/>
      <c r="B45" s="853"/>
      <c r="C45" s="853"/>
      <c r="D45" s="853"/>
      <c r="E45" s="853"/>
      <c r="F45" s="853"/>
      <c r="G45" s="853"/>
      <c r="H45" s="853"/>
      <c r="I45" s="853"/>
      <c r="J45" s="853"/>
      <c r="K45" s="853"/>
      <c r="L45" s="853"/>
      <c r="M45" s="853"/>
      <c r="N45" s="853"/>
      <c r="O45" s="853"/>
      <c r="P45" s="853"/>
      <c r="Q45" s="853"/>
      <c r="R45" s="853"/>
      <c r="S45" s="853"/>
      <c r="T45" s="853"/>
      <c r="U45" s="853"/>
    </row>
    <row r="46" spans="1:26" s="839" customFormat="1" ht="11.25">
      <c r="A46" s="853"/>
      <c r="B46" s="853"/>
      <c r="C46" s="853"/>
      <c r="D46" s="853"/>
      <c r="E46" s="853"/>
      <c r="F46" s="853"/>
      <c r="G46" s="853"/>
      <c r="H46" s="853"/>
      <c r="I46" s="853"/>
      <c r="J46" s="853"/>
      <c r="K46" s="853"/>
      <c r="L46" s="853"/>
      <c r="M46" s="853"/>
      <c r="N46" s="853"/>
      <c r="O46" s="853"/>
      <c r="P46" s="853"/>
      <c r="Q46" s="853"/>
      <c r="R46" s="853"/>
      <c r="S46" s="853"/>
      <c r="T46" s="853"/>
      <c r="U46" s="853"/>
    </row>
    <row r="47" spans="1:26" s="839" customFormat="1" ht="11.25">
      <c r="A47" s="853"/>
      <c r="B47" s="853"/>
      <c r="C47" s="853"/>
      <c r="D47" s="853"/>
      <c r="E47" s="853"/>
      <c r="F47" s="853"/>
      <c r="G47" s="853"/>
      <c r="H47" s="853"/>
      <c r="I47" s="853"/>
      <c r="J47" s="853"/>
      <c r="K47" s="853"/>
      <c r="L47" s="853"/>
      <c r="M47" s="853"/>
      <c r="N47" s="853"/>
      <c r="O47" s="853"/>
      <c r="P47" s="853"/>
      <c r="Q47" s="853"/>
      <c r="R47" s="853"/>
      <c r="S47" s="853"/>
      <c r="T47" s="853"/>
      <c r="U47" s="853"/>
    </row>
    <row r="48" spans="1:26" s="839" customFormat="1" ht="11.25">
      <c r="A48" s="853"/>
      <c r="B48" s="853"/>
      <c r="C48" s="853"/>
      <c r="D48" s="853"/>
      <c r="E48" s="853"/>
      <c r="F48" s="853"/>
      <c r="G48" s="853"/>
      <c r="H48" s="853"/>
      <c r="I48" s="853"/>
      <c r="J48" s="853"/>
      <c r="K48" s="853"/>
      <c r="L48" s="853"/>
      <c r="M48" s="853"/>
      <c r="N48" s="853"/>
      <c r="O48" s="853"/>
      <c r="P48" s="853"/>
      <c r="Q48" s="853"/>
      <c r="R48" s="853"/>
      <c r="S48" s="853"/>
      <c r="T48" s="853"/>
      <c r="U48" s="853"/>
    </row>
    <row r="49" spans="1:21" s="839" customFormat="1" ht="11.25">
      <c r="A49" s="853"/>
      <c r="B49" s="853"/>
      <c r="C49" s="853"/>
      <c r="D49" s="853"/>
      <c r="E49" s="853"/>
      <c r="F49" s="853"/>
      <c r="G49" s="853"/>
      <c r="H49" s="853"/>
      <c r="I49" s="853"/>
      <c r="J49" s="853"/>
      <c r="K49" s="853"/>
      <c r="L49" s="853"/>
      <c r="M49" s="853"/>
      <c r="N49" s="853"/>
      <c r="O49" s="853"/>
      <c r="P49" s="853"/>
      <c r="Q49" s="853"/>
      <c r="R49" s="853"/>
      <c r="S49" s="853"/>
      <c r="T49" s="853"/>
      <c r="U49" s="853"/>
    </row>
    <row r="50" spans="1:21" s="839" customFormat="1" ht="11.25">
      <c r="A50" s="853"/>
      <c r="B50" s="853"/>
      <c r="C50" s="853"/>
      <c r="D50" s="853"/>
      <c r="E50" s="853"/>
      <c r="F50" s="853"/>
      <c r="G50" s="853"/>
      <c r="H50" s="853"/>
      <c r="I50" s="853"/>
      <c r="J50" s="853"/>
      <c r="K50" s="853"/>
      <c r="L50" s="853"/>
      <c r="M50" s="853"/>
      <c r="N50" s="853"/>
      <c r="O50" s="853"/>
      <c r="P50" s="853"/>
      <c r="Q50" s="853"/>
      <c r="R50" s="853"/>
      <c r="S50" s="853"/>
      <c r="T50" s="853"/>
      <c r="U50" s="853"/>
    </row>
    <row r="51" spans="1:21" s="839" customFormat="1" ht="11.25">
      <c r="A51" s="853"/>
      <c r="B51" s="853"/>
      <c r="C51" s="853"/>
      <c r="D51" s="853"/>
      <c r="E51" s="853"/>
      <c r="F51" s="853"/>
      <c r="G51" s="853"/>
      <c r="H51" s="853"/>
      <c r="I51" s="853"/>
      <c r="J51" s="853"/>
      <c r="K51" s="853"/>
      <c r="L51" s="853"/>
      <c r="M51" s="853"/>
      <c r="N51" s="853"/>
      <c r="O51" s="853"/>
      <c r="P51" s="853"/>
      <c r="Q51" s="853"/>
      <c r="R51" s="853"/>
      <c r="S51" s="853"/>
      <c r="T51" s="853"/>
      <c r="U51" s="853"/>
    </row>
    <row r="52" spans="1:21" s="839" customFormat="1" ht="11.25">
      <c r="A52" s="853"/>
      <c r="B52" s="853"/>
      <c r="C52" s="853"/>
      <c r="D52" s="853"/>
      <c r="E52" s="853"/>
      <c r="F52" s="853"/>
      <c r="G52" s="853"/>
      <c r="H52" s="853"/>
      <c r="I52" s="853"/>
      <c r="J52" s="853"/>
      <c r="K52" s="853"/>
      <c r="L52" s="853"/>
      <c r="M52" s="853"/>
      <c r="N52" s="853"/>
      <c r="O52" s="853"/>
      <c r="P52" s="853"/>
      <c r="Q52" s="853"/>
      <c r="R52" s="853"/>
      <c r="S52" s="853"/>
      <c r="T52" s="853"/>
      <c r="U52" s="853"/>
    </row>
    <row r="53" spans="1:21" s="839" customFormat="1" ht="11.25">
      <c r="A53" s="853"/>
      <c r="B53" s="853"/>
      <c r="C53" s="853"/>
      <c r="D53" s="853"/>
      <c r="E53" s="853"/>
      <c r="F53" s="853"/>
      <c r="G53" s="853"/>
      <c r="H53" s="853"/>
      <c r="I53" s="853"/>
      <c r="J53" s="853"/>
      <c r="K53" s="853"/>
      <c r="L53" s="853"/>
      <c r="M53" s="853"/>
      <c r="N53" s="853"/>
      <c r="O53" s="853"/>
      <c r="P53" s="853"/>
      <c r="Q53" s="853"/>
      <c r="R53" s="853"/>
      <c r="S53" s="853"/>
      <c r="T53" s="853"/>
      <c r="U53" s="853"/>
    </row>
    <row r="54" spans="1:21" s="839" customFormat="1" ht="11.25">
      <c r="A54" s="853"/>
      <c r="B54" s="853"/>
      <c r="C54" s="853"/>
      <c r="D54" s="853"/>
      <c r="E54" s="853"/>
      <c r="F54" s="853"/>
      <c r="G54" s="853"/>
      <c r="H54" s="853"/>
      <c r="I54" s="853"/>
      <c r="J54" s="853"/>
      <c r="K54" s="853"/>
      <c r="L54" s="853"/>
      <c r="M54" s="853"/>
      <c r="N54" s="853"/>
      <c r="O54" s="853"/>
      <c r="P54" s="853"/>
      <c r="Q54" s="853"/>
      <c r="R54" s="853"/>
      <c r="S54" s="853"/>
      <c r="T54" s="853"/>
      <c r="U54" s="853"/>
    </row>
    <row r="55" spans="1:21" s="839" customFormat="1" ht="11.25">
      <c r="A55" s="853"/>
      <c r="B55" s="853"/>
      <c r="C55" s="853"/>
      <c r="D55" s="853"/>
      <c r="E55" s="853"/>
      <c r="F55" s="853"/>
      <c r="G55" s="853"/>
      <c r="H55" s="853"/>
      <c r="I55" s="853"/>
      <c r="J55" s="853"/>
      <c r="K55" s="853"/>
      <c r="L55" s="853"/>
      <c r="M55" s="853"/>
      <c r="N55" s="853"/>
      <c r="O55" s="853"/>
      <c r="P55" s="853"/>
      <c r="Q55" s="853"/>
      <c r="R55" s="853"/>
      <c r="S55" s="853"/>
      <c r="T55" s="853"/>
      <c r="U55" s="853"/>
    </row>
    <row r="56" spans="1:21" s="839" customFormat="1" ht="11.25">
      <c r="A56" s="853"/>
      <c r="B56" s="853"/>
      <c r="C56" s="853"/>
      <c r="D56" s="853"/>
      <c r="E56" s="853"/>
      <c r="F56" s="853"/>
      <c r="G56" s="853"/>
      <c r="H56" s="853"/>
      <c r="I56" s="853"/>
      <c r="J56" s="853"/>
      <c r="K56" s="853"/>
      <c r="L56" s="853"/>
      <c r="M56" s="853"/>
      <c r="N56" s="853"/>
      <c r="O56" s="853"/>
      <c r="P56" s="853"/>
      <c r="Q56" s="853"/>
      <c r="R56" s="853"/>
      <c r="S56" s="853"/>
      <c r="T56" s="853"/>
      <c r="U56" s="853"/>
    </row>
    <row r="57" spans="1:21" s="839" customFormat="1" ht="11.25">
      <c r="A57" s="853"/>
      <c r="B57" s="853"/>
      <c r="C57" s="853"/>
      <c r="D57" s="853"/>
      <c r="E57" s="853"/>
      <c r="F57" s="853"/>
      <c r="G57" s="853"/>
      <c r="H57" s="853"/>
      <c r="I57" s="853"/>
      <c r="J57" s="853"/>
      <c r="K57" s="853"/>
      <c r="L57" s="853"/>
      <c r="M57" s="853"/>
      <c r="N57" s="853"/>
      <c r="O57" s="853"/>
      <c r="P57" s="853"/>
      <c r="Q57" s="853"/>
      <c r="R57" s="853"/>
      <c r="S57" s="853"/>
      <c r="T57" s="853"/>
      <c r="U57" s="853"/>
    </row>
    <row r="58" spans="1:21" s="839" customFormat="1" ht="11.25">
      <c r="A58" s="853"/>
      <c r="B58" s="853"/>
      <c r="C58" s="853"/>
      <c r="D58" s="853"/>
      <c r="E58" s="853"/>
      <c r="F58" s="853"/>
      <c r="G58" s="853"/>
      <c r="H58" s="853"/>
      <c r="I58" s="853"/>
      <c r="J58" s="853"/>
      <c r="K58" s="853"/>
      <c r="L58" s="853"/>
      <c r="M58" s="853"/>
      <c r="N58" s="853"/>
      <c r="O58" s="853"/>
      <c r="P58" s="853"/>
      <c r="Q58" s="853"/>
      <c r="R58" s="853"/>
      <c r="S58" s="853"/>
      <c r="T58" s="853"/>
      <c r="U58" s="853"/>
    </row>
    <row r="59" spans="1:21" s="839" customFormat="1" ht="11.25">
      <c r="A59" s="853"/>
      <c r="B59" s="853"/>
      <c r="C59" s="853"/>
      <c r="D59" s="853"/>
      <c r="E59" s="853"/>
      <c r="F59" s="853"/>
      <c r="G59" s="853"/>
      <c r="H59" s="853"/>
      <c r="I59" s="853"/>
      <c r="J59" s="853"/>
      <c r="K59" s="853"/>
      <c r="L59" s="853"/>
      <c r="M59" s="853"/>
      <c r="N59" s="853"/>
      <c r="O59" s="853"/>
      <c r="P59" s="853"/>
      <c r="Q59" s="853"/>
      <c r="R59" s="853"/>
      <c r="S59" s="853"/>
      <c r="T59" s="853"/>
      <c r="U59" s="853"/>
    </row>
    <row r="60" spans="1:21" s="839" customFormat="1" ht="11.25">
      <c r="A60" s="853"/>
      <c r="B60" s="853"/>
      <c r="C60" s="853"/>
      <c r="D60" s="853"/>
      <c r="E60" s="853"/>
      <c r="F60" s="853"/>
      <c r="G60" s="853"/>
      <c r="H60" s="853"/>
      <c r="I60" s="853"/>
      <c r="J60" s="853"/>
      <c r="K60" s="853"/>
      <c r="L60" s="853"/>
      <c r="M60" s="853"/>
      <c r="N60" s="853"/>
      <c r="O60" s="853"/>
      <c r="P60" s="853"/>
      <c r="Q60" s="853"/>
      <c r="R60" s="853"/>
      <c r="S60" s="853"/>
      <c r="T60" s="853"/>
      <c r="U60" s="853"/>
    </row>
    <row r="61" spans="1:21" s="839" customFormat="1" ht="11.25">
      <c r="A61" s="853"/>
      <c r="B61" s="853"/>
      <c r="C61" s="853"/>
      <c r="D61" s="853"/>
      <c r="E61" s="853"/>
      <c r="F61" s="853"/>
      <c r="G61" s="853"/>
      <c r="H61" s="853"/>
      <c r="I61" s="853"/>
      <c r="J61" s="853"/>
      <c r="K61" s="853"/>
      <c r="L61" s="853"/>
      <c r="M61" s="853"/>
      <c r="N61" s="853"/>
      <c r="O61" s="853"/>
      <c r="P61" s="853"/>
      <c r="Q61" s="853"/>
      <c r="R61" s="853"/>
      <c r="S61" s="853"/>
      <c r="T61" s="853"/>
      <c r="U61" s="853"/>
    </row>
    <row r="62" spans="1:21" s="839" customFormat="1" ht="11.25">
      <c r="A62" s="853"/>
      <c r="B62" s="853"/>
      <c r="C62" s="853"/>
      <c r="D62" s="853"/>
      <c r="E62" s="853"/>
      <c r="F62" s="853"/>
      <c r="G62" s="853"/>
      <c r="H62" s="853"/>
      <c r="I62" s="853"/>
      <c r="J62" s="853"/>
      <c r="K62" s="853"/>
      <c r="L62" s="853"/>
      <c r="M62" s="853"/>
      <c r="N62" s="853"/>
      <c r="O62" s="853"/>
      <c r="P62" s="853"/>
      <c r="Q62" s="853"/>
      <c r="R62" s="853"/>
      <c r="S62" s="853"/>
      <c r="T62" s="853"/>
      <c r="U62" s="853"/>
    </row>
    <row r="63" spans="1:21" s="839" customFormat="1" ht="11.25">
      <c r="A63" s="853"/>
      <c r="B63" s="853"/>
      <c r="C63" s="853"/>
      <c r="D63" s="853"/>
      <c r="E63" s="853"/>
      <c r="F63" s="853"/>
      <c r="G63" s="853"/>
      <c r="H63" s="853"/>
      <c r="I63" s="853"/>
      <c r="J63" s="853"/>
      <c r="K63" s="853"/>
      <c r="L63" s="853"/>
      <c r="M63" s="853"/>
      <c r="N63" s="853"/>
      <c r="O63" s="853"/>
      <c r="P63" s="853"/>
      <c r="Q63" s="853"/>
      <c r="R63" s="853"/>
      <c r="S63" s="853"/>
      <c r="T63" s="853"/>
      <c r="U63" s="853"/>
    </row>
    <row r="64" spans="1:21" s="839" customFormat="1" ht="11.25">
      <c r="A64" s="853"/>
      <c r="B64" s="853"/>
      <c r="C64" s="853"/>
      <c r="D64" s="853"/>
      <c r="E64" s="853"/>
      <c r="F64" s="853"/>
      <c r="G64" s="853"/>
      <c r="H64" s="853"/>
      <c r="I64" s="853"/>
      <c r="J64" s="853"/>
      <c r="K64" s="853"/>
      <c r="L64" s="853"/>
      <c r="M64" s="853"/>
      <c r="N64" s="853"/>
      <c r="O64" s="853"/>
      <c r="P64" s="853"/>
      <c r="Q64" s="853"/>
      <c r="R64" s="853"/>
      <c r="S64" s="853"/>
      <c r="T64" s="853"/>
      <c r="U64" s="853"/>
    </row>
    <row r="65" spans="1:22" s="839" customFormat="1" ht="11.25">
      <c r="A65" s="853"/>
      <c r="B65" s="853"/>
      <c r="C65" s="853"/>
      <c r="D65" s="853"/>
      <c r="E65" s="853"/>
      <c r="F65" s="853"/>
      <c r="G65" s="853"/>
      <c r="H65" s="853"/>
      <c r="I65" s="853"/>
      <c r="J65" s="853"/>
      <c r="K65" s="853"/>
      <c r="L65" s="853"/>
      <c r="M65" s="853"/>
      <c r="N65" s="853"/>
      <c r="O65" s="853"/>
      <c r="P65" s="853"/>
      <c r="Q65" s="853"/>
      <c r="R65" s="853"/>
      <c r="S65" s="853"/>
      <c r="T65" s="853"/>
      <c r="U65" s="853"/>
    </row>
    <row r="66" spans="1:22" s="839" customFormat="1" ht="11.25">
      <c r="A66" s="853"/>
      <c r="B66" s="853"/>
      <c r="C66" s="853"/>
      <c r="D66" s="853"/>
      <c r="E66" s="853"/>
      <c r="F66" s="853"/>
      <c r="G66" s="853"/>
      <c r="H66" s="853"/>
      <c r="I66" s="853"/>
      <c r="J66" s="853"/>
      <c r="K66" s="853"/>
      <c r="L66" s="853"/>
      <c r="M66" s="853"/>
      <c r="N66" s="853"/>
      <c r="O66" s="853"/>
      <c r="P66" s="853"/>
      <c r="Q66" s="853"/>
      <c r="R66" s="853"/>
      <c r="S66" s="853"/>
      <c r="T66" s="853"/>
      <c r="U66" s="853"/>
    </row>
    <row r="67" spans="1:22" s="839" customFormat="1" ht="11.25">
      <c r="A67" s="853"/>
      <c r="B67" s="853"/>
      <c r="C67" s="853"/>
      <c r="D67" s="853"/>
      <c r="E67" s="853"/>
      <c r="F67" s="853"/>
      <c r="G67" s="853"/>
      <c r="H67" s="853"/>
      <c r="I67" s="853"/>
      <c r="J67" s="853"/>
      <c r="K67" s="853"/>
      <c r="L67" s="853"/>
      <c r="M67" s="853"/>
      <c r="N67" s="853"/>
      <c r="O67" s="853"/>
      <c r="P67" s="853"/>
      <c r="Q67" s="853"/>
      <c r="R67" s="853"/>
      <c r="S67" s="853"/>
      <c r="T67" s="853"/>
      <c r="U67" s="853"/>
    </row>
    <row r="68" spans="1:22" s="839" customFormat="1" ht="11.25">
      <c r="A68" s="853"/>
      <c r="B68" s="853"/>
      <c r="C68" s="853"/>
      <c r="D68" s="853"/>
      <c r="E68" s="853"/>
      <c r="F68" s="853"/>
      <c r="G68" s="853"/>
      <c r="H68" s="853"/>
      <c r="I68" s="853"/>
      <c r="J68" s="853"/>
      <c r="K68" s="853"/>
      <c r="L68" s="853"/>
      <c r="M68" s="853"/>
      <c r="N68" s="853"/>
      <c r="O68" s="853"/>
      <c r="P68" s="853"/>
      <c r="Q68" s="853"/>
      <c r="R68" s="853"/>
      <c r="S68" s="853"/>
      <c r="T68" s="853"/>
      <c r="U68" s="853"/>
    </row>
    <row r="69" spans="1:22" s="839" customFormat="1" ht="11.25">
      <c r="A69" s="853"/>
      <c r="B69" s="853"/>
      <c r="C69" s="853"/>
      <c r="D69" s="853"/>
      <c r="E69" s="853"/>
      <c r="F69" s="853"/>
      <c r="G69" s="853"/>
      <c r="H69" s="853"/>
      <c r="I69" s="853"/>
      <c r="J69" s="853"/>
      <c r="K69" s="853"/>
      <c r="L69" s="853"/>
      <c r="M69" s="853"/>
      <c r="N69" s="853"/>
      <c r="O69" s="853"/>
      <c r="P69" s="853"/>
      <c r="Q69" s="853"/>
      <c r="R69" s="853"/>
      <c r="S69" s="853"/>
      <c r="T69" s="853"/>
      <c r="U69" s="853"/>
    </row>
    <row r="70" spans="1:22" s="839" customFormat="1" ht="11.25">
      <c r="A70" s="853"/>
      <c r="B70" s="853"/>
      <c r="C70" s="853"/>
      <c r="D70" s="853"/>
      <c r="E70" s="853"/>
      <c r="F70" s="853"/>
      <c r="G70" s="853"/>
      <c r="H70" s="853"/>
      <c r="I70" s="853"/>
      <c r="J70" s="853"/>
      <c r="K70" s="853"/>
      <c r="L70" s="853"/>
      <c r="M70" s="853"/>
      <c r="N70" s="853"/>
      <c r="O70" s="853"/>
      <c r="P70" s="853"/>
      <c r="Q70" s="853"/>
      <c r="R70" s="853"/>
      <c r="S70" s="853"/>
      <c r="T70" s="853"/>
      <c r="U70" s="853"/>
    </row>
    <row r="71" spans="1:22" s="839" customFormat="1" ht="11.25">
      <c r="A71" s="853"/>
      <c r="B71" s="853"/>
      <c r="C71" s="853"/>
      <c r="D71" s="853"/>
      <c r="E71" s="853"/>
      <c r="F71" s="853"/>
      <c r="G71" s="853"/>
      <c r="H71" s="853"/>
      <c r="I71" s="853"/>
      <c r="J71" s="853"/>
      <c r="K71" s="853"/>
      <c r="L71" s="853"/>
      <c r="M71" s="853"/>
      <c r="N71" s="853"/>
      <c r="O71" s="853"/>
      <c r="P71" s="853"/>
      <c r="Q71" s="853"/>
      <c r="R71" s="853"/>
      <c r="S71" s="853"/>
      <c r="T71" s="853"/>
      <c r="U71" s="853"/>
    </row>
    <row r="72" spans="1:22" s="839" customFormat="1" ht="11.25">
      <c r="A72" s="853"/>
      <c r="B72" s="853"/>
      <c r="C72" s="853"/>
      <c r="D72" s="853"/>
      <c r="E72" s="853"/>
      <c r="F72" s="853"/>
      <c r="G72" s="853"/>
      <c r="H72" s="853"/>
      <c r="I72" s="853"/>
      <c r="J72" s="853"/>
      <c r="K72" s="853"/>
      <c r="L72" s="853"/>
      <c r="M72" s="853"/>
      <c r="N72" s="853"/>
      <c r="O72" s="853"/>
      <c r="P72" s="853"/>
      <c r="Q72" s="853"/>
      <c r="R72" s="853"/>
      <c r="S72" s="853"/>
      <c r="T72" s="853"/>
      <c r="U72" s="853"/>
    </row>
    <row r="73" spans="1:22" s="839" customFormat="1" ht="11.25">
      <c r="A73" s="853"/>
      <c r="B73" s="853"/>
      <c r="C73" s="853"/>
      <c r="D73" s="853"/>
      <c r="E73" s="853"/>
      <c r="F73" s="853"/>
      <c r="G73" s="853"/>
      <c r="H73" s="853"/>
      <c r="I73" s="853"/>
      <c r="J73" s="853"/>
      <c r="K73" s="853"/>
      <c r="L73" s="853"/>
      <c r="M73" s="853"/>
      <c r="N73" s="853"/>
      <c r="O73" s="853"/>
      <c r="P73" s="853"/>
      <c r="Q73" s="853"/>
      <c r="R73" s="853"/>
      <c r="S73" s="853"/>
      <c r="T73" s="853"/>
      <c r="U73" s="853"/>
    </row>
    <row r="74" spans="1:22" s="839" customFormat="1" ht="11.25">
      <c r="A74" s="853"/>
      <c r="B74" s="853"/>
      <c r="C74" s="853"/>
      <c r="D74" s="853"/>
      <c r="E74" s="853"/>
      <c r="F74" s="853"/>
      <c r="G74" s="853"/>
      <c r="H74" s="853"/>
      <c r="I74" s="853"/>
      <c r="J74" s="853"/>
      <c r="K74" s="853"/>
      <c r="L74" s="853"/>
      <c r="M74" s="853"/>
      <c r="N74" s="853"/>
      <c r="O74" s="853"/>
      <c r="P74" s="853"/>
      <c r="Q74" s="853"/>
      <c r="R74" s="853"/>
      <c r="S74" s="853"/>
      <c r="T74" s="853"/>
      <c r="U74" s="853"/>
    </row>
    <row r="75" spans="1:22" s="839" customFormat="1" ht="11.25">
      <c r="A75" s="853"/>
      <c r="B75" s="853"/>
      <c r="C75" s="853"/>
      <c r="D75" s="853"/>
      <c r="E75" s="853"/>
      <c r="F75" s="853"/>
      <c r="G75" s="853"/>
      <c r="H75" s="853"/>
      <c r="I75" s="853"/>
      <c r="J75" s="853"/>
      <c r="K75" s="853"/>
      <c r="L75" s="853"/>
      <c r="M75" s="853"/>
      <c r="N75" s="853"/>
      <c r="O75" s="853"/>
      <c r="P75" s="853"/>
      <c r="Q75" s="853"/>
      <c r="R75" s="853"/>
      <c r="S75" s="853"/>
      <c r="T75" s="853"/>
      <c r="U75" s="853"/>
    </row>
    <row r="76" spans="1:22" s="839" customFormat="1" ht="11.25">
      <c r="A76" s="853"/>
      <c r="B76" s="853"/>
      <c r="C76" s="853"/>
      <c r="D76" s="853"/>
      <c r="E76" s="853"/>
      <c r="F76" s="853"/>
      <c r="G76" s="853"/>
      <c r="H76" s="853"/>
      <c r="I76" s="853"/>
      <c r="J76" s="853"/>
      <c r="K76" s="853"/>
      <c r="L76" s="853"/>
      <c r="M76" s="853"/>
      <c r="N76" s="853"/>
      <c r="O76" s="853"/>
      <c r="P76" s="853"/>
      <c r="Q76" s="853"/>
      <c r="R76" s="853"/>
      <c r="S76" s="853"/>
      <c r="T76" s="853"/>
      <c r="U76" s="853"/>
    </row>
    <row r="77" spans="1:22" s="839" customFormat="1" ht="11.25">
      <c r="A77" s="853"/>
      <c r="B77" s="853"/>
      <c r="C77" s="853"/>
      <c r="D77" s="853"/>
      <c r="E77" s="853"/>
      <c r="F77" s="853"/>
      <c r="G77" s="853"/>
      <c r="H77" s="853"/>
      <c r="I77" s="853"/>
      <c r="J77" s="853"/>
      <c r="K77" s="853"/>
      <c r="L77" s="853"/>
      <c r="M77" s="853"/>
      <c r="N77" s="853"/>
      <c r="O77" s="853"/>
      <c r="P77" s="853"/>
      <c r="Q77" s="853"/>
      <c r="R77" s="853"/>
      <c r="S77" s="853"/>
      <c r="T77" s="853"/>
      <c r="U77" s="853"/>
    </row>
    <row r="78" spans="1:22" s="839" customFormat="1" ht="11.25">
      <c r="A78" s="853"/>
      <c r="B78" s="853"/>
      <c r="C78" s="853"/>
      <c r="D78" s="853"/>
      <c r="E78" s="853"/>
      <c r="F78" s="853"/>
      <c r="G78" s="853"/>
      <c r="H78" s="853"/>
      <c r="I78" s="853"/>
      <c r="J78" s="853"/>
      <c r="K78" s="853"/>
      <c r="L78" s="853"/>
      <c r="M78" s="853"/>
      <c r="N78" s="853"/>
      <c r="O78" s="853"/>
      <c r="P78" s="853"/>
      <c r="Q78" s="853"/>
      <c r="R78" s="853"/>
      <c r="S78" s="853"/>
      <c r="T78" s="853"/>
      <c r="U78" s="853"/>
    </row>
    <row r="79" spans="1:22" s="839" customFormat="1" ht="11.25">
      <c r="A79" s="853"/>
      <c r="B79" s="853"/>
      <c r="C79" s="853"/>
      <c r="D79" s="853"/>
      <c r="E79" s="853"/>
      <c r="F79" s="853"/>
      <c r="G79" s="853"/>
      <c r="H79" s="853"/>
      <c r="I79" s="853"/>
      <c r="J79" s="853"/>
      <c r="K79" s="853"/>
      <c r="L79" s="853"/>
      <c r="M79" s="853"/>
      <c r="N79" s="853"/>
      <c r="O79" s="853"/>
      <c r="P79" s="853"/>
      <c r="Q79" s="853"/>
      <c r="R79" s="853"/>
      <c r="S79" s="853"/>
      <c r="T79" s="853"/>
      <c r="U79" s="853"/>
      <c r="V79" s="853"/>
    </row>
    <row r="80" spans="1:22" s="839" customFormat="1" ht="11.25">
      <c r="A80" s="853"/>
      <c r="B80" s="853"/>
      <c r="C80" s="853"/>
      <c r="D80" s="853"/>
      <c r="E80" s="853"/>
      <c r="F80" s="853"/>
      <c r="G80" s="853"/>
      <c r="H80" s="853"/>
      <c r="I80" s="853"/>
      <c r="J80" s="853"/>
      <c r="K80" s="853"/>
      <c r="L80" s="853"/>
      <c r="M80" s="853"/>
      <c r="N80" s="853"/>
      <c r="O80" s="853"/>
      <c r="P80" s="853"/>
      <c r="Q80" s="853"/>
      <c r="R80" s="853"/>
      <c r="S80" s="853"/>
      <c r="T80" s="853"/>
      <c r="U80" s="853"/>
      <c r="V80" s="853"/>
    </row>
    <row r="81" spans="1:22" s="839" customFormat="1" ht="11.25">
      <c r="A81" s="853"/>
      <c r="B81" s="853"/>
      <c r="C81" s="853"/>
      <c r="D81" s="853"/>
      <c r="E81" s="853"/>
      <c r="F81" s="853"/>
      <c r="G81" s="853"/>
      <c r="H81" s="853"/>
      <c r="I81" s="853"/>
      <c r="J81" s="853"/>
      <c r="K81" s="853"/>
      <c r="L81" s="853"/>
      <c r="M81" s="853"/>
      <c r="N81" s="853"/>
      <c r="O81" s="853"/>
      <c r="P81" s="853"/>
      <c r="Q81" s="853"/>
      <c r="R81" s="853"/>
      <c r="S81" s="853"/>
      <c r="T81" s="853"/>
      <c r="U81" s="853"/>
      <c r="V81" s="853"/>
    </row>
    <row r="82" spans="1:22" s="839" customFormat="1" ht="11.25">
      <c r="A82" s="853"/>
      <c r="B82" s="853"/>
      <c r="C82" s="853"/>
      <c r="D82" s="853"/>
      <c r="E82" s="853"/>
      <c r="F82" s="853"/>
      <c r="G82" s="853"/>
      <c r="H82" s="853"/>
      <c r="I82" s="853"/>
      <c r="J82" s="853"/>
      <c r="K82" s="853"/>
      <c r="L82" s="853"/>
      <c r="M82" s="853"/>
      <c r="N82" s="853"/>
      <c r="O82" s="853"/>
      <c r="P82" s="853"/>
      <c r="Q82" s="853"/>
      <c r="R82" s="853"/>
      <c r="S82" s="853"/>
      <c r="T82" s="853"/>
      <c r="U82" s="853"/>
      <c r="V82" s="853"/>
    </row>
    <row r="83" spans="1:22" s="839" customFormat="1" ht="11.25">
      <c r="A83" s="853"/>
      <c r="B83" s="853"/>
      <c r="C83" s="853"/>
      <c r="D83" s="853"/>
      <c r="E83" s="853"/>
      <c r="F83" s="853"/>
      <c r="G83" s="853"/>
      <c r="H83" s="853"/>
      <c r="I83" s="853"/>
      <c r="J83" s="853"/>
      <c r="K83" s="853"/>
      <c r="L83" s="853"/>
      <c r="M83" s="853"/>
      <c r="N83" s="853"/>
      <c r="O83" s="853"/>
      <c r="P83" s="853"/>
      <c r="Q83" s="853"/>
      <c r="R83" s="853"/>
      <c r="S83" s="853"/>
      <c r="T83" s="853"/>
      <c r="U83" s="853"/>
      <c r="V83" s="853"/>
    </row>
    <row r="84" spans="1:22" s="839" customFormat="1" ht="11.25">
      <c r="A84" s="853"/>
      <c r="B84" s="853"/>
      <c r="C84" s="853"/>
      <c r="D84" s="853"/>
      <c r="E84" s="853"/>
      <c r="F84" s="853"/>
      <c r="G84" s="853"/>
      <c r="H84" s="853"/>
      <c r="I84" s="853"/>
      <c r="J84" s="853"/>
      <c r="K84" s="853"/>
      <c r="L84" s="853"/>
      <c r="M84" s="853"/>
      <c r="N84" s="853"/>
      <c r="O84" s="853"/>
      <c r="P84" s="853"/>
      <c r="Q84" s="853"/>
      <c r="R84" s="853"/>
      <c r="S84" s="853"/>
      <c r="T84" s="853"/>
      <c r="U84" s="853"/>
      <c r="V84" s="853"/>
    </row>
    <row r="85" spans="1:22" s="839" customFormat="1" ht="11.25">
      <c r="A85" s="853"/>
      <c r="B85" s="853"/>
      <c r="C85" s="853"/>
      <c r="D85" s="853"/>
      <c r="E85" s="853"/>
      <c r="F85" s="853"/>
      <c r="G85" s="853"/>
      <c r="H85" s="853"/>
      <c r="I85" s="853"/>
      <c r="J85" s="853"/>
      <c r="K85" s="853"/>
      <c r="L85" s="853"/>
      <c r="M85" s="853"/>
      <c r="N85" s="853"/>
      <c r="O85" s="853"/>
      <c r="P85" s="853"/>
      <c r="Q85" s="853"/>
      <c r="R85" s="853"/>
      <c r="S85" s="853"/>
      <c r="T85" s="853"/>
      <c r="U85" s="853"/>
      <c r="V85" s="853"/>
    </row>
    <row r="86" spans="1:22" s="839" customFormat="1" ht="11.25">
      <c r="A86" s="853"/>
      <c r="B86" s="853"/>
      <c r="C86" s="853"/>
      <c r="D86" s="853"/>
      <c r="E86" s="853"/>
      <c r="F86" s="853"/>
      <c r="G86" s="853"/>
      <c r="H86" s="853"/>
      <c r="I86" s="853"/>
      <c r="J86" s="853"/>
      <c r="K86" s="853"/>
      <c r="L86" s="853"/>
      <c r="M86" s="853"/>
      <c r="N86" s="853"/>
      <c r="O86" s="853"/>
      <c r="P86" s="853"/>
      <c r="Q86" s="853"/>
      <c r="R86" s="853"/>
      <c r="S86" s="853"/>
      <c r="T86" s="853"/>
      <c r="U86" s="853"/>
      <c r="V86" s="853"/>
    </row>
    <row r="87" spans="1:22" s="839" customFormat="1" ht="11.25">
      <c r="A87" s="853"/>
      <c r="B87" s="853"/>
      <c r="C87" s="853"/>
      <c r="D87" s="853"/>
      <c r="E87" s="853"/>
      <c r="F87" s="853"/>
      <c r="G87" s="853"/>
      <c r="H87" s="853"/>
      <c r="I87" s="853"/>
      <c r="J87" s="853"/>
      <c r="K87" s="853"/>
      <c r="L87" s="853"/>
      <c r="M87" s="853"/>
      <c r="N87" s="853"/>
      <c r="O87" s="853"/>
      <c r="P87" s="853"/>
      <c r="Q87" s="853"/>
      <c r="R87" s="853"/>
      <c r="S87" s="853"/>
      <c r="T87" s="853"/>
      <c r="U87" s="853"/>
      <c r="V87" s="853"/>
    </row>
    <row r="88" spans="1:22" s="839" customFormat="1" ht="11.25">
      <c r="A88" s="853"/>
      <c r="B88" s="853"/>
      <c r="C88" s="853"/>
      <c r="D88" s="853"/>
      <c r="E88" s="853"/>
      <c r="F88" s="853"/>
      <c r="G88" s="853"/>
      <c r="H88" s="853"/>
      <c r="I88" s="853"/>
      <c r="J88" s="853"/>
      <c r="K88" s="853"/>
      <c r="L88" s="853"/>
      <c r="M88" s="853"/>
      <c r="N88" s="853"/>
      <c r="O88" s="853"/>
      <c r="P88" s="853"/>
      <c r="Q88" s="853"/>
      <c r="R88" s="853"/>
      <c r="S88" s="853"/>
      <c r="T88" s="853"/>
      <c r="U88" s="853"/>
      <c r="V88" s="853"/>
    </row>
    <row r="89" spans="1:22" s="839" customFormat="1" ht="11.25">
      <c r="A89" s="853"/>
      <c r="B89" s="853"/>
      <c r="C89" s="853"/>
      <c r="D89" s="853"/>
      <c r="E89" s="853"/>
      <c r="F89" s="853"/>
      <c r="G89" s="853"/>
      <c r="H89" s="853"/>
      <c r="I89" s="853"/>
      <c r="J89" s="853"/>
      <c r="K89" s="853"/>
      <c r="L89" s="853"/>
      <c r="M89" s="853"/>
      <c r="N89" s="853"/>
      <c r="O89" s="853"/>
      <c r="P89" s="853"/>
      <c r="Q89" s="853"/>
      <c r="R89" s="853"/>
      <c r="S89" s="853"/>
      <c r="T89" s="853"/>
      <c r="U89" s="853"/>
      <c r="V89" s="853"/>
    </row>
    <row r="90" spans="1:22" s="839" customFormat="1" ht="11.25">
      <c r="A90" s="853"/>
      <c r="B90" s="853"/>
      <c r="C90" s="853"/>
      <c r="D90" s="853"/>
      <c r="E90" s="853"/>
      <c r="F90" s="853"/>
      <c r="G90" s="853"/>
      <c r="H90" s="853"/>
      <c r="I90" s="853"/>
      <c r="J90" s="853"/>
      <c r="K90" s="853"/>
      <c r="L90" s="853"/>
      <c r="M90" s="853"/>
      <c r="N90" s="853"/>
      <c r="O90" s="853"/>
      <c r="P90" s="853"/>
      <c r="Q90" s="853"/>
      <c r="R90" s="853"/>
      <c r="S90" s="853"/>
      <c r="T90" s="853"/>
      <c r="U90" s="853"/>
      <c r="V90" s="853"/>
    </row>
    <row r="91" spans="1:22" s="839" customFormat="1" ht="11.25">
      <c r="A91" s="853"/>
      <c r="B91" s="853"/>
      <c r="C91" s="853"/>
      <c r="D91" s="853"/>
      <c r="E91" s="853"/>
      <c r="F91" s="853"/>
      <c r="G91" s="853"/>
      <c r="H91" s="853"/>
      <c r="I91" s="853"/>
      <c r="J91" s="853"/>
      <c r="K91" s="853"/>
      <c r="L91" s="853"/>
      <c r="M91" s="853"/>
      <c r="N91" s="853"/>
      <c r="O91" s="853"/>
      <c r="P91" s="853"/>
      <c r="Q91" s="853"/>
      <c r="R91" s="853"/>
      <c r="S91" s="853"/>
      <c r="T91" s="853"/>
      <c r="U91" s="853"/>
      <c r="V91" s="853"/>
    </row>
    <row r="92" spans="1:22" s="839" customFormat="1" ht="11.25">
      <c r="A92" s="853"/>
      <c r="B92" s="853"/>
      <c r="C92" s="853"/>
      <c r="D92" s="853"/>
      <c r="E92" s="853"/>
      <c r="F92" s="853"/>
      <c r="G92" s="853"/>
      <c r="H92" s="853"/>
      <c r="I92" s="853"/>
      <c r="J92" s="853"/>
      <c r="K92" s="853"/>
      <c r="L92" s="853"/>
      <c r="M92" s="853"/>
      <c r="N92" s="853"/>
      <c r="O92" s="853"/>
      <c r="P92" s="853"/>
      <c r="Q92" s="853"/>
      <c r="R92" s="853"/>
      <c r="S92" s="853"/>
      <c r="T92" s="853"/>
      <c r="U92" s="853"/>
      <c r="V92" s="853"/>
    </row>
    <row r="93" spans="1:22" s="839" customFormat="1" ht="11.25">
      <c r="A93" s="853"/>
      <c r="B93" s="853"/>
      <c r="C93" s="853"/>
      <c r="D93" s="853"/>
      <c r="E93" s="853"/>
      <c r="F93" s="853"/>
      <c r="G93" s="853"/>
      <c r="H93" s="853"/>
      <c r="I93" s="853"/>
      <c r="J93" s="853"/>
      <c r="K93" s="853"/>
      <c r="L93" s="853"/>
      <c r="M93" s="853"/>
      <c r="N93" s="853"/>
      <c r="O93" s="853"/>
      <c r="P93" s="853"/>
      <c r="Q93" s="853"/>
      <c r="R93" s="853"/>
      <c r="S93" s="853"/>
      <c r="T93" s="853"/>
      <c r="U93" s="853"/>
      <c r="V93" s="853"/>
    </row>
    <row r="94" spans="1:22" s="839" customFormat="1" ht="11.25">
      <c r="A94" s="853"/>
      <c r="B94" s="853"/>
      <c r="C94" s="853"/>
      <c r="D94" s="853"/>
      <c r="E94" s="853"/>
      <c r="F94" s="853"/>
      <c r="G94" s="853"/>
      <c r="H94" s="853"/>
      <c r="I94" s="853"/>
      <c r="J94" s="853"/>
      <c r="K94" s="853"/>
      <c r="L94" s="853"/>
      <c r="M94" s="853"/>
      <c r="N94" s="853"/>
      <c r="O94" s="853"/>
      <c r="P94" s="853"/>
      <c r="Q94" s="853"/>
      <c r="R94" s="853"/>
      <c r="S94" s="853"/>
      <c r="T94" s="853"/>
      <c r="U94" s="853"/>
      <c r="V94" s="853"/>
    </row>
    <row r="95" spans="1:22" s="839" customFormat="1" ht="11.25">
      <c r="A95" s="853"/>
      <c r="B95" s="853"/>
      <c r="C95" s="853"/>
      <c r="D95" s="853"/>
      <c r="E95" s="853"/>
      <c r="F95" s="853"/>
      <c r="G95" s="853"/>
      <c r="H95" s="853"/>
      <c r="I95" s="853"/>
      <c r="J95" s="853"/>
      <c r="K95" s="853"/>
      <c r="L95" s="853"/>
      <c r="M95" s="853"/>
      <c r="N95" s="853"/>
      <c r="O95" s="853"/>
      <c r="P95" s="853"/>
      <c r="Q95" s="853"/>
      <c r="R95" s="853"/>
      <c r="S95" s="853"/>
      <c r="T95" s="853"/>
      <c r="U95" s="853"/>
      <c r="V95" s="853"/>
    </row>
    <row r="96" spans="1:22" s="839" customFormat="1" ht="11.25">
      <c r="A96" s="853"/>
      <c r="B96" s="853"/>
      <c r="C96" s="853"/>
      <c r="D96" s="853"/>
      <c r="E96" s="853"/>
      <c r="F96" s="853"/>
      <c r="G96" s="853"/>
      <c r="H96" s="853"/>
      <c r="I96" s="853"/>
      <c r="J96" s="853"/>
      <c r="K96" s="853"/>
      <c r="L96" s="853"/>
      <c r="M96" s="853"/>
      <c r="N96" s="853"/>
      <c r="O96" s="853"/>
      <c r="P96" s="853"/>
      <c r="Q96" s="853"/>
      <c r="R96" s="853"/>
      <c r="S96" s="853"/>
      <c r="T96" s="853"/>
      <c r="U96" s="853"/>
      <c r="V96" s="853"/>
    </row>
    <row r="97" spans="1:22" s="839" customFormat="1" ht="11.25">
      <c r="A97" s="853"/>
      <c r="B97" s="853"/>
      <c r="C97" s="853"/>
      <c r="D97" s="853"/>
      <c r="E97" s="853"/>
      <c r="F97" s="853"/>
      <c r="G97" s="853"/>
      <c r="H97" s="853"/>
      <c r="I97" s="853"/>
      <c r="J97" s="853"/>
      <c r="K97" s="853"/>
      <c r="L97" s="853"/>
      <c r="M97" s="853"/>
      <c r="N97" s="853"/>
      <c r="O97" s="853"/>
      <c r="P97" s="853"/>
      <c r="Q97" s="853"/>
      <c r="R97" s="853"/>
      <c r="S97" s="853"/>
      <c r="T97" s="853"/>
      <c r="U97" s="853"/>
      <c r="V97" s="853"/>
    </row>
    <row r="98" spans="1:22" s="839" customFormat="1" ht="11.25">
      <c r="A98" s="853"/>
      <c r="B98" s="853"/>
      <c r="C98" s="853"/>
      <c r="D98" s="853"/>
      <c r="E98" s="853"/>
      <c r="F98" s="853"/>
      <c r="G98" s="853"/>
      <c r="H98" s="853"/>
      <c r="I98" s="853"/>
      <c r="J98" s="853"/>
      <c r="K98" s="853"/>
      <c r="L98" s="853"/>
      <c r="M98" s="853"/>
      <c r="N98" s="853"/>
      <c r="O98" s="853"/>
      <c r="P98" s="853"/>
      <c r="Q98" s="853"/>
      <c r="R98" s="853"/>
      <c r="S98" s="853"/>
      <c r="T98" s="853"/>
      <c r="U98" s="853"/>
      <c r="V98" s="853"/>
    </row>
    <row r="99" spans="1:22" s="839" customFormat="1" ht="11.25">
      <c r="A99" s="853"/>
      <c r="B99" s="853"/>
      <c r="C99" s="853"/>
      <c r="D99" s="853"/>
      <c r="E99" s="853"/>
      <c r="F99" s="853"/>
      <c r="G99" s="853"/>
      <c r="H99" s="853"/>
      <c r="I99" s="853"/>
      <c r="J99" s="853"/>
      <c r="K99" s="853"/>
      <c r="L99" s="853"/>
      <c r="M99" s="853"/>
      <c r="N99" s="853"/>
      <c r="O99" s="853"/>
      <c r="P99" s="853"/>
      <c r="Q99" s="853"/>
      <c r="R99" s="853"/>
      <c r="S99" s="853"/>
      <c r="T99" s="853"/>
      <c r="U99" s="853"/>
      <c r="V99" s="853"/>
    </row>
    <row r="100" spans="1:22" s="839" customFormat="1" ht="11.25">
      <c r="A100" s="853"/>
      <c r="B100" s="853"/>
      <c r="C100" s="853"/>
      <c r="D100" s="853"/>
      <c r="E100" s="853"/>
      <c r="F100" s="853"/>
      <c r="G100" s="853"/>
      <c r="H100" s="853"/>
      <c r="I100" s="853"/>
      <c r="J100" s="853"/>
      <c r="K100" s="853"/>
      <c r="L100" s="853"/>
      <c r="M100" s="853"/>
      <c r="N100" s="853"/>
      <c r="O100" s="853"/>
      <c r="P100" s="853"/>
      <c r="Q100" s="853"/>
      <c r="R100" s="853"/>
      <c r="S100" s="853"/>
      <c r="T100" s="853"/>
      <c r="U100" s="853"/>
      <c r="V100" s="853"/>
    </row>
    <row r="101" spans="1:22" s="839" customFormat="1" ht="11.25">
      <c r="A101" s="853"/>
      <c r="B101" s="853"/>
      <c r="C101" s="853"/>
      <c r="D101" s="853"/>
      <c r="E101" s="853"/>
      <c r="F101" s="853"/>
      <c r="G101" s="853"/>
      <c r="H101" s="853"/>
      <c r="I101" s="853"/>
      <c r="J101" s="853"/>
      <c r="K101" s="853"/>
      <c r="L101" s="853"/>
      <c r="M101" s="853"/>
      <c r="N101" s="853"/>
      <c r="O101" s="853"/>
      <c r="P101" s="853"/>
      <c r="Q101" s="853"/>
      <c r="R101" s="853"/>
      <c r="S101" s="853"/>
      <c r="T101" s="853"/>
      <c r="U101" s="853"/>
      <c r="V101" s="853"/>
    </row>
    <row r="102" spans="1:22" s="839" customFormat="1" ht="11.25">
      <c r="A102" s="853"/>
      <c r="B102" s="853"/>
      <c r="C102" s="853"/>
      <c r="D102" s="853"/>
      <c r="E102" s="853"/>
      <c r="F102" s="853"/>
      <c r="G102" s="853"/>
      <c r="H102" s="853"/>
      <c r="I102" s="853"/>
      <c r="J102" s="853"/>
      <c r="K102" s="853"/>
      <c r="L102" s="853"/>
      <c r="M102" s="853"/>
      <c r="N102" s="853"/>
      <c r="O102" s="853"/>
      <c r="P102" s="853"/>
      <c r="Q102" s="853"/>
      <c r="R102" s="853"/>
      <c r="S102" s="853"/>
      <c r="T102" s="853"/>
      <c r="U102" s="853"/>
      <c r="V102" s="853"/>
    </row>
  </sheetData>
  <sheetProtection selectLockedCells="1"/>
  <mergeCells count="37">
    <mergeCell ref="R3:Z3"/>
    <mergeCell ref="R4:Z4"/>
    <mergeCell ref="A6:A10"/>
    <mergeCell ref="B6:B10"/>
    <mergeCell ref="C6:C10"/>
    <mergeCell ref="D6:D10"/>
    <mergeCell ref="A3:I3"/>
    <mergeCell ref="J3:Q3"/>
    <mergeCell ref="E6:E10"/>
    <mergeCell ref="F6:I7"/>
    <mergeCell ref="J6:P7"/>
    <mergeCell ref="Q6:Q10"/>
    <mergeCell ref="L8:L10"/>
    <mergeCell ref="M8:M10"/>
    <mergeCell ref="N8:N10"/>
    <mergeCell ref="O8:O10"/>
    <mergeCell ref="V8:V10"/>
    <mergeCell ref="W8:W10"/>
    <mergeCell ref="Y8:Y10"/>
    <mergeCell ref="U8:U10"/>
    <mergeCell ref="X8:X10"/>
    <mergeCell ref="T8:T10"/>
    <mergeCell ref="R15:S15"/>
    <mergeCell ref="F8:F10"/>
    <mergeCell ref="G8:G10"/>
    <mergeCell ref="H8:H10"/>
    <mergeCell ref="I8:I10"/>
    <mergeCell ref="J8:J10"/>
    <mergeCell ref="K8:K10"/>
    <mergeCell ref="P8:P10"/>
    <mergeCell ref="R6:S10"/>
    <mergeCell ref="R11:S11"/>
    <mergeCell ref="R12:S12"/>
    <mergeCell ref="R13:S13"/>
    <mergeCell ref="R14:S14"/>
    <mergeCell ref="T6:Z7"/>
    <mergeCell ref="Z8:Z10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7" max="41" man="1"/>
    <brk id="26" max="1048575" man="1"/>
  </colBreaks>
  <ignoredErrors>
    <ignoredError sqref="B17:B19 B21:B39" unlocked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5.625" style="26" customWidth="1"/>
    <col min="2" max="2" width="10.625" style="26" customWidth="1"/>
    <col min="3" max="4" width="7.125" style="25" customWidth="1"/>
    <col min="5" max="11" width="6.5" style="25" customWidth="1"/>
    <col min="12" max="12" width="6.5" style="26" customWidth="1"/>
    <col min="13" max="16384" width="9" style="26"/>
  </cols>
  <sheetData>
    <row r="1" spans="1:12" s="423" customFormat="1" ht="14.1" customHeight="1">
      <c r="C1" s="421"/>
      <c r="D1" s="421"/>
      <c r="E1" s="421"/>
      <c r="F1" s="421"/>
      <c r="G1" s="421"/>
      <c r="H1" s="421"/>
      <c r="I1" s="421"/>
      <c r="J1" s="421"/>
      <c r="K1" s="421"/>
      <c r="L1" s="719" t="s">
        <v>1296</v>
      </c>
    </row>
    <row r="2" spans="1:12" s="9" customFormat="1" ht="14.1" customHeight="1">
      <c r="C2" s="486"/>
      <c r="D2" s="486"/>
      <c r="E2" s="486"/>
      <c r="F2" s="486"/>
      <c r="G2" s="486"/>
      <c r="H2" s="486"/>
      <c r="I2" s="486"/>
      <c r="J2" s="486"/>
      <c r="K2" s="486"/>
    </row>
    <row r="3" spans="1:12" s="742" customFormat="1" ht="20.100000000000001" customHeight="1">
      <c r="A3" s="1062" t="s">
        <v>884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/>
      <c r="L3" s="1062"/>
    </row>
    <row r="4" spans="1:12" s="741" customFormat="1" ht="24" customHeight="1">
      <c r="A4" s="978" t="s">
        <v>1066</v>
      </c>
      <c r="B4" s="978"/>
      <c r="C4" s="978"/>
      <c r="D4" s="978"/>
      <c r="E4" s="978"/>
      <c r="F4" s="978"/>
      <c r="G4" s="978"/>
      <c r="H4" s="978"/>
      <c r="I4" s="978"/>
      <c r="J4" s="978"/>
      <c r="K4" s="978"/>
      <c r="L4" s="978"/>
    </row>
    <row r="5" spans="1:12" s="370" customFormat="1" ht="18" customHeight="1" thickBot="1">
      <c r="A5" s="370" t="s">
        <v>73</v>
      </c>
      <c r="L5" s="10" t="s">
        <v>885</v>
      </c>
    </row>
    <row r="6" spans="1:12" s="9" customFormat="1" ht="20.100000000000001" customHeight="1">
      <c r="A6" s="1100" t="s">
        <v>996</v>
      </c>
      <c r="B6" s="1101"/>
      <c r="C6" s="1093" t="s">
        <v>995</v>
      </c>
      <c r="D6" s="993" t="s">
        <v>841</v>
      </c>
      <c r="E6" s="987"/>
      <c r="F6" s="987"/>
      <c r="G6" s="987"/>
      <c r="H6" s="987"/>
      <c r="I6" s="987"/>
      <c r="J6" s="987"/>
      <c r="K6" s="987"/>
      <c r="L6" s="987"/>
    </row>
    <row r="7" spans="1:12" s="9" customFormat="1" ht="18" customHeight="1">
      <c r="A7" s="1102"/>
      <c r="B7" s="1103"/>
      <c r="C7" s="1031"/>
      <c r="D7" s="1014"/>
      <c r="E7" s="1007" t="s">
        <v>988</v>
      </c>
      <c r="F7" s="1007" t="s">
        <v>989</v>
      </c>
      <c r="G7" s="1007" t="s">
        <v>990</v>
      </c>
      <c r="H7" s="1007" t="s">
        <v>991</v>
      </c>
      <c r="I7" s="1007" t="s">
        <v>992</v>
      </c>
      <c r="J7" s="1007" t="s">
        <v>993</v>
      </c>
      <c r="K7" s="1007" t="s">
        <v>994</v>
      </c>
      <c r="L7" s="1060" t="s">
        <v>348</v>
      </c>
    </row>
    <row r="8" spans="1:12" s="9" customFormat="1" ht="18" customHeight="1">
      <c r="A8" s="1102"/>
      <c r="B8" s="1103"/>
      <c r="C8" s="1031"/>
      <c r="D8" s="1008"/>
      <c r="E8" s="1007"/>
      <c r="F8" s="1007"/>
      <c r="G8" s="1007"/>
      <c r="H8" s="1007"/>
      <c r="I8" s="1007"/>
      <c r="J8" s="1007"/>
      <c r="K8" s="1007"/>
      <c r="L8" s="994"/>
    </row>
    <row r="9" spans="1:12" s="9" customFormat="1" ht="18" customHeight="1">
      <c r="A9" s="1104"/>
      <c r="B9" s="1105"/>
      <c r="C9" s="1042"/>
      <c r="D9" s="1009"/>
      <c r="E9" s="1053"/>
      <c r="F9" s="1053"/>
      <c r="G9" s="1053"/>
      <c r="H9" s="1053"/>
      <c r="I9" s="1053"/>
      <c r="J9" s="1053"/>
      <c r="K9" s="1053"/>
      <c r="L9" s="995"/>
    </row>
    <row r="10" spans="1:12" s="28" customFormat="1" ht="17.649999999999999" customHeight="1">
      <c r="A10" s="1098" t="s">
        <v>700</v>
      </c>
      <c r="B10" s="1099"/>
      <c r="C10" s="341">
        <v>5472</v>
      </c>
      <c r="D10" s="341">
        <v>5469</v>
      </c>
      <c r="E10" s="341" t="s">
        <v>834</v>
      </c>
      <c r="F10" s="341">
        <v>6</v>
      </c>
      <c r="G10" s="341">
        <v>326</v>
      </c>
      <c r="H10" s="341">
        <v>1236</v>
      </c>
      <c r="I10" s="341">
        <v>1412</v>
      </c>
      <c r="J10" s="341">
        <v>1134</v>
      </c>
      <c r="K10" s="341">
        <v>1355</v>
      </c>
      <c r="L10" s="341">
        <v>3</v>
      </c>
    </row>
    <row r="11" spans="1:12" s="28" customFormat="1" ht="17.649999999999999" customHeight="1">
      <c r="A11" s="1083" t="s">
        <v>796</v>
      </c>
      <c r="B11" s="1084"/>
      <c r="C11" s="341">
        <v>5428</v>
      </c>
      <c r="D11" s="341">
        <v>5425</v>
      </c>
      <c r="E11" s="341" t="s">
        <v>834</v>
      </c>
      <c r="F11" s="341">
        <v>7</v>
      </c>
      <c r="G11" s="341">
        <v>325</v>
      </c>
      <c r="H11" s="341">
        <v>1229</v>
      </c>
      <c r="I11" s="341">
        <v>1411</v>
      </c>
      <c r="J11" s="341">
        <v>1108</v>
      </c>
      <c r="K11" s="341">
        <v>1345</v>
      </c>
      <c r="L11" s="341">
        <v>3</v>
      </c>
    </row>
    <row r="12" spans="1:12" s="28" customFormat="1" ht="17.649999999999999" customHeight="1">
      <c r="A12" s="1083" t="s">
        <v>833</v>
      </c>
      <c r="B12" s="1084"/>
      <c r="C12" s="341">
        <v>5495</v>
      </c>
      <c r="D12" s="341">
        <v>5491</v>
      </c>
      <c r="E12" s="341">
        <v>1</v>
      </c>
      <c r="F12" s="341">
        <v>7</v>
      </c>
      <c r="G12" s="341">
        <v>327</v>
      </c>
      <c r="H12" s="341">
        <v>1249</v>
      </c>
      <c r="I12" s="341">
        <v>1426</v>
      </c>
      <c r="J12" s="341">
        <v>1131</v>
      </c>
      <c r="K12" s="341">
        <v>1350</v>
      </c>
      <c r="L12" s="341">
        <v>4</v>
      </c>
    </row>
    <row r="13" spans="1:12" s="28" customFormat="1" ht="17.649999999999999" customHeight="1">
      <c r="A13" s="1083" t="s">
        <v>1036</v>
      </c>
      <c r="B13" s="1084"/>
      <c r="C13" s="341">
        <v>5707</v>
      </c>
      <c r="D13" s="341">
        <v>5674</v>
      </c>
      <c r="E13" s="341">
        <v>1</v>
      </c>
      <c r="F13" s="341">
        <v>7</v>
      </c>
      <c r="G13" s="341">
        <v>323</v>
      </c>
      <c r="H13" s="341">
        <v>1344</v>
      </c>
      <c r="I13" s="341">
        <v>1517</v>
      </c>
      <c r="J13" s="341">
        <v>1103</v>
      </c>
      <c r="K13" s="341">
        <v>1379</v>
      </c>
      <c r="L13" s="341">
        <v>33</v>
      </c>
    </row>
    <row r="14" spans="1:12" s="28" customFormat="1" ht="17.649999999999999" customHeight="1">
      <c r="A14" s="1069" t="s">
        <v>1261</v>
      </c>
      <c r="B14" s="1070"/>
      <c r="C14" s="579">
        <f t="shared" ref="C14:L14" si="0">SUM(C16:C38)</f>
        <v>5667</v>
      </c>
      <c r="D14" s="579">
        <f t="shared" si="0"/>
        <v>5667</v>
      </c>
      <c r="E14" s="579">
        <f t="shared" si="0"/>
        <v>1</v>
      </c>
      <c r="F14" s="579">
        <f>SUM(F16:F38)</f>
        <v>5</v>
      </c>
      <c r="G14" s="579">
        <f>SUM(G16:G38)</f>
        <v>329</v>
      </c>
      <c r="H14" s="579">
        <f t="shared" si="0"/>
        <v>1356</v>
      </c>
      <c r="I14" s="579">
        <f t="shared" si="0"/>
        <v>1411</v>
      </c>
      <c r="J14" s="579">
        <f t="shared" si="0"/>
        <v>1179</v>
      </c>
      <c r="K14" s="579">
        <f t="shared" si="0"/>
        <v>1386</v>
      </c>
      <c r="L14" s="579">
        <f t="shared" si="0"/>
        <v>0</v>
      </c>
    </row>
    <row r="15" spans="1:12" s="28" customFormat="1" ht="16.149999999999999" customHeight="1">
      <c r="A15" s="487"/>
      <c r="B15" s="488"/>
      <c r="C15" s="579"/>
      <c r="D15" s="579"/>
      <c r="E15" s="579"/>
      <c r="F15" s="579"/>
      <c r="G15" s="579"/>
      <c r="H15" s="579"/>
      <c r="I15" s="579"/>
      <c r="J15" s="579"/>
      <c r="K15" s="579"/>
      <c r="L15" s="579"/>
    </row>
    <row r="16" spans="1:12" s="9" customFormat="1" ht="16.7" customHeight="1">
      <c r="A16" s="20" t="s">
        <v>122</v>
      </c>
      <c r="B16" s="30" t="s">
        <v>123</v>
      </c>
      <c r="C16" s="580">
        <f t="shared" ref="C16:C38" si="1">SUM(D16,L16)</f>
        <v>567</v>
      </c>
      <c r="D16" s="580">
        <f>SUM(E16:K16)</f>
        <v>567</v>
      </c>
      <c r="E16" s="581" t="s">
        <v>834</v>
      </c>
      <c r="F16" s="581" t="s">
        <v>834</v>
      </c>
      <c r="G16" s="582">
        <v>29</v>
      </c>
      <c r="H16" s="582">
        <v>132</v>
      </c>
      <c r="I16" s="582">
        <v>113</v>
      </c>
      <c r="J16" s="582">
        <v>147</v>
      </c>
      <c r="K16" s="582">
        <v>146</v>
      </c>
      <c r="L16" s="582" t="s">
        <v>834</v>
      </c>
    </row>
    <row r="17" spans="1:12" s="9" customFormat="1" ht="16.7" customHeight="1">
      <c r="A17" s="20" t="s">
        <v>124</v>
      </c>
      <c r="B17" s="30" t="s">
        <v>125</v>
      </c>
      <c r="C17" s="580">
        <f t="shared" si="1"/>
        <v>446</v>
      </c>
      <c r="D17" s="580">
        <f t="shared" ref="D17:D38" si="2">SUM(E17:K17)</f>
        <v>446</v>
      </c>
      <c r="E17" s="581">
        <v>1</v>
      </c>
      <c r="F17" s="581" t="s">
        <v>834</v>
      </c>
      <c r="G17" s="582">
        <v>25</v>
      </c>
      <c r="H17" s="582">
        <v>87</v>
      </c>
      <c r="I17" s="582">
        <v>124</v>
      </c>
      <c r="J17" s="582">
        <v>95</v>
      </c>
      <c r="K17" s="582">
        <v>114</v>
      </c>
      <c r="L17" s="582" t="s">
        <v>834</v>
      </c>
    </row>
    <row r="18" spans="1:12" s="9" customFormat="1" ht="16.7" customHeight="1">
      <c r="A18" s="20" t="s">
        <v>126</v>
      </c>
      <c r="B18" s="30" t="s">
        <v>127</v>
      </c>
      <c r="C18" s="580">
        <f t="shared" si="1"/>
        <v>347</v>
      </c>
      <c r="D18" s="580">
        <f>SUM(E18:K18)</f>
        <v>347</v>
      </c>
      <c r="E18" s="581" t="s">
        <v>834</v>
      </c>
      <c r="F18" s="581" t="s">
        <v>834</v>
      </c>
      <c r="G18" s="582">
        <v>22</v>
      </c>
      <c r="H18" s="582">
        <v>81</v>
      </c>
      <c r="I18" s="582">
        <v>93</v>
      </c>
      <c r="J18" s="582">
        <v>79</v>
      </c>
      <c r="K18" s="582">
        <v>72</v>
      </c>
      <c r="L18" s="582" t="s">
        <v>834</v>
      </c>
    </row>
    <row r="19" spans="1:12" s="9" customFormat="1" ht="16.7" customHeight="1">
      <c r="A19" s="20" t="s">
        <v>128</v>
      </c>
      <c r="B19" s="30" t="s">
        <v>129</v>
      </c>
      <c r="C19" s="580">
        <f t="shared" si="1"/>
        <v>373</v>
      </c>
      <c r="D19" s="580">
        <f>SUM(E19:K19)</f>
        <v>373</v>
      </c>
      <c r="E19" s="581" t="s">
        <v>834</v>
      </c>
      <c r="F19" s="581" t="s">
        <v>834</v>
      </c>
      <c r="G19" s="765">
        <v>24</v>
      </c>
      <c r="H19" s="765">
        <v>88</v>
      </c>
      <c r="I19" s="765">
        <v>112</v>
      </c>
      <c r="J19" s="765">
        <v>69</v>
      </c>
      <c r="K19" s="765">
        <v>80</v>
      </c>
      <c r="L19" s="582" t="s">
        <v>834</v>
      </c>
    </row>
    <row r="20" spans="1:12" s="9" customFormat="1" ht="16.7" customHeight="1">
      <c r="A20" s="20" t="s">
        <v>130</v>
      </c>
      <c r="B20" s="30" t="s">
        <v>131</v>
      </c>
      <c r="C20" s="580">
        <f t="shared" si="1"/>
        <v>431</v>
      </c>
      <c r="D20" s="580">
        <f t="shared" si="2"/>
        <v>431</v>
      </c>
      <c r="E20" s="581" t="s">
        <v>834</v>
      </c>
      <c r="F20" s="581" t="s">
        <v>834</v>
      </c>
      <c r="G20" s="582">
        <v>27</v>
      </c>
      <c r="H20" s="582">
        <v>90</v>
      </c>
      <c r="I20" s="582">
        <v>110</v>
      </c>
      <c r="J20" s="582">
        <v>96</v>
      </c>
      <c r="K20" s="582">
        <v>108</v>
      </c>
      <c r="L20" s="582" t="s">
        <v>834</v>
      </c>
    </row>
    <row r="21" spans="1:12" s="9" customFormat="1" ht="16.7" customHeight="1">
      <c r="A21" s="20" t="s">
        <v>132</v>
      </c>
      <c r="B21" s="30" t="s">
        <v>133</v>
      </c>
      <c r="C21" s="580">
        <f t="shared" si="1"/>
        <v>278</v>
      </c>
      <c r="D21" s="580">
        <f t="shared" si="2"/>
        <v>278</v>
      </c>
      <c r="E21" s="581" t="s">
        <v>834</v>
      </c>
      <c r="F21" s="581" t="s">
        <v>834</v>
      </c>
      <c r="G21" s="582">
        <v>19</v>
      </c>
      <c r="H21" s="582">
        <v>61</v>
      </c>
      <c r="I21" s="582">
        <v>73</v>
      </c>
      <c r="J21" s="582">
        <v>62</v>
      </c>
      <c r="K21" s="582">
        <v>63</v>
      </c>
      <c r="L21" s="582" t="s">
        <v>834</v>
      </c>
    </row>
    <row r="22" spans="1:12" s="9" customFormat="1" ht="16.7" customHeight="1">
      <c r="A22" s="20" t="s">
        <v>134</v>
      </c>
      <c r="B22" s="30" t="s">
        <v>135</v>
      </c>
      <c r="C22" s="580">
        <f t="shared" si="1"/>
        <v>284</v>
      </c>
      <c r="D22" s="580">
        <f t="shared" si="2"/>
        <v>284</v>
      </c>
      <c r="E22" s="581" t="s">
        <v>834</v>
      </c>
      <c r="F22" s="581" t="s">
        <v>834</v>
      </c>
      <c r="G22" s="582">
        <v>16</v>
      </c>
      <c r="H22" s="582">
        <v>56</v>
      </c>
      <c r="I22" s="582">
        <v>67</v>
      </c>
      <c r="J22" s="582">
        <v>69</v>
      </c>
      <c r="K22" s="582">
        <v>76</v>
      </c>
      <c r="L22" s="582" t="s">
        <v>834</v>
      </c>
    </row>
    <row r="23" spans="1:12" s="9" customFormat="1" ht="16.7" customHeight="1">
      <c r="A23" s="20" t="s">
        <v>136</v>
      </c>
      <c r="B23" s="30" t="s">
        <v>137</v>
      </c>
      <c r="C23" s="580">
        <f t="shared" si="1"/>
        <v>386</v>
      </c>
      <c r="D23" s="580">
        <f t="shared" si="2"/>
        <v>386</v>
      </c>
      <c r="E23" s="581" t="s">
        <v>834</v>
      </c>
      <c r="F23" s="581" t="s">
        <v>834</v>
      </c>
      <c r="G23" s="582">
        <v>24</v>
      </c>
      <c r="H23" s="582">
        <v>98</v>
      </c>
      <c r="I23" s="582">
        <v>101</v>
      </c>
      <c r="J23" s="582">
        <v>55</v>
      </c>
      <c r="K23" s="582">
        <v>108</v>
      </c>
      <c r="L23" s="582" t="s">
        <v>834</v>
      </c>
    </row>
    <row r="24" spans="1:12" s="9" customFormat="1" ht="16.7" customHeight="1">
      <c r="A24" s="20" t="s">
        <v>138</v>
      </c>
      <c r="B24" s="30" t="s">
        <v>139</v>
      </c>
      <c r="C24" s="580">
        <f t="shared" si="1"/>
        <v>218</v>
      </c>
      <c r="D24" s="580">
        <f t="shared" si="2"/>
        <v>218</v>
      </c>
      <c r="E24" s="581" t="s">
        <v>834</v>
      </c>
      <c r="F24" s="581" t="s">
        <v>834</v>
      </c>
      <c r="G24" s="582">
        <v>14</v>
      </c>
      <c r="H24" s="582">
        <v>55</v>
      </c>
      <c r="I24" s="582">
        <v>57</v>
      </c>
      <c r="J24" s="582">
        <v>47</v>
      </c>
      <c r="K24" s="582">
        <v>45</v>
      </c>
      <c r="L24" s="582" t="s">
        <v>834</v>
      </c>
    </row>
    <row r="25" spans="1:12" s="9" customFormat="1" ht="16.7" customHeight="1">
      <c r="A25" s="20" t="s">
        <v>140</v>
      </c>
      <c r="B25" s="30" t="s">
        <v>141</v>
      </c>
      <c r="C25" s="580">
        <f t="shared" si="1"/>
        <v>330</v>
      </c>
      <c r="D25" s="580">
        <f t="shared" si="2"/>
        <v>330</v>
      </c>
      <c r="E25" s="581" t="s">
        <v>834</v>
      </c>
      <c r="F25" s="581" t="s">
        <v>834</v>
      </c>
      <c r="G25" s="582">
        <v>15</v>
      </c>
      <c r="H25" s="582">
        <v>66</v>
      </c>
      <c r="I25" s="582">
        <v>75</v>
      </c>
      <c r="J25" s="582">
        <v>84</v>
      </c>
      <c r="K25" s="582">
        <v>90</v>
      </c>
      <c r="L25" s="582" t="s">
        <v>834</v>
      </c>
    </row>
    <row r="26" spans="1:12" s="9" customFormat="1" ht="16.7" customHeight="1">
      <c r="A26" s="20" t="s">
        <v>142</v>
      </c>
      <c r="B26" s="30" t="s">
        <v>143</v>
      </c>
      <c r="C26" s="580">
        <f t="shared" si="1"/>
        <v>120</v>
      </c>
      <c r="D26" s="580">
        <f t="shared" si="2"/>
        <v>120</v>
      </c>
      <c r="E26" s="581" t="s">
        <v>834</v>
      </c>
      <c r="F26" s="581">
        <v>1</v>
      </c>
      <c r="G26" s="582">
        <v>7</v>
      </c>
      <c r="H26" s="582">
        <v>32</v>
      </c>
      <c r="I26" s="582">
        <v>30</v>
      </c>
      <c r="J26" s="582">
        <v>26</v>
      </c>
      <c r="K26" s="582">
        <v>24</v>
      </c>
      <c r="L26" s="582" t="s">
        <v>834</v>
      </c>
    </row>
    <row r="27" spans="1:12" s="9" customFormat="1" ht="16.7" customHeight="1">
      <c r="A27" s="20" t="s">
        <v>144</v>
      </c>
      <c r="B27" s="30" t="s">
        <v>145</v>
      </c>
      <c r="C27" s="580">
        <f t="shared" si="1"/>
        <v>276</v>
      </c>
      <c r="D27" s="580">
        <f t="shared" si="2"/>
        <v>276</v>
      </c>
      <c r="E27" s="581" t="s">
        <v>834</v>
      </c>
      <c r="F27" s="581" t="s">
        <v>834</v>
      </c>
      <c r="G27" s="582">
        <v>18</v>
      </c>
      <c r="H27" s="582">
        <v>87</v>
      </c>
      <c r="I27" s="582">
        <v>60</v>
      </c>
      <c r="J27" s="582">
        <v>42</v>
      </c>
      <c r="K27" s="582">
        <v>69</v>
      </c>
      <c r="L27" s="582" t="s">
        <v>834</v>
      </c>
    </row>
    <row r="28" spans="1:12" s="9" customFormat="1" ht="16.7" customHeight="1">
      <c r="A28" s="20" t="s">
        <v>146</v>
      </c>
      <c r="B28" s="30" t="s">
        <v>147</v>
      </c>
      <c r="C28" s="580">
        <f t="shared" si="1"/>
        <v>137</v>
      </c>
      <c r="D28" s="580">
        <f t="shared" si="2"/>
        <v>137</v>
      </c>
      <c r="E28" s="581" t="s">
        <v>834</v>
      </c>
      <c r="F28" s="581">
        <v>1</v>
      </c>
      <c r="G28" s="582">
        <v>7</v>
      </c>
      <c r="H28" s="582">
        <v>29</v>
      </c>
      <c r="I28" s="582">
        <v>31</v>
      </c>
      <c r="J28" s="582">
        <v>30</v>
      </c>
      <c r="K28" s="582">
        <v>39</v>
      </c>
      <c r="L28" s="582" t="s">
        <v>834</v>
      </c>
    </row>
    <row r="29" spans="1:12" s="9" customFormat="1" ht="16.7" customHeight="1">
      <c r="A29" s="20" t="s">
        <v>148</v>
      </c>
      <c r="B29" s="30" t="s">
        <v>149</v>
      </c>
      <c r="C29" s="580">
        <f t="shared" si="1"/>
        <v>108</v>
      </c>
      <c r="D29" s="580">
        <f t="shared" si="2"/>
        <v>108</v>
      </c>
      <c r="E29" s="581" t="s">
        <v>834</v>
      </c>
      <c r="F29" s="581">
        <v>1</v>
      </c>
      <c r="G29" s="582">
        <v>5</v>
      </c>
      <c r="H29" s="582">
        <v>29</v>
      </c>
      <c r="I29" s="582">
        <v>32</v>
      </c>
      <c r="J29" s="582">
        <v>23</v>
      </c>
      <c r="K29" s="582">
        <v>18</v>
      </c>
      <c r="L29" s="582" t="s">
        <v>834</v>
      </c>
    </row>
    <row r="30" spans="1:12" s="9" customFormat="1" ht="16.7" customHeight="1">
      <c r="A30" s="20" t="s">
        <v>150</v>
      </c>
      <c r="B30" s="30" t="s">
        <v>151</v>
      </c>
      <c r="C30" s="580">
        <f t="shared" si="1"/>
        <v>150</v>
      </c>
      <c r="D30" s="580">
        <f t="shared" si="2"/>
        <v>150</v>
      </c>
      <c r="E30" s="581" t="s">
        <v>834</v>
      </c>
      <c r="F30" s="581">
        <v>1</v>
      </c>
      <c r="G30" s="582">
        <v>8</v>
      </c>
      <c r="H30" s="582">
        <v>46</v>
      </c>
      <c r="I30" s="582">
        <v>38</v>
      </c>
      <c r="J30" s="582">
        <v>21</v>
      </c>
      <c r="K30" s="582">
        <v>36</v>
      </c>
      <c r="L30" s="582" t="s">
        <v>834</v>
      </c>
    </row>
    <row r="31" spans="1:12" s="9" customFormat="1" ht="16.7" customHeight="1">
      <c r="A31" s="20" t="s">
        <v>152</v>
      </c>
      <c r="B31" s="30" t="s">
        <v>153</v>
      </c>
      <c r="C31" s="580">
        <f t="shared" si="1"/>
        <v>172</v>
      </c>
      <c r="D31" s="580">
        <f t="shared" si="2"/>
        <v>172</v>
      </c>
      <c r="E31" s="581" t="s">
        <v>834</v>
      </c>
      <c r="F31" s="581" t="s">
        <v>834</v>
      </c>
      <c r="G31" s="582">
        <v>9</v>
      </c>
      <c r="H31" s="582">
        <v>40</v>
      </c>
      <c r="I31" s="582">
        <v>51</v>
      </c>
      <c r="J31" s="582">
        <v>22</v>
      </c>
      <c r="K31" s="582">
        <v>50</v>
      </c>
      <c r="L31" s="582" t="s">
        <v>834</v>
      </c>
    </row>
    <row r="32" spans="1:12" s="9" customFormat="1" ht="16.7" customHeight="1">
      <c r="A32" s="20" t="s">
        <v>154</v>
      </c>
      <c r="B32" s="30" t="s">
        <v>155</v>
      </c>
      <c r="C32" s="580">
        <f t="shared" si="1"/>
        <v>126</v>
      </c>
      <c r="D32" s="580">
        <f t="shared" si="2"/>
        <v>126</v>
      </c>
      <c r="E32" s="581" t="s">
        <v>834</v>
      </c>
      <c r="F32" s="581" t="s">
        <v>834</v>
      </c>
      <c r="G32" s="582">
        <v>8</v>
      </c>
      <c r="H32" s="582">
        <v>33</v>
      </c>
      <c r="I32" s="582">
        <v>26</v>
      </c>
      <c r="J32" s="582">
        <v>30</v>
      </c>
      <c r="K32" s="582">
        <v>29</v>
      </c>
      <c r="L32" s="582" t="s">
        <v>834</v>
      </c>
    </row>
    <row r="33" spans="1:12" s="9" customFormat="1" ht="16.7" customHeight="1">
      <c r="A33" s="20" t="s">
        <v>156</v>
      </c>
      <c r="B33" s="30" t="s">
        <v>157</v>
      </c>
      <c r="C33" s="580">
        <f t="shared" si="1"/>
        <v>160</v>
      </c>
      <c r="D33" s="580">
        <f t="shared" si="2"/>
        <v>160</v>
      </c>
      <c r="E33" s="581" t="s">
        <v>834</v>
      </c>
      <c r="F33" s="581">
        <v>1</v>
      </c>
      <c r="G33" s="582">
        <v>9</v>
      </c>
      <c r="H33" s="582">
        <v>46</v>
      </c>
      <c r="I33" s="582">
        <v>46</v>
      </c>
      <c r="J33" s="582">
        <v>23</v>
      </c>
      <c r="K33" s="582">
        <v>35</v>
      </c>
      <c r="L33" s="582" t="s">
        <v>834</v>
      </c>
    </row>
    <row r="34" spans="1:12" s="9" customFormat="1" ht="16.7" customHeight="1">
      <c r="A34" s="20" t="s">
        <v>158</v>
      </c>
      <c r="B34" s="30" t="s">
        <v>159</v>
      </c>
      <c r="C34" s="580">
        <f t="shared" si="1"/>
        <v>171</v>
      </c>
      <c r="D34" s="580">
        <f t="shared" si="2"/>
        <v>171</v>
      </c>
      <c r="E34" s="581" t="s">
        <v>834</v>
      </c>
      <c r="F34" s="581" t="s">
        <v>834</v>
      </c>
      <c r="G34" s="582">
        <v>8</v>
      </c>
      <c r="H34" s="582">
        <v>48</v>
      </c>
      <c r="I34" s="582">
        <v>35</v>
      </c>
      <c r="J34" s="582">
        <v>33</v>
      </c>
      <c r="K34" s="582">
        <v>47</v>
      </c>
      <c r="L34" s="582" t="s">
        <v>834</v>
      </c>
    </row>
    <row r="35" spans="1:12" s="9" customFormat="1" ht="16.7" customHeight="1">
      <c r="A35" s="20" t="s">
        <v>160</v>
      </c>
      <c r="B35" s="30" t="s">
        <v>161</v>
      </c>
      <c r="C35" s="580">
        <f t="shared" si="1"/>
        <v>194</v>
      </c>
      <c r="D35" s="580">
        <f t="shared" si="2"/>
        <v>194</v>
      </c>
      <c r="E35" s="581" t="s">
        <v>834</v>
      </c>
      <c r="F35" s="581" t="s">
        <v>834</v>
      </c>
      <c r="G35" s="582">
        <v>12</v>
      </c>
      <c r="H35" s="582">
        <v>54</v>
      </c>
      <c r="I35" s="582">
        <v>42</v>
      </c>
      <c r="J35" s="582">
        <v>43</v>
      </c>
      <c r="K35" s="582">
        <v>43</v>
      </c>
      <c r="L35" s="582" t="s">
        <v>834</v>
      </c>
    </row>
    <row r="36" spans="1:12" s="9" customFormat="1" ht="16.7" customHeight="1">
      <c r="A36" s="20" t="s">
        <v>162</v>
      </c>
      <c r="B36" s="30" t="s">
        <v>163</v>
      </c>
      <c r="C36" s="580">
        <f t="shared" si="1"/>
        <v>172</v>
      </c>
      <c r="D36" s="580">
        <f t="shared" si="2"/>
        <v>172</v>
      </c>
      <c r="E36" s="581" t="s">
        <v>834</v>
      </c>
      <c r="F36" s="581" t="s">
        <v>834</v>
      </c>
      <c r="G36" s="582">
        <v>10</v>
      </c>
      <c r="H36" s="582">
        <v>41</v>
      </c>
      <c r="I36" s="582">
        <v>43</v>
      </c>
      <c r="J36" s="582">
        <v>35</v>
      </c>
      <c r="K36" s="582">
        <v>43</v>
      </c>
      <c r="L36" s="582" t="s">
        <v>834</v>
      </c>
    </row>
    <row r="37" spans="1:12" s="9" customFormat="1" ht="16.7" customHeight="1">
      <c r="A37" s="20" t="s">
        <v>164</v>
      </c>
      <c r="B37" s="30" t="s">
        <v>165</v>
      </c>
      <c r="C37" s="580">
        <f t="shared" si="1"/>
        <v>174</v>
      </c>
      <c r="D37" s="580">
        <f t="shared" si="2"/>
        <v>174</v>
      </c>
      <c r="E37" s="581" t="s">
        <v>834</v>
      </c>
      <c r="F37" s="581" t="s">
        <v>834</v>
      </c>
      <c r="G37" s="582">
        <v>10</v>
      </c>
      <c r="H37" s="582">
        <v>45</v>
      </c>
      <c r="I37" s="582">
        <v>42</v>
      </c>
      <c r="J37" s="582">
        <v>37</v>
      </c>
      <c r="K37" s="582">
        <v>40</v>
      </c>
      <c r="L37" s="582" t="s">
        <v>834</v>
      </c>
    </row>
    <row r="38" spans="1:12" s="9" customFormat="1" ht="16.7" customHeight="1" thickBot="1">
      <c r="A38" s="20" t="s">
        <v>167</v>
      </c>
      <c r="B38" s="30" t="s">
        <v>166</v>
      </c>
      <c r="C38" s="580">
        <f t="shared" si="1"/>
        <v>47</v>
      </c>
      <c r="D38" s="580">
        <f t="shared" si="2"/>
        <v>47</v>
      </c>
      <c r="E38" s="581" t="s">
        <v>834</v>
      </c>
      <c r="F38" s="581" t="s">
        <v>834</v>
      </c>
      <c r="G38" s="582">
        <v>3</v>
      </c>
      <c r="H38" s="582">
        <v>12</v>
      </c>
      <c r="I38" s="582">
        <v>10</v>
      </c>
      <c r="J38" s="582">
        <v>11</v>
      </c>
      <c r="K38" s="582">
        <v>11</v>
      </c>
      <c r="L38" s="582" t="s">
        <v>834</v>
      </c>
    </row>
    <row r="39" spans="1:12" s="34" customFormat="1" ht="11.1" customHeight="1">
      <c r="A39" s="31" t="s">
        <v>455</v>
      </c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33" t="s">
        <v>820</v>
      </c>
    </row>
    <row r="40" spans="1:12" s="23" customFormat="1" ht="10.5">
      <c r="A40" s="23" t="s">
        <v>886</v>
      </c>
      <c r="C40" s="744"/>
      <c r="D40" s="744"/>
      <c r="E40" s="744"/>
      <c r="F40" s="744"/>
      <c r="G40" s="744"/>
      <c r="H40" s="744"/>
      <c r="I40" s="744"/>
      <c r="J40" s="744"/>
      <c r="K40" s="744"/>
    </row>
    <row r="41" spans="1:12" s="23" customFormat="1" ht="10.5">
      <c r="A41" s="23" t="s">
        <v>1197</v>
      </c>
      <c r="C41" s="744"/>
      <c r="D41" s="744"/>
      <c r="E41" s="744"/>
      <c r="F41" s="744"/>
      <c r="G41" s="744"/>
      <c r="H41" s="744"/>
      <c r="I41" s="744"/>
      <c r="J41" s="744"/>
      <c r="K41" s="744"/>
    </row>
    <row r="42" spans="1:12" s="9" customFormat="1" ht="11.25">
      <c r="C42" s="35"/>
      <c r="D42" s="35"/>
      <c r="E42" s="35"/>
      <c r="F42" s="35"/>
      <c r="G42" s="35"/>
      <c r="H42" s="35"/>
      <c r="I42" s="35"/>
      <c r="J42" s="35"/>
      <c r="K42" s="35"/>
      <c r="L42" s="489"/>
    </row>
    <row r="43" spans="1:12" s="9" customFormat="1" ht="11.25">
      <c r="C43" s="486"/>
      <c r="D43" s="486"/>
      <c r="E43" s="486"/>
      <c r="F43" s="486"/>
      <c r="G43" s="486"/>
      <c r="H43" s="486"/>
      <c r="I43" s="486"/>
      <c r="J43" s="486"/>
      <c r="K43" s="486"/>
    </row>
    <row r="44" spans="1:12" s="9" customFormat="1" ht="11.25">
      <c r="C44" s="486"/>
      <c r="D44" s="486"/>
      <c r="E44" s="486"/>
      <c r="F44" s="486"/>
      <c r="G44" s="486"/>
      <c r="H44" s="486"/>
      <c r="I44" s="486"/>
      <c r="J44" s="486"/>
      <c r="K44" s="486"/>
    </row>
    <row r="45" spans="1:12" s="9" customFormat="1" ht="11.25">
      <c r="C45" s="486"/>
      <c r="D45" s="486"/>
      <c r="E45" s="486"/>
      <c r="F45" s="486"/>
      <c r="G45" s="486"/>
      <c r="H45" s="486"/>
      <c r="I45" s="486"/>
      <c r="J45" s="486"/>
      <c r="K45" s="486"/>
    </row>
    <row r="46" spans="1:12" s="9" customFormat="1" ht="11.25">
      <c r="C46" s="486"/>
      <c r="D46" s="486"/>
      <c r="E46" s="486"/>
      <c r="F46" s="486"/>
      <c r="G46" s="486"/>
      <c r="H46" s="486"/>
      <c r="I46" s="486"/>
      <c r="J46" s="486"/>
      <c r="K46" s="486"/>
    </row>
    <row r="47" spans="1:12" s="9" customFormat="1" ht="11.25">
      <c r="C47" s="486"/>
      <c r="D47" s="486"/>
      <c r="E47" s="486"/>
      <c r="F47" s="486"/>
      <c r="G47" s="486"/>
      <c r="H47" s="486"/>
      <c r="I47" s="486"/>
      <c r="J47" s="486"/>
      <c r="K47" s="486"/>
    </row>
    <row r="48" spans="1:12" s="9" customFormat="1" ht="11.25">
      <c r="C48" s="486"/>
      <c r="D48" s="486"/>
      <c r="E48" s="486"/>
      <c r="F48" s="486"/>
      <c r="G48" s="486"/>
      <c r="H48" s="486"/>
      <c r="I48" s="486"/>
      <c r="J48" s="486"/>
      <c r="K48" s="486"/>
    </row>
    <row r="49" spans="3:11" s="9" customFormat="1" ht="11.25">
      <c r="C49" s="486"/>
      <c r="D49" s="486"/>
      <c r="E49" s="486"/>
      <c r="F49" s="486"/>
      <c r="G49" s="486"/>
      <c r="H49" s="486"/>
      <c r="I49" s="486"/>
      <c r="J49" s="486"/>
      <c r="K49" s="486"/>
    </row>
    <row r="50" spans="3:11" s="9" customFormat="1" ht="11.25">
      <c r="C50" s="486"/>
      <c r="D50" s="486"/>
      <c r="E50" s="486"/>
      <c r="F50" s="486"/>
      <c r="G50" s="486"/>
      <c r="H50" s="486"/>
      <c r="I50" s="486"/>
      <c r="J50" s="486"/>
      <c r="K50" s="486"/>
    </row>
    <row r="51" spans="3:11" s="9" customFormat="1" ht="11.25">
      <c r="C51" s="486"/>
      <c r="D51" s="486"/>
      <c r="E51" s="486"/>
      <c r="F51" s="486"/>
      <c r="G51" s="486"/>
      <c r="H51" s="486"/>
      <c r="I51" s="486"/>
      <c r="J51" s="486"/>
      <c r="K51" s="486"/>
    </row>
    <row r="52" spans="3:11" s="9" customFormat="1" ht="11.25">
      <c r="C52" s="486"/>
      <c r="D52" s="486"/>
      <c r="E52" s="486"/>
      <c r="F52" s="486"/>
      <c r="G52" s="486"/>
      <c r="H52" s="486"/>
      <c r="I52" s="486"/>
      <c r="J52" s="486"/>
      <c r="K52" s="486"/>
    </row>
    <row r="53" spans="3:11" s="9" customFormat="1" ht="11.25">
      <c r="C53" s="486"/>
      <c r="D53" s="486"/>
      <c r="E53" s="486"/>
      <c r="F53" s="486"/>
      <c r="G53" s="486"/>
      <c r="H53" s="486"/>
      <c r="I53" s="486"/>
      <c r="J53" s="486"/>
      <c r="K53" s="486"/>
    </row>
    <row r="54" spans="3:11" s="9" customFormat="1" ht="11.25">
      <c r="C54" s="486"/>
      <c r="D54" s="486"/>
      <c r="E54" s="486"/>
      <c r="F54" s="486"/>
      <c r="G54" s="486"/>
      <c r="H54" s="486"/>
      <c r="I54" s="486"/>
      <c r="J54" s="486"/>
      <c r="K54" s="486"/>
    </row>
    <row r="55" spans="3:11" s="9" customFormat="1" ht="11.25">
      <c r="C55" s="486"/>
      <c r="D55" s="486"/>
      <c r="E55" s="486"/>
      <c r="F55" s="486"/>
      <c r="G55" s="486"/>
      <c r="H55" s="486"/>
      <c r="I55" s="486"/>
      <c r="J55" s="486"/>
      <c r="K55" s="486"/>
    </row>
    <row r="56" spans="3:11" s="9" customFormat="1" ht="11.25">
      <c r="C56" s="486"/>
      <c r="D56" s="486"/>
      <c r="E56" s="486"/>
      <c r="F56" s="486"/>
      <c r="G56" s="486"/>
      <c r="H56" s="486"/>
      <c r="I56" s="486"/>
      <c r="J56" s="486"/>
      <c r="K56" s="486"/>
    </row>
    <row r="57" spans="3:11" s="9" customFormat="1" ht="11.25">
      <c r="C57" s="486"/>
      <c r="D57" s="486"/>
      <c r="E57" s="486"/>
      <c r="F57" s="486"/>
      <c r="G57" s="486"/>
      <c r="H57" s="486"/>
      <c r="I57" s="486"/>
      <c r="J57" s="486"/>
      <c r="K57" s="486"/>
    </row>
    <row r="58" spans="3:11" s="9" customFormat="1" ht="11.25">
      <c r="C58" s="486"/>
      <c r="D58" s="486"/>
      <c r="E58" s="486"/>
      <c r="F58" s="486"/>
      <c r="G58" s="486"/>
      <c r="H58" s="486"/>
      <c r="I58" s="486"/>
      <c r="J58" s="486"/>
      <c r="K58" s="486"/>
    </row>
    <row r="59" spans="3:11" s="9" customFormat="1" ht="11.25">
      <c r="C59" s="486"/>
      <c r="D59" s="486"/>
      <c r="E59" s="486"/>
      <c r="F59" s="486"/>
      <c r="G59" s="486"/>
      <c r="H59" s="486"/>
      <c r="I59" s="486"/>
      <c r="J59" s="486"/>
      <c r="K59" s="486"/>
    </row>
    <row r="60" spans="3:11" s="9" customFormat="1" ht="11.25">
      <c r="C60" s="486"/>
      <c r="D60" s="486"/>
      <c r="E60" s="486"/>
      <c r="F60" s="486"/>
      <c r="G60" s="486"/>
      <c r="H60" s="486"/>
      <c r="I60" s="486"/>
      <c r="J60" s="486"/>
      <c r="K60" s="486"/>
    </row>
    <row r="61" spans="3:11" s="9" customFormat="1" ht="11.25">
      <c r="C61" s="486"/>
      <c r="D61" s="486"/>
      <c r="E61" s="486"/>
      <c r="F61" s="486"/>
      <c r="G61" s="486"/>
      <c r="H61" s="486"/>
      <c r="I61" s="486"/>
      <c r="J61" s="486"/>
      <c r="K61" s="486"/>
    </row>
    <row r="62" spans="3:11" s="9" customFormat="1" ht="11.25">
      <c r="C62" s="486"/>
      <c r="D62" s="486"/>
      <c r="E62" s="486"/>
      <c r="F62" s="486"/>
      <c r="G62" s="486"/>
      <c r="H62" s="486"/>
      <c r="I62" s="486"/>
      <c r="J62" s="486"/>
      <c r="K62" s="486"/>
    </row>
    <row r="63" spans="3:11" s="9" customFormat="1" ht="11.25">
      <c r="C63" s="486"/>
      <c r="D63" s="486"/>
      <c r="E63" s="486"/>
      <c r="F63" s="486"/>
      <c r="G63" s="486"/>
      <c r="H63" s="486"/>
      <c r="I63" s="486"/>
      <c r="J63" s="486"/>
      <c r="K63" s="486"/>
    </row>
    <row r="64" spans="3:11" s="9" customFormat="1" ht="11.25">
      <c r="C64" s="486"/>
      <c r="D64" s="486"/>
      <c r="E64" s="486"/>
      <c r="F64" s="486"/>
      <c r="G64" s="486"/>
      <c r="H64" s="486"/>
      <c r="I64" s="486"/>
      <c r="J64" s="486"/>
      <c r="K64" s="486"/>
    </row>
    <row r="65" spans="3:11" s="9" customFormat="1" ht="11.25">
      <c r="C65" s="486"/>
      <c r="D65" s="486"/>
      <c r="E65" s="486"/>
      <c r="F65" s="486"/>
      <c r="G65" s="486"/>
      <c r="H65" s="486"/>
      <c r="I65" s="486"/>
      <c r="J65" s="486"/>
      <c r="K65" s="486"/>
    </row>
    <row r="66" spans="3:11" s="9" customFormat="1" ht="11.25">
      <c r="C66" s="486"/>
      <c r="D66" s="486"/>
      <c r="E66" s="486"/>
      <c r="F66" s="486"/>
      <c r="G66" s="486"/>
      <c r="H66" s="486"/>
      <c r="I66" s="486"/>
      <c r="J66" s="486"/>
      <c r="K66" s="486"/>
    </row>
    <row r="67" spans="3:11" s="9" customFormat="1" ht="11.25">
      <c r="C67" s="486"/>
      <c r="D67" s="486"/>
      <c r="E67" s="486"/>
      <c r="F67" s="486"/>
      <c r="G67" s="486"/>
      <c r="H67" s="486"/>
      <c r="I67" s="486"/>
      <c r="J67" s="486"/>
      <c r="K67" s="486"/>
    </row>
    <row r="68" spans="3:11" s="9" customFormat="1" ht="11.25">
      <c r="C68" s="486"/>
      <c r="D68" s="486"/>
      <c r="E68" s="486"/>
      <c r="F68" s="486"/>
      <c r="G68" s="486"/>
      <c r="H68" s="486"/>
      <c r="I68" s="486"/>
      <c r="J68" s="486"/>
      <c r="K68" s="486"/>
    </row>
    <row r="69" spans="3:11" s="9" customFormat="1" ht="11.25">
      <c r="C69" s="486"/>
      <c r="D69" s="486"/>
      <c r="E69" s="486"/>
      <c r="F69" s="486"/>
      <c r="G69" s="486"/>
      <c r="H69" s="486"/>
      <c r="I69" s="486"/>
      <c r="J69" s="486"/>
      <c r="K69" s="486"/>
    </row>
    <row r="70" spans="3:11" s="9" customFormat="1" ht="11.25">
      <c r="C70" s="486"/>
      <c r="D70" s="486"/>
      <c r="E70" s="486"/>
      <c r="F70" s="486"/>
      <c r="G70" s="486"/>
      <c r="H70" s="486"/>
      <c r="I70" s="486"/>
      <c r="J70" s="486"/>
      <c r="K70" s="486"/>
    </row>
    <row r="71" spans="3:11" s="9" customFormat="1" ht="11.25">
      <c r="C71" s="486"/>
      <c r="D71" s="486"/>
      <c r="E71" s="486"/>
      <c r="F71" s="486"/>
      <c r="G71" s="486"/>
      <c r="H71" s="486"/>
      <c r="I71" s="486"/>
      <c r="J71" s="486"/>
      <c r="K71" s="486"/>
    </row>
    <row r="72" spans="3:11" s="9" customFormat="1" ht="11.25">
      <c r="C72" s="486"/>
      <c r="D72" s="486"/>
      <c r="E72" s="486"/>
      <c r="F72" s="486"/>
      <c r="G72" s="486"/>
      <c r="H72" s="486"/>
      <c r="I72" s="486"/>
      <c r="J72" s="486"/>
      <c r="K72" s="486"/>
    </row>
    <row r="73" spans="3:11" s="9" customFormat="1" ht="11.25">
      <c r="C73" s="486"/>
      <c r="D73" s="486"/>
      <c r="E73" s="486"/>
      <c r="F73" s="486"/>
      <c r="G73" s="486"/>
      <c r="H73" s="486"/>
      <c r="I73" s="486"/>
      <c r="J73" s="486"/>
      <c r="K73" s="486"/>
    </row>
    <row r="74" spans="3:11" s="9" customFormat="1" ht="11.25">
      <c r="C74" s="486"/>
      <c r="D74" s="486"/>
      <c r="E74" s="486"/>
      <c r="F74" s="486"/>
      <c r="G74" s="486"/>
      <c r="H74" s="486"/>
      <c r="I74" s="486"/>
      <c r="J74" s="486"/>
      <c r="K74" s="486"/>
    </row>
    <row r="75" spans="3:11" s="9" customFormat="1" ht="11.25">
      <c r="C75" s="486"/>
      <c r="D75" s="486"/>
      <c r="E75" s="486"/>
      <c r="F75" s="486"/>
      <c r="G75" s="486"/>
      <c r="H75" s="486"/>
      <c r="I75" s="486"/>
      <c r="J75" s="486"/>
      <c r="K75" s="486"/>
    </row>
    <row r="76" spans="3:11" s="9" customFormat="1" ht="11.25">
      <c r="C76" s="486"/>
      <c r="D76" s="486"/>
      <c r="E76" s="486"/>
      <c r="F76" s="486"/>
      <c r="G76" s="486"/>
      <c r="H76" s="486"/>
      <c r="I76" s="486"/>
      <c r="J76" s="486"/>
      <c r="K76" s="486"/>
    </row>
    <row r="77" spans="3:11" s="9" customFormat="1" ht="11.25">
      <c r="C77" s="486"/>
      <c r="D77" s="486"/>
      <c r="E77" s="486"/>
      <c r="F77" s="486"/>
      <c r="G77" s="486"/>
      <c r="H77" s="486"/>
      <c r="I77" s="486"/>
      <c r="J77" s="486"/>
      <c r="K77" s="486"/>
    </row>
    <row r="78" spans="3:11" s="9" customFormat="1" ht="11.25">
      <c r="C78" s="486"/>
      <c r="D78" s="486"/>
      <c r="E78" s="486"/>
      <c r="F78" s="486"/>
      <c r="G78" s="486"/>
      <c r="H78" s="486"/>
      <c r="I78" s="486"/>
      <c r="J78" s="486"/>
      <c r="K78" s="486"/>
    </row>
    <row r="79" spans="3:11" s="9" customFormat="1" ht="11.25">
      <c r="C79" s="486"/>
      <c r="D79" s="486"/>
      <c r="E79" s="486"/>
      <c r="F79" s="486"/>
      <c r="G79" s="486"/>
      <c r="H79" s="486"/>
      <c r="I79" s="486"/>
      <c r="J79" s="486"/>
      <c r="K79" s="486"/>
    </row>
    <row r="80" spans="3:11" s="9" customFormat="1" ht="11.25">
      <c r="C80" s="486"/>
      <c r="D80" s="486"/>
      <c r="E80" s="486"/>
      <c r="F80" s="486"/>
      <c r="G80" s="486"/>
      <c r="H80" s="486"/>
      <c r="I80" s="486"/>
      <c r="J80" s="486"/>
      <c r="K80" s="486"/>
    </row>
    <row r="81" spans="3:11" s="9" customFormat="1" ht="11.25">
      <c r="C81" s="486"/>
      <c r="D81" s="486"/>
      <c r="E81" s="486"/>
      <c r="F81" s="486"/>
      <c r="G81" s="486"/>
      <c r="H81" s="486"/>
      <c r="I81" s="486"/>
      <c r="J81" s="486"/>
      <c r="K81" s="486"/>
    </row>
    <row r="82" spans="3:11" s="9" customFormat="1" ht="11.25">
      <c r="C82" s="486"/>
      <c r="D82" s="486"/>
      <c r="E82" s="486"/>
      <c r="F82" s="486"/>
      <c r="G82" s="486"/>
      <c r="H82" s="486"/>
      <c r="I82" s="486"/>
      <c r="J82" s="486"/>
      <c r="K82" s="486"/>
    </row>
    <row r="83" spans="3:11" s="9" customFormat="1" ht="11.25">
      <c r="C83" s="486"/>
      <c r="D83" s="486"/>
      <c r="E83" s="486"/>
      <c r="F83" s="486"/>
      <c r="G83" s="486"/>
      <c r="H83" s="486"/>
      <c r="I83" s="486"/>
      <c r="J83" s="486"/>
      <c r="K83" s="486"/>
    </row>
    <row r="84" spans="3:11" s="9" customFormat="1" ht="11.25">
      <c r="C84" s="486"/>
      <c r="D84" s="486"/>
      <c r="E84" s="486"/>
      <c r="F84" s="486"/>
      <c r="G84" s="486"/>
      <c r="H84" s="486"/>
      <c r="I84" s="486"/>
      <c r="J84" s="486"/>
      <c r="K84" s="486"/>
    </row>
    <row r="85" spans="3:11" s="9" customFormat="1" ht="11.25">
      <c r="C85" s="486"/>
      <c r="D85" s="486"/>
      <c r="E85" s="486"/>
      <c r="F85" s="486"/>
      <c r="G85" s="486"/>
      <c r="H85" s="486"/>
      <c r="I85" s="486"/>
      <c r="J85" s="486"/>
      <c r="K85" s="486"/>
    </row>
    <row r="86" spans="3:11" s="9" customFormat="1" ht="11.25">
      <c r="C86" s="486"/>
      <c r="D86" s="486"/>
      <c r="E86" s="486"/>
      <c r="F86" s="486"/>
      <c r="G86" s="486"/>
      <c r="H86" s="486"/>
      <c r="I86" s="486"/>
      <c r="J86" s="486"/>
      <c r="K86" s="486"/>
    </row>
    <row r="87" spans="3:11" s="9" customFormat="1" ht="11.25">
      <c r="C87" s="486"/>
      <c r="D87" s="486"/>
      <c r="E87" s="486"/>
      <c r="F87" s="486"/>
      <c r="G87" s="486"/>
      <c r="H87" s="486"/>
      <c r="I87" s="486"/>
      <c r="J87" s="486"/>
      <c r="K87" s="486"/>
    </row>
    <row r="88" spans="3:11" s="9" customFormat="1" ht="11.25">
      <c r="C88" s="486"/>
      <c r="D88" s="486"/>
      <c r="E88" s="486"/>
      <c r="F88" s="486"/>
      <c r="G88" s="486"/>
      <c r="H88" s="486"/>
      <c r="I88" s="486"/>
      <c r="J88" s="486"/>
      <c r="K88" s="486"/>
    </row>
    <row r="89" spans="3:11" s="9" customFormat="1" ht="11.25">
      <c r="C89" s="486"/>
      <c r="D89" s="486"/>
      <c r="E89" s="486"/>
      <c r="F89" s="486"/>
      <c r="G89" s="486"/>
      <c r="H89" s="486"/>
      <c r="I89" s="486"/>
      <c r="J89" s="486"/>
      <c r="K89" s="486"/>
    </row>
    <row r="90" spans="3:11" s="9" customFormat="1" ht="11.25">
      <c r="C90" s="486"/>
      <c r="D90" s="486"/>
      <c r="E90" s="486"/>
      <c r="F90" s="486"/>
      <c r="G90" s="486"/>
      <c r="H90" s="486"/>
      <c r="I90" s="486"/>
      <c r="J90" s="486"/>
      <c r="K90" s="486"/>
    </row>
    <row r="91" spans="3:11" s="9" customFormat="1" ht="11.25">
      <c r="C91" s="486"/>
      <c r="D91" s="486"/>
      <c r="E91" s="486"/>
      <c r="F91" s="486"/>
      <c r="G91" s="486"/>
      <c r="H91" s="486"/>
      <c r="I91" s="486"/>
      <c r="J91" s="486"/>
      <c r="K91" s="486"/>
    </row>
    <row r="92" spans="3:11" s="9" customFormat="1" ht="11.25">
      <c r="C92" s="486"/>
      <c r="D92" s="486"/>
      <c r="E92" s="486"/>
      <c r="F92" s="486"/>
      <c r="G92" s="486"/>
      <c r="H92" s="486"/>
      <c r="I92" s="486"/>
      <c r="J92" s="486"/>
      <c r="K92" s="486"/>
    </row>
    <row r="93" spans="3:11" s="9" customFormat="1" ht="11.25">
      <c r="C93" s="486"/>
      <c r="D93" s="486"/>
      <c r="E93" s="486"/>
      <c r="F93" s="486"/>
      <c r="G93" s="486"/>
      <c r="H93" s="486"/>
      <c r="I93" s="486"/>
      <c r="J93" s="486"/>
      <c r="K93" s="486"/>
    </row>
    <row r="94" spans="3:11" s="9" customFormat="1" ht="11.25">
      <c r="C94" s="486"/>
      <c r="D94" s="486"/>
      <c r="E94" s="486"/>
      <c r="F94" s="486"/>
      <c r="G94" s="486"/>
      <c r="H94" s="486"/>
      <c r="I94" s="486"/>
      <c r="J94" s="486"/>
      <c r="K94" s="486"/>
    </row>
    <row r="95" spans="3:11" s="9" customFormat="1" ht="11.25">
      <c r="C95" s="486"/>
      <c r="D95" s="486"/>
      <c r="E95" s="486"/>
      <c r="F95" s="486"/>
      <c r="G95" s="486"/>
      <c r="H95" s="486"/>
      <c r="I95" s="486"/>
      <c r="J95" s="486"/>
      <c r="K95" s="486"/>
    </row>
    <row r="96" spans="3:11" s="9" customFormat="1" ht="11.25">
      <c r="C96" s="486"/>
      <c r="D96" s="486"/>
      <c r="E96" s="486"/>
      <c r="F96" s="486"/>
      <c r="G96" s="486"/>
      <c r="H96" s="486"/>
      <c r="I96" s="486"/>
      <c r="J96" s="486"/>
      <c r="K96" s="486"/>
    </row>
    <row r="97" spans="3:11" s="9" customFormat="1" ht="11.25">
      <c r="C97" s="486"/>
      <c r="D97" s="486"/>
      <c r="E97" s="486"/>
      <c r="F97" s="486"/>
      <c r="G97" s="486"/>
      <c r="H97" s="486"/>
      <c r="I97" s="486"/>
      <c r="J97" s="486"/>
      <c r="K97" s="486"/>
    </row>
    <row r="98" spans="3:11" s="9" customFormat="1" ht="11.25">
      <c r="C98" s="486"/>
      <c r="D98" s="486"/>
      <c r="E98" s="486"/>
      <c r="F98" s="486"/>
      <c r="G98" s="486"/>
      <c r="H98" s="486"/>
      <c r="I98" s="486"/>
      <c r="J98" s="486"/>
      <c r="K98" s="486"/>
    </row>
    <row r="99" spans="3:11" s="9" customFormat="1" ht="11.25">
      <c r="C99" s="486"/>
      <c r="D99" s="486"/>
      <c r="E99" s="486"/>
      <c r="F99" s="486"/>
      <c r="G99" s="486"/>
      <c r="H99" s="486"/>
      <c r="I99" s="486"/>
      <c r="J99" s="486"/>
      <c r="K99" s="486"/>
    </row>
    <row r="100" spans="3:11" s="9" customFormat="1" ht="11.25">
      <c r="C100" s="486"/>
      <c r="D100" s="486"/>
      <c r="E100" s="486"/>
      <c r="F100" s="486"/>
      <c r="G100" s="486"/>
      <c r="H100" s="486"/>
      <c r="I100" s="486"/>
      <c r="J100" s="486"/>
      <c r="K100" s="486"/>
    </row>
    <row r="101" spans="3:11" s="9" customFormat="1" ht="11.25">
      <c r="C101" s="486"/>
      <c r="D101" s="486"/>
      <c r="E101" s="486"/>
      <c r="F101" s="486"/>
      <c r="G101" s="486"/>
      <c r="H101" s="486"/>
      <c r="I101" s="486"/>
      <c r="J101" s="486"/>
      <c r="K101" s="486"/>
    </row>
    <row r="102" spans="3:11" s="9" customFormat="1" ht="11.25">
      <c r="C102" s="486"/>
      <c r="D102" s="486"/>
      <c r="E102" s="486"/>
      <c r="F102" s="486"/>
      <c r="G102" s="486"/>
      <c r="H102" s="486"/>
      <c r="I102" s="486"/>
      <c r="J102" s="486"/>
      <c r="K102" s="486"/>
    </row>
    <row r="103" spans="3:11" s="9" customFormat="1" ht="11.25">
      <c r="C103" s="486"/>
      <c r="D103" s="486"/>
      <c r="E103" s="486"/>
      <c r="F103" s="486"/>
      <c r="G103" s="486"/>
      <c r="H103" s="486"/>
      <c r="I103" s="486"/>
      <c r="J103" s="486"/>
      <c r="K103" s="486"/>
    </row>
  </sheetData>
  <sheetProtection selectLockedCells="1"/>
  <mergeCells count="19">
    <mergeCell ref="A12:B12"/>
    <mergeCell ref="A14:B14"/>
    <mergeCell ref="H7:H9"/>
    <mergeCell ref="I7:I9"/>
    <mergeCell ref="J7:J9"/>
    <mergeCell ref="A13:B13"/>
    <mergeCell ref="K7:K9"/>
    <mergeCell ref="A10:B10"/>
    <mergeCell ref="A11:B11"/>
    <mergeCell ref="A3:L3"/>
    <mergeCell ref="A4:L4"/>
    <mergeCell ref="A6:B9"/>
    <mergeCell ref="C6:C9"/>
    <mergeCell ref="D7:D9"/>
    <mergeCell ref="E7:E9"/>
    <mergeCell ref="F7:F9"/>
    <mergeCell ref="G7:G9"/>
    <mergeCell ref="D6:L6"/>
    <mergeCell ref="L7:L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6"/>
  <sheetViews>
    <sheetView showGridLines="0" view="pageBreakPreview" zoomScaleNormal="100" zoomScaleSheetLayoutView="100" workbookViewId="0">
      <selection activeCell="B15" sqref="B15"/>
    </sheetView>
  </sheetViews>
  <sheetFormatPr defaultRowHeight="14.25"/>
  <cols>
    <col min="1" max="1" width="11.625" style="24" customWidth="1"/>
    <col min="2" max="8" width="10.125" style="25" customWidth="1"/>
    <col min="9" max="15" width="9.125" style="25" customWidth="1"/>
    <col min="16" max="16" width="18.125" style="26" customWidth="1"/>
    <col min="17" max="16384" width="9" style="26"/>
  </cols>
  <sheetData>
    <row r="1" spans="1:16" s="423" customFormat="1" ht="14.1" customHeight="1">
      <c r="A1" s="886" t="s">
        <v>1297</v>
      </c>
      <c r="I1" s="421"/>
      <c r="J1" s="421"/>
      <c r="K1" s="421"/>
      <c r="L1" s="421"/>
      <c r="M1" s="421"/>
      <c r="O1" s="421"/>
      <c r="P1" s="719" t="s">
        <v>1298</v>
      </c>
    </row>
    <row r="2" spans="1:16" s="9" customFormat="1" ht="14.1" customHeight="1">
      <c r="A2" s="852"/>
      <c r="B2" s="839"/>
      <c r="C2" s="839"/>
      <c r="D2" s="839"/>
      <c r="E2" s="839"/>
      <c r="F2" s="839"/>
      <c r="G2" s="839"/>
      <c r="H2" s="839"/>
      <c r="I2" s="853"/>
      <c r="J2" s="853"/>
      <c r="K2" s="853"/>
      <c r="L2" s="853"/>
      <c r="M2" s="853"/>
      <c r="N2" s="853"/>
      <c r="O2" s="853"/>
      <c r="P2" s="839"/>
    </row>
    <row r="3" spans="1:16" s="458" customFormat="1" ht="20.100000000000001" customHeight="1">
      <c r="A3" s="1094" t="s">
        <v>801</v>
      </c>
      <c r="B3" s="1094"/>
      <c r="C3" s="1094"/>
      <c r="D3" s="1094"/>
      <c r="E3" s="1094"/>
      <c r="F3" s="1094"/>
      <c r="G3" s="1094"/>
      <c r="H3" s="1094"/>
      <c r="I3" s="1109" t="s">
        <v>1034</v>
      </c>
      <c r="J3" s="1109"/>
      <c r="K3" s="1109"/>
      <c r="L3" s="1109"/>
      <c r="M3" s="1109"/>
      <c r="N3" s="1109"/>
      <c r="O3" s="1109"/>
      <c r="P3" s="1109"/>
    </row>
    <row r="4" spans="1:16" s="461" customFormat="1" ht="24" customHeight="1">
      <c r="A4" s="880"/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s="370" customFormat="1" ht="18" customHeight="1" thickBot="1">
      <c r="A5" s="852" t="s">
        <v>73</v>
      </c>
      <c r="B5" s="852"/>
      <c r="C5" s="852"/>
      <c r="D5" s="852"/>
      <c r="E5" s="852"/>
      <c r="F5" s="852"/>
      <c r="G5" s="852"/>
      <c r="H5" s="852"/>
      <c r="I5" s="852"/>
      <c r="J5" s="852"/>
      <c r="K5" s="852"/>
      <c r="L5" s="852"/>
      <c r="M5" s="852"/>
      <c r="N5" s="852"/>
      <c r="O5" s="852"/>
      <c r="P5" s="840" t="s">
        <v>169</v>
      </c>
    </row>
    <row r="6" spans="1:16" s="9" customFormat="1" ht="12.95" customHeight="1">
      <c r="A6" s="1113" t="s">
        <v>999</v>
      </c>
      <c r="B6" s="1021" t="s">
        <v>802</v>
      </c>
      <c r="C6" s="993" t="s">
        <v>803</v>
      </c>
      <c r="D6" s="987"/>
      <c r="E6" s="987"/>
      <c r="F6" s="987"/>
      <c r="G6" s="987"/>
      <c r="H6" s="987"/>
      <c r="I6" s="987" t="s">
        <v>804</v>
      </c>
      <c r="J6" s="987"/>
      <c r="K6" s="987"/>
      <c r="L6" s="987"/>
      <c r="M6" s="988"/>
      <c r="N6" s="1095" t="s">
        <v>170</v>
      </c>
      <c r="O6" s="1024" t="s">
        <v>805</v>
      </c>
      <c r="P6" s="1110" t="s">
        <v>806</v>
      </c>
    </row>
    <row r="7" spans="1:16" s="9" customFormat="1" ht="12.95" customHeight="1">
      <c r="A7" s="1114"/>
      <c r="B7" s="1022"/>
      <c r="C7" s="994"/>
      <c r="D7" s="989"/>
      <c r="E7" s="989"/>
      <c r="F7" s="989"/>
      <c r="G7" s="989"/>
      <c r="H7" s="989"/>
      <c r="I7" s="1026"/>
      <c r="J7" s="1026"/>
      <c r="K7" s="1026"/>
      <c r="L7" s="1026"/>
      <c r="M7" s="1108"/>
      <c r="N7" s="1015"/>
      <c r="O7" s="1007"/>
      <c r="P7" s="1111"/>
    </row>
    <row r="8" spans="1:16" s="9" customFormat="1" ht="18.75" customHeight="1">
      <c r="A8" s="1114"/>
      <c r="B8" s="1022"/>
      <c r="C8" s="994"/>
      <c r="D8" s="1034" t="s">
        <v>174</v>
      </c>
      <c r="E8" s="1007" t="s">
        <v>175</v>
      </c>
      <c r="F8" s="1034" t="s">
        <v>907</v>
      </c>
      <c r="G8" s="1034" t="s">
        <v>176</v>
      </c>
      <c r="H8" s="1106" t="s">
        <v>177</v>
      </c>
      <c r="I8" s="1068" t="s">
        <v>807</v>
      </c>
      <c r="J8" s="1007" t="s">
        <v>906</v>
      </c>
      <c r="K8" s="1015" t="s">
        <v>808</v>
      </c>
      <c r="L8" s="1007" t="s">
        <v>809</v>
      </c>
      <c r="M8" s="1015" t="s">
        <v>178</v>
      </c>
      <c r="N8" s="1015"/>
      <c r="O8" s="1007"/>
      <c r="P8" s="1111"/>
    </row>
    <row r="9" spans="1:16" s="9" customFormat="1" ht="18" customHeight="1">
      <c r="A9" s="1114"/>
      <c r="B9" s="1022"/>
      <c r="C9" s="994"/>
      <c r="D9" s="1035"/>
      <c r="E9" s="1007"/>
      <c r="F9" s="1035"/>
      <c r="G9" s="1035"/>
      <c r="H9" s="1106"/>
      <c r="I9" s="990"/>
      <c r="J9" s="1007"/>
      <c r="K9" s="1015"/>
      <c r="L9" s="1007"/>
      <c r="M9" s="1015"/>
      <c r="N9" s="1015"/>
      <c r="O9" s="1007"/>
      <c r="P9" s="1111"/>
    </row>
    <row r="10" spans="1:16" s="9" customFormat="1" ht="18" customHeight="1">
      <c r="A10" s="1115"/>
      <c r="B10" s="1023"/>
      <c r="C10" s="995"/>
      <c r="D10" s="1036"/>
      <c r="E10" s="1053"/>
      <c r="F10" s="1036"/>
      <c r="G10" s="1036"/>
      <c r="H10" s="1107"/>
      <c r="I10" s="992"/>
      <c r="J10" s="1053"/>
      <c r="K10" s="1071"/>
      <c r="L10" s="1053"/>
      <c r="M10" s="1071"/>
      <c r="N10" s="1071"/>
      <c r="O10" s="1053"/>
      <c r="P10" s="1112"/>
    </row>
    <row r="11" spans="1:16" s="28" customFormat="1" ht="14.1" customHeight="1">
      <c r="A11" s="881" t="s">
        <v>700</v>
      </c>
      <c r="B11" s="256">
        <v>2915</v>
      </c>
      <c r="C11" s="256">
        <v>2910</v>
      </c>
      <c r="D11" s="913">
        <v>0</v>
      </c>
      <c r="E11" s="913">
        <v>0</v>
      </c>
      <c r="F11" s="256">
        <v>0</v>
      </c>
      <c r="G11" s="256">
        <v>18</v>
      </c>
      <c r="H11" s="256">
        <v>53</v>
      </c>
      <c r="I11" s="288">
        <v>176</v>
      </c>
      <c r="J11" s="288">
        <v>221</v>
      </c>
      <c r="K11" s="288">
        <v>422</v>
      </c>
      <c r="L11" s="27">
        <v>764</v>
      </c>
      <c r="M11" s="27">
        <v>1256</v>
      </c>
      <c r="N11" s="27">
        <v>5</v>
      </c>
      <c r="O11" s="27" t="s">
        <v>834</v>
      </c>
      <c r="P11" s="888" t="s">
        <v>700</v>
      </c>
    </row>
    <row r="12" spans="1:16" s="28" customFormat="1" ht="14.1" customHeight="1">
      <c r="A12" s="881" t="s">
        <v>796</v>
      </c>
      <c r="B12" s="256">
        <v>3012</v>
      </c>
      <c r="C12" s="256">
        <v>3007</v>
      </c>
      <c r="D12" s="913">
        <v>0</v>
      </c>
      <c r="E12" s="913">
        <v>0</v>
      </c>
      <c r="F12" s="256">
        <v>0</v>
      </c>
      <c r="G12" s="256">
        <v>18</v>
      </c>
      <c r="H12" s="256">
        <v>53</v>
      </c>
      <c r="I12" s="288">
        <v>182</v>
      </c>
      <c r="J12" s="288">
        <v>223</v>
      </c>
      <c r="K12" s="288">
        <v>428</v>
      </c>
      <c r="L12" s="27">
        <v>776</v>
      </c>
      <c r="M12" s="27">
        <v>1327</v>
      </c>
      <c r="N12" s="27">
        <v>5</v>
      </c>
      <c r="O12" s="27">
        <v>0</v>
      </c>
      <c r="P12" s="888" t="s">
        <v>796</v>
      </c>
    </row>
    <row r="13" spans="1:16" s="28" customFormat="1" ht="14.1" customHeight="1">
      <c r="A13" s="881" t="s">
        <v>833</v>
      </c>
      <c r="B13" s="256">
        <v>3166</v>
      </c>
      <c r="C13" s="256">
        <v>3161</v>
      </c>
      <c r="D13" s="913">
        <v>0</v>
      </c>
      <c r="E13" s="913">
        <v>0</v>
      </c>
      <c r="F13" s="256">
        <v>0</v>
      </c>
      <c r="G13" s="256">
        <v>18</v>
      </c>
      <c r="H13" s="256">
        <v>61</v>
      </c>
      <c r="I13" s="288">
        <v>186</v>
      </c>
      <c r="J13" s="288">
        <v>235</v>
      </c>
      <c r="K13" s="288">
        <v>442</v>
      </c>
      <c r="L13" s="27">
        <v>827</v>
      </c>
      <c r="M13" s="27">
        <v>1392</v>
      </c>
      <c r="N13" s="27">
        <v>5</v>
      </c>
      <c r="O13" s="27">
        <v>0</v>
      </c>
      <c r="P13" s="888" t="s">
        <v>833</v>
      </c>
    </row>
    <row r="14" spans="1:16" s="28" customFormat="1" ht="14.1" customHeight="1">
      <c r="A14" s="881">
        <v>2017</v>
      </c>
      <c r="B14" s="256">
        <v>3229</v>
      </c>
      <c r="C14" s="256">
        <v>3224</v>
      </c>
      <c r="D14" s="913">
        <v>0</v>
      </c>
      <c r="E14" s="913">
        <v>0</v>
      </c>
      <c r="F14" s="256">
        <v>0</v>
      </c>
      <c r="G14" s="256">
        <v>15</v>
      </c>
      <c r="H14" s="256">
        <v>59</v>
      </c>
      <c r="I14" s="288">
        <v>221</v>
      </c>
      <c r="J14" s="288">
        <v>800</v>
      </c>
      <c r="K14" s="288">
        <v>770</v>
      </c>
      <c r="L14" s="27">
        <v>827</v>
      </c>
      <c r="M14" s="27">
        <v>532</v>
      </c>
      <c r="N14" s="27">
        <v>5</v>
      </c>
      <c r="O14" s="27">
        <v>0</v>
      </c>
      <c r="P14" s="888">
        <v>2017</v>
      </c>
    </row>
    <row r="15" spans="1:16" s="28" customFormat="1" ht="14.1" customHeight="1">
      <c r="A15" s="883">
        <v>2018</v>
      </c>
      <c r="B15" s="268">
        <v>4001</v>
      </c>
      <c r="C15" s="268">
        <v>3997</v>
      </c>
      <c r="D15" s="268">
        <v>0</v>
      </c>
      <c r="E15" s="268">
        <v>0</v>
      </c>
      <c r="F15" s="268">
        <v>0</v>
      </c>
      <c r="G15" s="268">
        <v>20</v>
      </c>
      <c r="H15" s="268">
        <v>79</v>
      </c>
      <c r="I15" s="289">
        <v>271</v>
      </c>
      <c r="J15" s="289">
        <v>282</v>
      </c>
      <c r="K15" s="289">
        <v>549</v>
      </c>
      <c r="L15" s="29">
        <v>1013</v>
      </c>
      <c r="M15" s="29">
        <v>1783</v>
      </c>
      <c r="N15" s="29">
        <v>4</v>
      </c>
      <c r="O15" s="29">
        <v>0</v>
      </c>
      <c r="P15" s="889">
        <v>2018</v>
      </c>
    </row>
    <row r="16" spans="1:16" s="9" customFormat="1" ht="9.9499999999999993" customHeight="1">
      <c r="A16" s="891"/>
      <c r="B16" s="256"/>
      <c r="C16" s="256"/>
      <c r="D16" s="256"/>
      <c r="E16" s="256"/>
      <c r="F16" s="256"/>
      <c r="G16" s="256"/>
      <c r="H16" s="256"/>
      <c r="I16" s="288"/>
      <c r="J16" s="288"/>
      <c r="K16" s="288"/>
      <c r="L16" s="27"/>
      <c r="M16" s="27"/>
      <c r="N16" s="27"/>
      <c r="O16" s="27"/>
      <c r="P16" s="257"/>
    </row>
    <row r="17" spans="1:16" s="9" customFormat="1" ht="18.95" customHeight="1">
      <c r="A17" s="331" t="s">
        <v>179</v>
      </c>
      <c r="B17" s="590">
        <v>44</v>
      </c>
      <c r="C17" s="590">
        <v>40</v>
      </c>
      <c r="D17" s="591">
        <v>0</v>
      </c>
      <c r="E17" s="591">
        <v>0</v>
      </c>
      <c r="F17" s="591">
        <v>0</v>
      </c>
      <c r="G17" s="591">
        <v>1</v>
      </c>
      <c r="H17" s="591">
        <v>3</v>
      </c>
      <c r="I17" s="391">
        <v>6</v>
      </c>
      <c r="J17" s="391">
        <v>9</v>
      </c>
      <c r="K17" s="391">
        <v>10</v>
      </c>
      <c r="L17" s="389">
        <v>7</v>
      </c>
      <c r="M17" s="389">
        <v>4</v>
      </c>
      <c r="N17" s="389">
        <v>4</v>
      </c>
      <c r="O17" s="391">
        <v>0</v>
      </c>
      <c r="P17" s="576" t="s">
        <v>180</v>
      </c>
    </row>
    <row r="18" spans="1:16" s="9" customFormat="1" ht="18.95" customHeight="1">
      <c r="A18" s="331" t="s">
        <v>430</v>
      </c>
      <c r="B18" s="590">
        <v>205</v>
      </c>
      <c r="C18" s="590">
        <v>205</v>
      </c>
      <c r="D18" s="591">
        <v>0</v>
      </c>
      <c r="E18" s="591">
        <v>0</v>
      </c>
      <c r="F18" s="591">
        <v>0</v>
      </c>
      <c r="G18" s="591">
        <v>1</v>
      </c>
      <c r="H18" s="591">
        <v>4</v>
      </c>
      <c r="I18" s="391">
        <v>15</v>
      </c>
      <c r="J18" s="391">
        <v>17</v>
      </c>
      <c r="K18" s="391">
        <v>29</v>
      </c>
      <c r="L18" s="389">
        <v>46</v>
      </c>
      <c r="M18" s="389">
        <v>93</v>
      </c>
      <c r="N18" s="389">
        <v>0</v>
      </c>
      <c r="O18" s="391">
        <v>0</v>
      </c>
      <c r="P18" s="576" t="s">
        <v>1243</v>
      </c>
    </row>
    <row r="19" spans="1:16" s="9" customFormat="1" ht="18.95" customHeight="1">
      <c r="A19" s="331" t="s">
        <v>432</v>
      </c>
      <c r="B19" s="590">
        <v>279</v>
      </c>
      <c r="C19" s="590">
        <v>279</v>
      </c>
      <c r="D19" s="591">
        <v>0</v>
      </c>
      <c r="E19" s="591">
        <v>0</v>
      </c>
      <c r="F19" s="591">
        <v>0</v>
      </c>
      <c r="G19" s="591">
        <v>1</v>
      </c>
      <c r="H19" s="591">
        <v>4</v>
      </c>
      <c r="I19" s="391">
        <v>18</v>
      </c>
      <c r="J19" s="391">
        <v>16</v>
      </c>
      <c r="K19" s="391">
        <v>40</v>
      </c>
      <c r="L19" s="389">
        <v>72</v>
      </c>
      <c r="M19" s="389">
        <v>128</v>
      </c>
      <c r="N19" s="389">
        <v>0</v>
      </c>
      <c r="O19" s="391">
        <v>0</v>
      </c>
      <c r="P19" s="576" t="s">
        <v>1244</v>
      </c>
    </row>
    <row r="20" spans="1:16" s="9" customFormat="1" ht="18.95" customHeight="1">
      <c r="A20" s="331" t="s">
        <v>181</v>
      </c>
      <c r="B20" s="590">
        <v>321</v>
      </c>
      <c r="C20" s="590">
        <v>321</v>
      </c>
      <c r="D20" s="591">
        <v>0</v>
      </c>
      <c r="E20" s="591">
        <v>0</v>
      </c>
      <c r="F20" s="591">
        <v>0</v>
      </c>
      <c r="G20" s="591">
        <v>1</v>
      </c>
      <c r="H20" s="591">
        <v>4</v>
      </c>
      <c r="I20" s="391">
        <v>17</v>
      </c>
      <c r="J20" s="391">
        <v>23</v>
      </c>
      <c r="K20" s="391">
        <v>41</v>
      </c>
      <c r="L20" s="389">
        <v>89</v>
      </c>
      <c r="M20" s="389">
        <v>146</v>
      </c>
      <c r="N20" s="389">
        <v>0</v>
      </c>
      <c r="O20" s="391">
        <v>0</v>
      </c>
      <c r="P20" s="576" t="s">
        <v>182</v>
      </c>
    </row>
    <row r="21" spans="1:16" s="9" customFormat="1" ht="18.95" customHeight="1">
      <c r="A21" s="331" t="s">
        <v>183</v>
      </c>
      <c r="B21" s="590">
        <v>186</v>
      </c>
      <c r="C21" s="590">
        <v>186</v>
      </c>
      <c r="D21" s="591">
        <v>0</v>
      </c>
      <c r="E21" s="591">
        <v>0</v>
      </c>
      <c r="F21" s="591">
        <v>0</v>
      </c>
      <c r="G21" s="591">
        <v>1</v>
      </c>
      <c r="H21" s="591">
        <v>4</v>
      </c>
      <c r="I21" s="391">
        <v>14</v>
      </c>
      <c r="J21" s="391">
        <v>9</v>
      </c>
      <c r="K21" s="391">
        <v>24</v>
      </c>
      <c r="L21" s="389">
        <v>43</v>
      </c>
      <c r="M21" s="389">
        <v>91</v>
      </c>
      <c r="N21" s="389">
        <v>0</v>
      </c>
      <c r="O21" s="391">
        <v>0</v>
      </c>
      <c r="P21" s="576" t="s">
        <v>184</v>
      </c>
    </row>
    <row r="22" spans="1:16" s="9" customFormat="1" ht="18.95" customHeight="1">
      <c r="A22" s="331" t="s">
        <v>185</v>
      </c>
      <c r="B22" s="590">
        <v>356</v>
      </c>
      <c r="C22" s="590">
        <v>356</v>
      </c>
      <c r="D22" s="591">
        <v>0</v>
      </c>
      <c r="E22" s="591">
        <v>0</v>
      </c>
      <c r="F22" s="591">
        <v>0</v>
      </c>
      <c r="G22" s="591">
        <v>1</v>
      </c>
      <c r="H22" s="591">
        <v>4</v>
      </c>
      <c r="I22" s="391">
        <v>17</v>
      </c>
      <c r="J22" s="391">
        <v>20</v>
      </c>
      <c r="K22" s="391">
        <v>45</v>
      </c>
      <c r="L22" s="389">
        <v>98</v>
      </c>
      <c r="M22" s="389">
        <v>171</v>
      </c>
      <c r="N22" s="389">
        <v>0</v>
      </c>
      <c r="O22" s="391">
        <v>0</v>
      </c>
      <c r="P22" s="576" t="s">
        <v>186</v>
      </c>
    </row>
    <row r="23" spans="1:16" s="9" customFormat="1" ht="18.95" customHeight="1">
      <c r="A23" s="331" t="s">
        <v>187</v>
      </c>
      <c r="B23" s="590">
        <v>321</v>
      </c>
      <c r="C23" s="590">
        <v>321</v>
      </c>
      <c r="D23" s="591">
        <v>0</v>
      </c>
      <c r="E23" s="591">
        <v>0</v>
      </c>
      <c r="F23" s="591">
        <v>0</v>
      </c>
      <c r="G23" s="591">
        <v>1</v>
      </c>
      <c r="H23" s="591">
        <v>4</v>
      </c>
      <c r="I23" s="391">
        <v>20</v>
      </c>
      <c r="J23" s="391">
        <v>17</v>
      </c>
      <c r="K23" s="391">
        <v>45</v>
      </c>
      <c r="L23" s="389">
        <v>86</v>
      </c>
      <c r="M23" s="389">
        <v>148</v>
      </c>
      <c r="N23" s="389">
        <v>0</v>
      </c>
      <c r="O23" s="391">
        <v>0</v>
      </c>
      <c r="P23" s="576" t="s">
        <v>188</v>
      </c>
    </row>
    <row r="24" spans="1:16" s="9" customFormat="1" ht="18.95" customHeight="1">
      <c r="A24" s="331" t="s">
        <v>189</v>
      </c>
      <c r="B24" s="590">
        <v>242</v>
      </c>
      <c r="C24" s="590">
        <v>242</v>
      </c>
      <c r="D24" s="591">
        <v>0</v>
      </c>
      <c r="E24" s="591">
        <v>0</v>
      </c>
      <c r="F24" s="591">
        <v>0</v>
      </c>
      <c r="G24" s="591">
        <v>1</v>
      </c>
      <c r="H24" s="591">
        <v>4</v>
      </c>
      <c r="I24" s="391">
        <v>15</v>
      </c>
      <c r="J24" s="391">
        <v>14</v>
      </c>
      <c r="K24" s="391">
        <v>33</v>
      </c>
      <c r="L24" s="389">
        <v>66</v>
      </c>
      <c r="M24" s="389">
        <v>109</v>
      </c>
      <c r="N24" s="389">
        <v>0</v>
      </c>
      <c r="O24" s="391">
        <v>0</v>
      </c>
      <c r="P24" s="576" t="s">
        <v>190</v>
      </c>
    </row>
    <row r="25" spans="1:16" s="9" customFormat="1" ht="18.95" customHeight="1">
      <c r="A25" s="331" t="s">
        <v>191</v>
      </c>
      <c r="B25" s="590">
        <v>182</v>
      </c>
      <c r="C25" s="590">
        <v>182</v>
      </c>
      <c r="D25" s="591">
        <v>0</v>
      </c>
      <c r="E25" s="591">
        <v>0</v>
      </c>
      <c r="F25" s="591">
        <v>0</v>
      </c>
      <c r="G25" s="591">
        <v>1</v>
      </c>
      <c r="H25" s="591">
        <v>4</v>
      </c>
      <c r="I25" s="391">
        <v>13</v>
      </c>
      <c r="J25" s="391">
        <v>11</v>
      </c>
      <c r="K25" s="391">
        <v>27</v>
      </c>
      <c r="L25" s="389">
        <v>48</v>
      </c>
      <c r="M25" s="389">
        <v>78</v>
      </c>
      <c r="N25" s="389">
        <v>0</v>
      </c>
      <c r="O25" s="391">
        <v>0</v>
      </c>
      <c r="P25" s="576" t="s">
        <v>192</v>
      </c>
    </row>
    <row r="26" spans="1:16" s="9" customFormat="1" ht="18.95" customHeight="1">
      <c r="A26" s="331" t="s">
        <v>193</v>
      </c>
      <c r="B26" s="590">
        <v>194</v>
      </c>
      <c r="C26" s="590">
        <v>194</v>
      </c>
      <c r="D26" s="591">
        <v>0</v>
      </c>
      <c r="E26" s="591">
        <v>0</v>
      </c>
      <c r="F26" s="591">
        <v>0</v>
      </c>
      <c r="G26" s="591">
        <v>1</v>
      </c>
      <c r="H26" s="591">
        <v>4</v>
      </c>
      <c r="I26" s="391">
        <v>13</v>
      </c>
      <c r="J26" s="391">
        <v>11</v>
      </c>
      <c r="K26" s="391">
        <v>23</v>
      </c>
      <c r="L26" s="389">
        <v>45</v>
      </c>
      <c r="M26" s="389">
        <v>97</v>
      </c>
      <c r="N26" s="389">
        <v>0</v>
      </c>
      <c r="O26" s="391">
        <v>0</v>
      </c>
      <c r="P26" s="576" t="s">
        <v>194</v>
      </c>
    </row>
    <row r="27" spans="1:16" s="9" customFormat="1" ht="18.95" customHeight="1">
      <c r="A27" s="331" t="s">
        <v>195</v>
      </c>
      <c r="B27" s="590">
        <v>175</v>
      </c>
      <c r="C27" s="590">
        <v>175</v>
      </c>
      <c r="D27" s="591">
        <v>0</v>
      </c>
      <c r="E27" s="591">
        <v>0</v>
      </c>
      <c r="F27" s="591">
        <v>0</v>
      </c>
      <c r="G27" s="591">
        <v>1</v>
      </c>
      <c r="H27" s="591">
        <v>4</v>
      </c>
      <c r="I27" s="391">
        <v>12</v>
      </c>
      <c r="J27" s="391">
        <v>13</v>
      </c>
      <c r="K27" s="391">
        <v>21</v>
      </c>
      <c r="L27" s="389">
        <v>44</v>
      </c>
      <c r="M27" s="389">
        <v>80</v>
      </c>
      <c r="N27" s="389">
        <v>0</v>
      </c>
      <c r="O27" s="391">
        <v>0</v>
      </c>
      <c r="P27" s="576" t="s">
        <v>1245</v>
      </c>
    </row>
    <row r="28" spans="1:16" s="9" customFormat="1" ht="18.95" customHeight="1">
      <c r="A28" s="331" t="s">
        <v>196</v>
      </c>
      <c r="B28" s="590">
        <v>210</v>
      </c>
      <c r="C28" s="590">
        <v>210</v>
      </c>
      <c r="D28" s="591">
        <v>0</v>
      </c>
      <c r="E28" s="591">
        <v>0</v>
      </c>
      <c r="F28" s="591">
        <v>0</v>
      </c>
      <c r="G28" s="591">
        <v>1</v>
      </c>
      <c r="H28" s="591">
        <v>4</v>
      </c>
      <c r="I28" s="391">
        <v>15</v>
      </c>
      <c r="J28" s="391">
        <v>15</v>
      </c>
      <c r="K28" s="391">
        <v>28</v>
      </c>
      <c r="L28" s="389">
        <v>49</v>
      </c>
      <c r="M28" s="389">
        <v>98</v>
      </c>
      <c r="N28" s="389">
        <v>0</v>
      </c>
      <c r="O28" s="391">
        <v>0</v>
      </c>
      <c r="P28" s="576" t="s">
        <v>197</v>
      </c>
    </row>
    <row r="29" spans="1:16" s="9" customFormat="1" ht="18.95" customHeight="1">
      <c r="A29" s="331" t="s">
        <v>434</v>
      </c>
      <c r="B29" s="590">
        <v>211</v>
      </c>
      <c r="C29" s="590">
        <v>211</v>
      </c>
      <c r="D29" s="591">
        <v>0</v>
      </c>
      <c r="E29" s="591">
        <v>0</v>
      </c>
      <c r="F29" s="591">
        <v>0</v>
      </c>
      <c r="G29" s="591">
        <v>1</v>
      </c>
      <c r="H29" s="591">
        <v>4</v>
      </c>
      <c r="I29" s="391">
        <v>13</v>
      </c>
      <c r="J29" s="391">
        <v>23</v>
      </c>
      <c r="K29" s="391">
        <v>29</v>
      </c>
      <c r="L29" s="389">
        <v>59</v>
      </c>
      <c r="M29" s="389">
        <v>82</v>
      </c>
      <c r="N29" s="389">
        <v>0</v>
      </c>
      <c r="O29" s="391">
        <v>0</v>
      </c>
      <c r="P29" s="576" t="s">
        <v>435</v>
      </c>
    </row>
    <row r="30" spans="1:16" s="9" customFormat="1" ht="18.95" customHeight="1">
      <c r="A30" s="331" t="s">
        <v>1246</v>
      </c>
      <c r="B30" s="590">
        <v>138</v>
      </c>
      <c r="C30" s="590">
        <v>138</v>
      </c>
      <c r="D30" s="591">
        <v>0</v>
      </c>
      <c r="E30" s="591">
        <v>0</v>
      </c>
      <c r="F30" s="591">
        <v>0</v>
      </c>
      <c r="G30" s="591">
        <v>1</v>
      </c>
      <c r="H30" s="591">
        <v>4</v>
      </c>
      <c r="I30" s="391">
        <v>11</v>
      </c>
      <c r="J30" s="391">
        <v>11</v>
      </c>
      <c r="K30" s="391">
        <v>27</v>
      </c>
      <c r="L30" s="389">
        <v>29</v>
      </c>
      <c r="M30" s="389">
        <v>55</v>
      </c>
      <c r="N30" s="389">
        <v>0</v>
      </c>
      <c r="O30" s="391">
        <v>0</v>
      </c>
      <c r="P30" s="576" t="s">
        <v>1247</v>
      </c>
    </row>
    <row r="31" spans="1:16" s="552" customFormat="1" ht="18.95" customHeight="1">
      <c r="A31" s="561" t="s">
        <v>1248</v>
      </c>
      <c r="B31" s="914">
        <v>144</v>
      </c>
      <c r="C31" s="914">
        <v>144</v>
      </c>
      <c r="D31" s="915">
        <v>0</v>
      </c>
      <c r="E31" s="915">
        <v>0</v>
      </c>
      <c r="F31" s="915">
        <v>0</v>
      </c>
      <c r="G31" s="915">
        <v>1</v>
      </c>
      <c r="H31" s="915">
        <v>4</v>
      </c>
      <c r="I31" s="562">
        <v>11</v>
      </c>
      <c r="J31" s="562">
        <v>14</v>
      </c>
      <c r="K31" s="562">
        <v>22</v>
      </c>
      <c r="L31" s="563">
        <v>36</v>
      </c>
      <c r="M31" s="563">
        <v>56</v>
      </c>
      <c r="N31" s="563">
        <v>0</v>
      </c>
      <c r="O31" s="562">
        <v>0</v>
      </c>
      <c r="P31" s="583" t="s">
        <v>1249</v>
      </c>
    </row>
    <row r="32" spans="1:16" s="9" customFormat="1" ht="18.95" customHeight="1">
      <c r="A32" s="331" t="s">
        <v>357</v>
      </c>
      <c r="B32" s="590">
        <v>119</v>
      </c>
      <c r="C32" s="590">
        <v>119</v>
      </c>
      <c r="D32" s="591">
        <v>0</v>
      </c>
      <c r="E32" s="591">
        <v>0</v>
      </c>
      <c r="F32" s="591">
        <v>0</v>
      </c>
      <c r="G32" s="591">
        <v>1</v>
      </c>
      <c r="H32" s="591">
        <v>4</v>
      </c>
      <c r="I32" s="391">
        <v>11</v>
      </c>
      <c r="J32" s="391">
        <v>9</v>
      </c>
      <c r="K32" s="391">
        <v>17</v>
      </c>
      <c r="L32" s="389">
        <v>28</v>
      </c>
      <c r="M32" s="389">
        <v>49</v>
      </c>
      <c r="N32" s="389">
        <v>0</v>
      </c>
      <c r="O32" s="391">
        <v>0</v>
      </c>
      <c r="P32" s="576" t="s">
        <v>471</v>
      </c>
    </row>
    <row r="33" spans="1:16" s="9" customFormat="1" ht="18.95" customHeight="1">
      <c r="A33" s="331" t="s">
        <v>198</v>
      </c>
      <c r="B33" s="590">
        <v>126</v>
      </c>
      <c r="C33" s="590">
        <v>126</v>
      </c>
      <c r="D33" s="591">
        <v>0</v>
      </c>
      <c r="E33" s="591">
        <v>0</v>
      </c>
      <c r="F33" s="591">
        <v>0</v>
      </c>
      <c r="G33" s="591">
        <v>1</v>
      </c>
      <c r="H33" s="591">
        <v>4</v>
      </c>
      <c r="I33" s="391">
        <v>11</v>
      </c>
      <c r="J33" s="391">
        <v>13</v>
      </c>
      <c r="K33" s="391">
        <v>14</v>
      </c>
      <c r="L33" s="389">
        <v>30</v>
      </c>
      <c r="M33" s="389">
        <v>53</v>
      </c>
      <c r="N33" s="389">
        <v>0</v>
      </c>
      <c r="O33" s="391">
        <v>0</v>
      </c>
      <c r="P33" s="576" t="s">
        <v>199</v>
      </c>
    </row>
    <row r="34" spans="1:16" s="839" customFormat="1" ht="18.95" customHeight="1">
      <c r="A34" s="331" t="s">
        <v>200</v>
      </c>
      <c r="B34" s="590">
        <v>212</v>
      </c>
      <c r="C34" s="590">
        <v>212</v>
      </c>
      <c r="D34" s="591">
        <v>0</v>
      </c>
      <c r="E34" s="591">
        <v>0</v>
      </c>
      <c r="F34" s="591">
        <v>0</v>
      </c>
      <c r="G34" s="591">
        <v>1</v>
      </c>
      <c r="H34" s="591">
        <v>4</v>
      </c>
      <c r="I34" s="391">
        <v>14</v>
      </c>
      <c r="J34" s="391">
        <v>12</v>
      </c>
      <c r="K34" s="391">
        <v>29</v>
      </c>
      <c r="L34" s="389">
        <v>54</v>
      </c>
      <c r="M34" s="389">
        <v>98</v>
      </c>
      <c r="N34" s="389">
        <v>0</v>
      </c>
      <c r="O34" s="391">
        <v>0</v>
      </c>
      <c r="P34" s="576" t="s">
        <v>201</v>
      </c>
    </row>
    <row r="35" spans="1:16" s="9" customFormat="1" ht="18.95" customHeight="1">
      <c r="A35" s="331" t="s">
        <v>1250</v>
      </c>
      <c r="B35" s="590">
        <v>170</v>
      </c>
      <c r="C35" s="590">
        <v>170</v>
      </c>
      <c r="D35" s="591">
        <v>0</v>
      </c>
      <c r="E35" s="591">
        <v>0</v>
      </c>
      <c r="F35" s="591">
        <v>0</v>
      </c>
      <c r="G35" s="591">
        <v>1</v>
      </c>
      <c r="H35" s="591">
        <v>4</v>
      </c>
      <c r="I35" s="391">
        <v>13</v>
      </c>
      <c r="J35" s="391">
        <v>14</v>
      </c>
      <c r="K35" s="391">
        <v>22</v>
      </c>
      <c r="L35" s="389">
        <v>41</v>
      </c>
      <c r="M35" s="389">
        <v>75</v>
      </c>
      <c r="N35" s="389">
        <v>0</v>
      </c>
      <c r="O35" s="391">
        <v>0</v>
      </c>
      <c r="P35" s="576" t="s">
        <v>1251</v>
      </c>
    </row>
    <row r="36" spans="1:16" s="9" customFormat="1" ht="18.95" customHeight="1" thickBot="1">
      <c r="A36" s="332" t="s">
        <v>202</v>
      </c>
      <c r="B36" s="443">
        <v>166</v>
      </c>
      <c r="C36" s="443">
        <v>166</v>
      </c>
      <c r="D36" s="442">
        <v>0</v>
      </c>
      <c r="E36" s="442">
        <v>0</v>
      </c>
      <c r="F36" s="442">
        <v>0</v>
      </c>
      <c r="G36" s="442">
        <v>1</v>
      </c>
      <c r="H36" s="442">
        <v>4</v>
      </c>
      <c r="I36" s="442">
        <v>12</v>
      </c>
      <c r="J36" s="442">
        <v>11</v>
      </c>
      <c r="K36" s="442">
        <v>23</v>
      </c>
      <c r="L36" s="390">
        <v>43</v>
      </c>
      <c r="M36" s="390">
        <v>72</v>
      </c>
      <c r="N36" s="390">
        <v>0</v>
      </c>
      <c r="O36" s="442">
        <v>0</v>
      </c>
      <c r="P36" s="584" t="s">
        <v>203</v>
      </c>
    </row>
    <row r="37" spans="1:16" s="34" customFormat="1" ht="11.1" customHeight="1">
      <c r="A37" s="585" t="s">
        <v>810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5"/>
      <c r="O37" s="333"/>
      <c r="P37" s="336" t="s">
        <v>821</v>
      </c>
    </row>
    <row r="38" spans="1:16" s="80" customFormat="1" ht="11.1" customHeight="1">
      <c r="A38" s="586" t="s">
        <v>997</v>
      </c>
      <c r="B38" s="339"/>
      <c r="C38" s="339"/>
      <c r="D38" s="339"/>
      <c r="E38" s="339"/>
      <c r="F38" s="339"/>
      <c r="G38" s="339"/>
      <c r="H38" s="339"/>
      <c r="I38" s="338"/>
      <c r="J38" s="338"/>
      <c r="K38" s="338"/>
      <c r="L38" s="338"/>
      <c r="M38" s="338"/>
      <c r="N38" s="339"/>
      <c r="O38" s="338"/>
    </row>
    <row r="39" spans="1:16" s="223" customFormat="1" ht="11.1" customHeight="1">
      <c r="A39" s="841" t="s">
        <v>1067</v>
      </c>
      <c r="I39" s="222"/>
      <c r="J39" s="222"/>
      <c r="K39" s="222"/>
      <c r="L39" s="222"/>
      <c r="M39" s="222"/>
      <c r="N39" s="222"/>
      <c r="O39" s="222"/>
    </row>
    <row r="40" spans="1:16" s="9" customFormat="1" ht="11.1" customHeight="1">
      <c r="A40" s="841" t="s">
        <v>998</v>
      </c>
      <c r="B40" s="839"/>
      <c r="C40" s="839"/>
      <c r="D40" s="839"/>
      <c r="E40" s="839"/>
      <c r="F40" s="839"/>
      <c r="G40" s="839"/>
      <c r="H40" s="839"/>
      <c r="I40" s="853"/>
      <c r="J40" s="853"/>
      <c r="K40" s="853"/>
      <c r="L40" s="853"/>
      <c r="M40" s="853"/>
      <c r="N40" s="853"/>
      <c r="O40" s="853"/>
      <c r="P40" s="839"/>
    </row>
    <row r="41" spans="1:16" s="9" customFormat="1" ht="11.1" customHeight="1">
      <c r="A41" s="841" t="s">
        <v>1038</v>
      </c>
      <c r="B41" s="839"/>
      <c r="C41" s="839"/>
      <c r="D41" s="839"/>
      <c r="E41" s="839"/>
      <c r="F41" s="839"/>
      <c r="G41" s="839"/>
      <c r="H41" s="839"/>
      <c r="I41" s="853"/>
      <c r="J41" s="853"/>
      <c r="K41" s="853"/>
      <c r="L41" s="853"/>
      <c r="M41" s="853"/>
      <c r="N41" s="853"/>
      <c r="O41" s="853"/>
      <c r="P41" s="839"/>
    </row>
    <row r="42" spans="1:16" s="9" customFormat="1" ht="11.25">
      <c r="A42" s="457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</row>
    <row r="43" spans="1:16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</row>
    <row r="44" spans="1:16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</row>
    <row r="45" spans="1:16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</row>
    <row r="46" spans="1:16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</row>
    <row r="47" spans="1:16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</row>
    <row r="48" spans="1:16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</row>
    <row r="49" spans="1:15" s="9" customFormat="1" ht="11.25">
      <c r="A49" s="457"/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</row>
    <row r="50" spans="1:15" s="9" customFormat="1" ht="11.25">
      <c r="A50" s="457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</row>
    <row r="51" spans="1:15" s="9" customFormat="1" ht="11.25">
      <c r="A51" s="457"/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</row>
    <row r="52" spans="1:15" s="9" customFormat="1" ht="11.25">
      <c r="A52" s="45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</row>
    <row r="53" spans="1:15" s="9" customFormat="1" ht="11.25">
      <c r="A53" s="457"/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</row>
    <row r="54" spans="1:15" s="9" customFormat="1" ht="11.25">
      <c r="A54" s="457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</row>
    <row r="55" spans="1:15" s="9" customFormat="1" ht="11.25">
      <c r="A55" s="457"/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</row>
    <row r="56" spans="1:15" s="9" customFormat="1" ht="11.25">
      <c r="A56" s="457"/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</row>
    <row r="57" spans="1:15" s="9" customFormat="1" ht="11.25">
      <c r="A57" s="457"/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</row>
    <row r="58" spans="1:15" s="9" customFormat="1" ht="11.25">
      <c r="A58" s="457"/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</row>
    <row r="59" spans="1:15" s="9" customFormat="1" ht="11.25">
      <c r="A59" s="457"/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</row>
    <row r="60" spans="1:15" s="9" customFormat="1" ht="11.25">
      <c r="A60" s="457"/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</row>
    <row r="61" spans="1:15" s="9" customFormat="1" ht="11.25">
      <c r="A61" s="457"/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</row>
    <row r="62" spans="1:15" s="9" customFormat="1" ht="11.25">
      <c r="A62" s="457"/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</row>
    <row r="63" spans="1:15" s="9" customFormat="1" ht="11.25">
      <c r="A63" s="457"/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</row>
    <row r="64" spans="1:15" s="9" customFormat="1" ht="11.25">
      <c r="A64" s="457"/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</row>
    <row r="65" spans="1:15" s="9" customFormat="1" ht="11.25">
      <c r="A65" s="457"/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</row>
    <row r="66" spans="1:15" s="9" customFormat="1" ht="11.25">
      <c r="A66" s="457"/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</row>
    <row r="67" spans="1:15" s="9" customFormat="1" ht="11.25">
      <c r="A67" s="457"/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</row>
    <row r="68" spans="1:15" s="9" customFormat="1" ht="11.25">
      <c r="A68" s="457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</row>
    <row r="69" spans="1:15" s="9" customFormat="1" ht="11.25">
      <c r="A69" s="457"/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</row>
    <row r="70" spans="1:15" s="9" customFormat="1" ht="11.25">
      <c r="A70" s="457"/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</row>
    <row r="71" spans="1:15" s="9" customFormat="1" ht="11.25">
      <c r="A71" s="457"/>
      <c r="B71" s="457"/>
      <c r="C71" s="457"/>
      <c r="D71" s="457"/>
      <c r="E71" s="457"/>
      <c r="F71" s="457"/>
      <c r="G71" s="457"/>
      <c r="H71" s="457"/>
      <c r="I71" s="457"/>
      <c r="J71" s="457"/>
      <c r="K71" s="457"/>
      <c r="L71" s="457"/>
      <c r="M71" s="457"/>
      <c r="N71" s="457"/>
      <c r="O71" s="457"/>
    </row>
    <row r="72" spans="1:15" s="9" customFormat="1" ht="11.25">
      <c r="A72" s="457"/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</row>
    <row r="73" spans="1:15" s="9" customFormat="1" ht="11.25">
      <c r="A73" s="457"/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</row>
    <row r="74" spans="1:15" s="9" customFormat="1" ht="11.25">
      <c r="A74" s="457"/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</row>
    <row r="75" spans="1:15" s="9" customFormat="1" ht="11.25">
      <c r="A75" s="457"/>
      <c r="B75" s="457"/>
      <c r="C75" s="457"/>
      <c r="D75" s="457"/>
      <c r="E75" s="457"/>
      <c r="F75" s="457"/>
      <c r="G75" s="457"/>
      <c r="H75" s="457"/>
      <c r="I75" s="457"/>
      <c r="J75" s="457"/>
      <c r="K75" s="457"/>
      <c r="L75" s="457"/>
      <c r="M75" s="457"/>
      <c r="N75" s="457"/>
      <c r="O75" s="457"/>
    </row>
    <row r="76" spans="1:15" s="9" customFormat="1" ht="11.25">
      <c r="A76" s="457"/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</row>
    <row r="77" spans="1:15" s="9" customFormat="1" ht="11.25">
      <c r="A77" s="457"/>
      <c r="B77" s="457"/>
      <c r="C77" s="457"/>
      <c r="D77" s="457"/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</row>
    <row r="78" spans="1:15" s="9" customFormat="1" ht="11.25">
      <c r="A78" s="457"/>
      <c r="B78" s="457"/>
      <c r="C78" s="457"/>
      <c r="D78" s="457"/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</row>
    <row r="79" spans="1:15" s="9" customFormat="1" ht="11.25">
      <c r="A79" s="457"/>
      <c r="B79" s="457"/>
      <c r="C79" s="457"/>
      <c r="D79" s="457"/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</row>
    <row r="80" spans="1:15" s="9" customFormat="1" ht="11.25">
      <c r="A80" s="457"/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</row>
    <row r="81" spans="1:15" s="9" customFormat="1" ht="11.25">
      <c r="A81" s="457"/>
      <c r="B81" s="457"/>
      <c r="C81" s="457"/>
      <c r="D81" s="457"/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</row>
    <row r="82" spans="1:15" s="9" customFormat="1" ht="11.25">
      <c r="A82" s="457"/>
      <c r="B82" s="457"/>
      <c r="C82" s="457"/>
      <c r="D82" s="457"/>
      <c r="E82" s="457"/>
      <c r="F82" s="457"/>
      <c r="G82" s="457"/>
      <c r="H82" s="457"/>
      <c r="I82" s="457"/>
      <c r="J82" s="457"/>
      <c r="K82" s="457"/>
      <c r="L82" s="457"/>
      <c r="M82" s="457"/>
      <c r="N82" s="457"/>
      <c r="O82" s="457"/>
    </row>
    <row r="83" spans="1:15" s="9" customFormat="1" ht="11.25">
      <c r="A83" s="457"/>
      <c r="B83" s="457"/>
      <c r="C83" s="457"/>
      <c r="D83" s="457"/>
      <c r="E83" s="457"/>
      <c r="F83" s="457"/>
      <c r="G83" s="457"/>
      <c r="H83" s="457"/>
      <c r="I83" s="457"/>
      <c r="J83" s="457"/>
      <c r="K83" s="457"/>
      <c r="L83" s="457"/>
      <c r="M83" s="457"/>
      <c r="N83" s="457"/>
      <c r="O83" s="457"/>
    </row>
    <row r="84" spans="1:15" s="9" customFormat="1" ht="11.25">
      <c r="A84" s="457"/>
      <c r="B84" s="457"/>
      <c r="C84" s="457"/>
      <c r="D84" s="457"/>
      <c r="E84" s="457"/>
      <c r="F84" s="457"/>
      <c r="G84" s="457"/>
      <c r="H84" s="457"/>
      <c r="I84" s="457"/>
      <c r="J84" s="457"/>
      <c r="K84" s="457"/>
      <c r="L84" s="457"/>
      <c r="M84" s="457"/>
      <c r="N84" s="457"/>
      <c r="O84" s="457"/>
    </row>
    <row r="85" spans="1:15" s="9" customFormat="1" ht="11.25">
      <c r="A85" s="457"/>
      <c r="B85" s="457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</row>
    <row r="86" spans="1:15" s="9" customFormat="1" ht="11.25">
      <c r="A86" s="457"/>
      <c r="B86" s="457"/>
      <c r="C86" s="457"/>
      <c r="D86" s="457"/>
      <c r="E86" s="457"/>
      <c r="F86" s="457"/>
      <c r="G86" s="457"/>
      <c r="H86" s="457"/>
      <c r="I86" s="457"/>
      <c r="J86" s="457"/>
      <c r="K86" s="457"/>
      <c r="L86" s="457"/>
      <c r="M86" s="457"/>
      <c r="N86" s="457"/>
      <c r="O86" s="457"/>
    </row>
    <row r="87" spans="1:15" s="9" customFormat="1" ht="11.25">
      <c r="A87" s="457"/>
      <c r="B87" s="457"/>
      <c r="C87" s="457"/>
      <c r="D87" s="457"/>
      <c r="E87" s="457"/>
      <c r="F87" s="457"/>
      <c r="G87" s="457"/>
      <c r="H87" s="457"/>
      <c r="I87" s="457"/>
      <c r="J87" s="457"/>
      <c r="K87" s="457"/>
      <c r="L87" s="457"/>
      <c r="M87" s="457"/>
      <c r="N87" s="457"/>
      <c r="O87" s="457"/>
    </row>
    <row r="88" spans="1:15" s="9" customFormat="1" ht="11.25">
      <c r="A88" s="457"/>
      <c r="B88" s="457"/>
      <c r="C88" s="457"/>
      <c r="D88" s="457"/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</row>
    <row r="89" spans="1:15" s="9" customFormat="1" ht="11.25">
      <c r="A89" s="457"/>
      <c r="B89" s="457"/>
      <c r="C89" s="457"/>
      <c r="D89" s="457"/>
      <c r="E89" s="457"/>
      <c r="F89" s="457"/>
      <c r="G89" s="457"/>
      <c r="H89" s="457"/>
      <c r="I89" s="457"/>
      <c r="J89" s="457"/>
      <c r="K89" s="457"/>
      <c r="L89" s="457"/>
      <c r="M89" s="457"/>
      <c r="N89" s="457"/>
      <c r="O89" s="457"/>
    </row>
    <row r="90" spans="1:15" s="9" customFormat="1" ht="11.25">
      <c r="A90" s="457"/>
      <c r="B90" s="457"/>
      <c r="C90" s="457"/>
      <c r="D90" s="457"/>
      <c r="E90" s="457"/>
      <c r="F90" s="457"/>
      <c r="G90" s="457"/>
      <c r="H90" s="457"/>
      <c r="I90" s="457"/>
      <c r="J90" s="457"/>
      <c r="K90" s="457"/>
      <c r="L90" s="457"/>
      <c r="M90" s="457"/>
      <c r="N90" s="457"/>
      <c r="O90" s="457"/>
    </row>
    <row r="91" spans="1:15" s="9" customFormat="1" ht="11.25">
      <c r="A91" s="457"/>
      <c r="B91" s="457"/>
      <c r="C91" s="457"/>
      <c r="D91" s="457"/>
      <c r="E91" s="457"/>
      <c r="F91" s="457"/>
      <c r="G91" s="457"/>
      <c r="H91" s="457"/>
      <c r="I91" s="457"/>
      <c r="J91" s="457"/>
      <c r="K91" s="457"/>
      <c r="L91" s="457"/>
      <c r="M91" s="457"/>
      <c r="N91" s="457"/>
      <c r="O91" s="457"/>
    </row>
    <row r="92" spans="1:15" s="9" customFormat="1" ht="11.25">
      <c r="A92" s="457"/>
      <c r="B92" s="457"/>
      <c r="C92" s="457"/>
      <c r="D92" s="457"/>
      <c r="E92" s="457"/>
      <c r="F92" s="457"/>
      <c r="G92" s="457"/>
      <c r="H92" s="457"/>
      <c r="I92" s="457"/>
      <c r="J92" s="457"/>
      <c r="K92" s="457"/>
      <c r="L92" s="457"/>
      <c r="M92" s="457"/>
      <c r="N92" s="457"/>
      <c r="O92" s="457"/>
    </row>
    <row r="93" spans="1:15" s="9" customFormat="1" ht="11.25">
      <c r="A93" s="457"/>
      <c r="B93" s="457"/>
      <c r="C93" s="457"/>
      <c r="D93" s="457"/>
      <c r="E93" s="457"/>
      <c r="F93" s="457"/>
      <c r="G93" s="457"/>
      <c r="H93" s="457"/>
      <c r="I93" s="457"/>
      <c r="J93" s="457"/>
      <c r="K93" s="457"/>
      <c r="L93" s="457"/>
      <c r="M93" s="457"/>
      <c r="N93" s="457"/>
      <c r="O93" s="457"/>
    </row>
    <row r="94" spans="1:15" s="9" customFormat="1" ht="11.25">
      <c r="A94" s="457"/>
      <c r="B94" s="457"/>
      <c r="C94" s="457"/>
      <c r="D94" s="457"/>
      <c r="E94" s="457"/>
      <c r="F94" s="457"/>
      <c r="G94" s="457"/>
      <c r="H94" s="457"/>
      <c r="I94" s="457"/>
      <c r="J94" s="457"/>
      <c r="K94" s="457"/>
      <c r="L94" s="457"/>
      <c r="M94" s="457"/>
      <c r="N94" s="457"/>
      <c r="O94" s="457"/>
    </row>
    <row r="95" spans="1:15" s="9" customFormat="1" ht="11.25">
      <c r="A95" s="457"/>
      <c r="B95" s="457"/>
      <c r="C95" s="457"/>
      <c r="D95" s="457"/>
      <c r="E95" s="457"/>
      <c r="F95" s="457"/>
      <c r="G95" s="457"/>
      <c r="H95" s="457"/>
      <c r="I95" s="457"/>
      <c r="J95" s="457"/>
      <c r="K95" s="457"/>
      <c r="L95" s="457"/>
      <c r="M95" s="457"/>
      <c r="N95" s="457"/>
      <c r="O95" s="457"/>
    </row>
    <row r="96" spans="1:15" s="9" customFormat="1" ht="11.25">
      <c r="A96" s="457"/>
      <c r="B96" s="457"/>
      <c r="C96" s="457"/>
      <c r="D96" s="457"/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</row>
    <row r="97" spans="1:15" s="9" customFormat="1" ht="11.25">
      <c r="A97" s="457"/>
      <c r="B97" s="457"/>
      <c r="C97" s="457"/>
      <c r="D97" s="457"/>
      <c r="E97" s="457"/>
      <c r="F97" s="457"/>
      <c r="G97" s="457"/>
      <c r="H97" s="457"/>
      <c r="I97" s="457"/>
      <c r="J97" s="457"/>
      <c r="K97" s="457"/>
      <c r="L97" s="457"/>
      <c r="M97" s="457"/>
      <c r="N97" s="457"/>
      <c r="O97" s="457"/>
    </row>
    <row r="98" spans="1:15" s="9" customFormat="1" ht="11.25">
      <c r="A98" s="457"/>
      <c r="B98" s="457"/>
      <c r="C98" s="457"/>
      <c r="D98" s="457"/>
      <c r="E98" s="457"/>
      <c r="F98" s="457"/>
      <c r="G98" s="457"/>
      <c r="H98" s="457"/>
      <c r="I98" s="457"/>
      <c r="J98" s="457"/>
      <c r="K98" s="457"/>
      <c r="L98" s="457"/>
      <c r="M98" s="457"/>
      <c r="N98" s="457"/>
      <c r="O98" s="457"/>
    </row>
    <row r="99" spans="1:15" s="9" customFormat="1" ht="11.25">
      <c r="A99" s="457"/>
      <c r="B99" s="457"/>
      <c r="C99" s="457"/>
      <c r="D99" s="457"/>
      <c r="E99" s="457"/>
      <c r="F99" s="457"/>
      <c r="G99" s="457"/>
      <c r="H99" s="457"/>
      <c r="I99" s="457"/>
      <c r="J99" s="457"/>
      <c r="K99" s="457"/>
      <c r="L99" s="457"/>
      <c r="M99" s="457"/>
      <c r="N99" s="457"/>
      <c r="O99" s="457"/>
    </row>
    <row r="100" spans="1:15" s="9" customFormat="1" ht="11.25">
      <c r="A100" s="457"/>
      <c r="B100" s="457"/>
      <c r="C100" s="457"/>
      <c r="D100" s="457"/>
      <c r="E100" s="457"/>
      <c r="F100" s="457"/>
      <c r="G100" s="457"/>
      <c r="H100" s="457"/>
      <c r="I100" s="457"/>
      <c r="J100" s="457"/>
      <c r="K100" s="457"/>
      <c r="L100" s="457"/>
      <c r="M100" s="457"/>
      <c r="N100" s="457"/>
      <c r="O100" s="457"/>
    </row>
    <row r="101" spans="1:15" s="9" customFormat="1" ht="11.25">
      <c r="A101" s="457"/>
      <c r="B101" s="457"/>
      <c r="C101" s="457"/>
      <c r="D101" s="457"/>
      <c r="E101" s="457"/>
      <c r="F101" s="457"/>
      <c r="G101" s="457"/>
      <c r="H101" s="457"/>
      <c r="I101" s="457"/>
      <c r="J101" s="457"/>
      <c r="K101" s="457"/>
      <c r="L101" s="457"/>
      <c r="M101" s="457"/>
      <c r="N101" s="457"/>
      <c r="O101" s="457"/>
    </row>
    <row r="102" spans="1:15" s="9" customFormat="1" ht="11.25">
      <c r="A102" s="457"/>
      <c r="B102" s="457"/>
      <c r="C102" s="457"/>
      <c r="D102" s="457"/>
      <c r="E102" s="457"/>
      <c r="F102" s="457"/>
      <c r="G102" s="457"/>
      <c r="H102" s="457"/>
      <c r="I102" s="457"/>
      <c r="J102" s="457"/>
      <c r="K102" s="457"/>
      <c r="L102" s="457"/>
      <c r="M102" s="457"/>
      <c r="N102" s="457"/>
      <c r="O102" s="457"/>
    </row>
    <row r="103" spans="1:15" s="9" customFormat="1" ht="11.25">
      <c r="A103" s="457"/>
      <c r="B103" s="457"/>
      <c r="C103" s="457"/>
      <c r="D103" s="457"/>
      <c r="E103" s="457"/>
      <c r="F103" s="457"/>
      <c r="G103" s="457"/>
      <c r="H103" s="457"/>
      <c r="I103" s="457"/>
      <c r="J103" s="457"/>
      <c r="K103" s="457"/>
      <c r="L103" s="457"/>
      <c r="M103" s="457"/>
      <c r="N103" s="457"/>
      <c r="O103" s="457"/>
    </row>
    <row r="104" spans="1:15" s="9" customFormat="1" ht="11.25">
      <c r="A104" s="457"/>
      <c r="B104" s="457"/>
      <c r="C104" s="457"/>
      <c r="D104" s="457"/>
      <c r="E104" s="457"/>
      <c r="F104" s="457"/>
      <c r="G104" s="457"/>
      <c r="H104" s="457"/>
      <c r="I104" s="457"/>
      <c r="J104" s="457"/>
      <c r="K104" s="457"/>
      <c r="L104" s="457"/>
      <c r="M104" s="457"/>
      <c r="N104" s="457"/>
      <c r="O104" s="457"/>
    </row>
    <row r="105" spans="1:15" s="9" customFormat="1" ht="11.25">
      <c r="A105" s="457"/>
      <c r="B105" s="457"/>
      <c r="C105" s="457"/>
      <c r="D105" s="457"/>
      <c r="E105" s="457"/>
      <c r="F105" s="457"/>
      <c r="G105" s="457"/>
      <c r="H105" s="457"/>
      <c r="I105" s="457"/>
      <c r="J105" s="457"/>
      <c r="K105" s="457"/>
      <c r="L105" s="457"/>
      <c r="M105" s="457"/>
      <c r="N105" s="457"/>
      <c r="O105" s="457"/>
    </row>
    <row r="106" spans="1:15" s="9" customFormat="1" ht="11.25">
      <c r="A106" s="457"/>
      <c r="B106" s="457"/>
      <c r="C106" s="457"/>
      <c r="D106" s="457"/>
      <c r="E106" s="457"/>
      <c r="F106" s="457"/>
      <c r="G106" s="457"/>
      <c r="H106" s="457"/>
      <c r="I106" s="457"/>
      <c r="J106" s="457"/>
      <c r="K106" s="457"/>
      <c r="L106" s="457"/>
      <c r="M106" s="457"/>
      <c r="N106" s="457"/>
      <c r="O106" s="457"/>
    </row>
  </sheetData>
  <sheetProtection selectLockedCells="1"/>
  <mergeCells count="20">
    <mergeCell ref="I3:P3"/>
    <mergeCell ref="O6:O10"/>
    <mergeCell ref="P6:P10"/>
    <mergeCell ref="A3:H3"/>
    <mergeCell ref="A6:A10"/>
    <mergeCell ref="B6:B10"/>
    <mergeCell ref="N6:N10"/>
    <mergeCell ref="C8:C10"/>
    <mergeCell ref="D8:D10"/>
    <mergeCell ref="E8:E10"/>
    <mergeCell ref="J8:J10"/>
    <mergeCell ref="K8:K10"/>
    <mergeCell ref="L8:L10"/>
    <mergeCell ref="M8:M10"/>
    <mergeCell ref="F8:F10"/>
    <mergeCell ref="G8:G10"/>
    <mergeCell ref="H8:H10"/>
    <mergeCell ref="I8:I10"/>
    <mergeCell ref="C6:H7"/>
    <mergeCell ref="I6:M7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N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6.625" style="24" customWidth="1"/>
    <col min="2" max="2" width="9.625" style="25" customWidth="1"/>
    <col min="3" max="3" width="6.625" style="25" customWidth="1"/>
    <col min="4" max="5" width="5.125" style="25" customWidth="1"/>
    <col min="6" max="6" width="5.5" style="25" customWidth="1"/>
    <col min="7" max="7" width="6.625" style="491" customWidth="1"/>
    <col min="8" max="10" width="5.125" style="25" customWidth="1"/>
    <col min="11" max="11" width="6.625" style="25" customWidth="1"/>
    <col min="12" max="14" width="5.125" style="25" customWidth="1"/>
    <col min="15" max="16384" width="9" style="26"/>
  </cols>
  <sheetData>
    <row r="1" spans="1:14" s="423" customFormat="1" ht="14.1" customHeight="1">
      <c r="A1" s="763" t="s">
        <v>1299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719"/>
    </row>
    <row r="2" spans="1:14" s="9" customFormat="1" ht="14.1" customHeight="1">
      <c r="A2" s="370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</row>
    <row r="3" spans="1:14" s="757" customFormat="1" ht="20.100000000000001" customHeight="1">
      <c r="A3" s="1094" t="s">
        <v>795</v>
      </c>
      <c r="B3" s="1094"/>
      <c r="C3" s="1094"/>
      <c r="D3" s="1094"/>
      <c r="E3" s="1094"/>
      <c r="F3" s="1094"/>
      <c r="G3" s="1094"/>
      <c r="H3" s="1094"/>
      <c r="I3" s="1094"/>
      <c r="J3" s="1094"/>
      <c r="K3" s="1094"/>
      <c r="L3" s="1094"/>
      <c r="M3" s="1094"/>
      <c r="N3" s="1094"/>
    </row>
    <row r="4" spans="1:14" s="756" customFormat="1" ht="24" customHeight="1">
      <c r="A4" s="978" t="s">
        <v>422</v>
      </c>
      <c r="B4" s="978"/>
      <c r="C4" s="978"/>
      <c r="D4" s="978"/>
      <c r="E4" s="978"/>
      <c r="F4" s="978"/>
      <c r="G4" s="978"/>
      <c r="H4" s="978"/>
      <c r="I4" s="978"/>
      <c r="J4" s="978"/>
      <c r="K4" s="978"/>
      <c r="L4" s="978"/>
      <c r="M4" s="978"/>
      <c r="N4" s="978"/>
    </row>
    <row r="5" spans="1:14" s="370" customFormat="1" ht="18" customHeight="1" thickBot="1">
      <c r="A5" s="370" t="s">
        <v>1069</v>
      </c>
      <c r="N5" s="10" t="s">
        <v>1070</v>
      </c>
    </row>
    <row r="6" spans="1:14" s="9" customFormat="1" ht="40.5" customHeight="1">
      <c r="A6" s="1043" t="s">
        <v>360</v>
      </c>
      <c r="B6" s="1044"/>
      <c r="C6" s="1021" t="s">
        <v>423</v>
      </c>
      <c r="D6" s="987"/>
      <c r="E6" s="987"/>
      <c r="F6" s="987"/>
      <c r="G6" s="993" t="s">
        <v>426</v>
      </c>
      <c r="H6" s="987"/>
      <c r="I6" s="987"/>
      <c r="J6" s="988"/>
      <c r="K6" s="987" t="s">
        <v>908</v>
      </c>
      <c r="L6" s="987"/>
      <c r="M6" s="987"/>
      <c r="N6" s="987"/>
    </row>
    <row r="7" spans="1:14" s="9" customFormat="1" ht="24.75" customHeight="1">
      <c r="A7" s="1056"/>
      <c r="B7" s="1123"/>
      <c r="C7" s="1118" t="s">
        <v>624</v>
      </c>
      <c r="D7" s="1007" t="s">
        <v>1231</v>
      </c>
      <c r="E7" s="1007"/>
      <c r="F7" s="1015"/>
      <c r="G7" s="1034" t="s">
        <v>624</v>
      </c>
      <c r="H7" s="1007" t="s">
        <v>1232</v>
      </c>
      <c r="I7" s="1007"/>
      <c r="J7" s="1007"/>
      <c r="K7" s="1068" t="s">
        <v>624</v>
      </c>
      <c r="L7" s="1007" t="s">
        <v>1233</v>
      </c>
      <c r="M7" s="1007"/>
      <c r="N7" s="1015"/>
    </row>
    <row r="8" spans="1:14" s="9" customFormat="1" ht="15" customHeight="1">
      <c r="A8" s="1056"/>
      <c r="B8" s="1123"/>
      <c r="C8" s="1119"/>
      <c r="D8" s="1007" t="s">
        <v>424</v>
      </c>
      <c r="E8" s="1034" t="s">
        <v>425</v>
      </c>
      <c r="F8" s="1015" t="s">
        <v>1234</v>
      </c>
      <c r="G8" s="1035"/>
      <c r="H8" s="1007" t="s">
        <v>424</v>
      </c>
      <c r="I8" s="1034" t="s">
        <v>425</v>
      </c>
      <c r="J8" s="1007" t="s">
        <v>1234</v>
      </c>
      <c r="K8" s="990"/>
      <c r="L8" s="1007" t="s">
        <v>424</v>
      </c>
      <c r="M8" s="1034" t="s">
        <v>425</v>
      </c>
      <c r="N8" s="1015" t="s">
        <v>1235</v>
      </c>
    </row>
    <row r="9" spans="1:14" s="9" customFormat="1" ht="15" customHeight="1">
      <c r="A9" s="1058"/>
      <c r="B9" s="1124"/>
      <c r="C9" s="1120"/>
      <c r="D9" s="1053"/>
      <c r="E9" s="1036"/>
      <c r="F9" s="1071"/>
      <c r="G9" s="1036"/>
      <c r="H9" s="1053"/>
      <c r="I9" s="1036"/>
      <c r="J9" s="1053"/>
      <c r="K9" s="992"/>
      <c r="L9" s="1053"/>
      <c r="M9" s="1036"/>
      <c r="N9" s="1071"/>
    </row>
    <row r="10" spans="1:14" s="28" customFormat="1" ht="15" customHeight="1">
      <c r="A10" s="1125" t="s">
        <v>700</v>
      </c>
      <c r="B10" s="1125"/>
      <c r="C10" s="269">
        <v>15</v>
      </c>
      <c r="D10" s="27">
        <v>15</v>
      </c>
      <c r="E10" s="27">
        <v>15</v>
      </c>
      <c r="F10" s="27">
        <v>0</v>
      </c>
      <c r="G10" s="269">
        <v>54</v>
      </c>
      <c r="H10" s="27">
        <v>60</v>
      </c>
      <c r="I10" s="27">
        <v>56</v>
      </c>
      <c r="J10" s="27">
        <v>4</v>
      </c>
      <c r="K10" s="27">
        <v>102</v>
      </c>
      <c r="L10" s="27">
        <v>284</v>
      </c>
      <c r="M10" s="27">
        <v>240</v>
      </c>
      <c r="N10" s="27">
        <v>44</v>
      </c>
    </row>
    <row r="11" spans="1:14" s="28" customFormat="1" ht="15" customHeight="1">
      <c r="A11" s="1126" t="s">
        <v>796</v>
      </c>
      <c r="B11" s="1125"/>
      <c r="C11" s="269">
        <v>15</v>
      </c>
      <c r="D11" s="27">
        <v>14</v>
      </c>
      <c r="E11" s="27">
        <v>14</v>
      </c>
      <c r="F11" s="27">
        <v>0</v>
      </c>
      <c r="G11" s="269">
        <v>54</v>
      </c>
      <c r="H11" s="27">
        <v>60</v>
      </c>
      <c r="I11" s="27">
        <v>56</v>
      </c>
      <c r="J11" s="27">
        <v>4</v>
      </c>
      <c r="K11" s="27">
        <v>102</v>
      </c>
      <c r="L11" s="27">
        <v>284</v>
      </c>
      <c r="M11" s="27">
        <v>240</v>
      </c>
      <c r="N11" s="27">
        <v>44</v>
      </c>
    </row>
    <row r="12" spans="1:14" s="28" customFormat="1" ht="15" customHeight="1">
      <c r="A12" s="1126" t="s">
        <v>833</v>
      </c>
      <c r="B12" s="1125"/>
      <c r="C12" s="269">
        <v>13</v>
      </c>
      <c r="D12" s="27">
        <v>12</v>
      </c>
      <c r="E12" s="27">
        <v>11</v>
      </c>
      <c r="F12" s="27">
        <v>1</v>
      </c>
      <c r="G12" s="269">
        <v>54</v>
      </c>
      <c r="H12" s="27">
        <v>60</v>
      </c>
      <c r="I12" s="27">
        <v>56</v>
      </c>
      <c r="J12" s="27">
        <v>4</v>
      </c>
      <c r="K12" s="27">
        <v>102</v>
      </c>
      <c r="L12" s="27">
        <v>284</v>
      </c>
      <c r="M12" s="27">
        <v>243</v>
      </c>
      <c r="N12" s="27">
        <v>41</v>
      </c>
    </row>
    <row r="13" spans="1:14" s="28" customFormat="1" ht="15" customHeight="1">
      <c r="A13" s="1126">
        <v>2017</v>
      </c>
      <c r="B13" s="1125"/>
      <c r="C13" s="269">
        <v>14</v>
      </c>
      <c r="D13" s="27">
        <v>14</v>
      </c>
      <c r="E13" s="27">
        <v>13</v>
      </c>
      <c r="F13" s="27">
        <v>1</v>
      </c>
      <c r="G13" s="269">
        <v>54</v>
      </c>
      <c r="H13" s="27">
        <v>60</v>
      </c>
      <c r="I13" s="27">
        <v>56</v>
      </c>
      <c r="J13" s="27">
        <v>4</v>
      </c>
      <c r="K13" s="27">
        <v>102</v>
      </c>
      <c r="L13" s="27">
        <v>291</v>
      </c>
      <c r="M13" s="27">
        <v>241</v>
      </c>
      <c r="N13" s="27">
        <v>50</v>
      </c>
    </row>
    <row r="14" spans="1:14" s="28" customFormat="1" ht="15" customHeight="1">
      <c r="A14" s="1116">
        <v>2018</v>
      </c>
      <c r="B14" s="1117"/>
      <c r="C14" s="14">
        <v>13</v>
      </c>
      <c r="D14" s="14">
        <v>13</v>
      </c>
      <c r="E14" s="14">
        <v>12</v>
      </c>
      <c r="F14" s="14">
        <v>1</v>
      </c>
      <c r="G14" s="14">
        <v>54</v>
      </c>
      <c r="H14" s="14">
        <v>60</v>
      </c>
      <c r="I14" s="14">
        <v>53</v>
      </c>
      <c r="J14" s="14">
        <v>7</v>
      </c>
      <c r="K14" s="14">
        <v>102</v>
      </c>
      <c r="L14" s="14">
        <v>284</v>
      </c>
      <c r="M14" s="14">
        <v>221</v>
      </c>
      <c r="N14" s="14">
        <v>63</v>
      </c>
    </row>
    <row r="15" spans="1:14" s="28" customFormat="1" ht="10.7" customHeight="1">
      <c r="A15" s="759"/>
      <c r="B15" s="760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14" s="9" customFormat="1" ht="14.1" customHeight="1">
      <c r="A16" s="251" t="s">
        <v>612</v>
      </c>
      <c r="B16" s="329" t="s">
        <v>699</v>
      </c>
      <c r="C16" s="392">
        <v>0</v>
      </c>
      <c r="D16" s="27">
        <v>0</v>
      </c>
      <c r="E16" s="392">
        <v>0</v>
      </c>
      <c r="F16" s="392">
        <v>0</v>
      </c>
      <c r="G16" s="392">
        <v>0</v>
      </c>
      <c r="H16" s="27">
        <v>6</v>
      </c>
      <c r="I16" s="392">
        <v>2</v>
      </c>
      <c r="J16" s="392">
        <v>4</v>
      </c>
      <c r="K16" s="392">
        <v>0</v>
      </c>
      <c r="L16" s="27">
        <v>0</v>
      </c>
      <c r="M16" s="392" t="s">
        <v>834</v>
      </c>
      <c r="N16" s="392" t="s">
        <v>834</v>
      </c>
    </row>
    <row r="17" spans="1:14" s="9" customFormat="1" ht="14.1" customHeight="1">
      <c r="A17" s="251" t="s">
        <v>122</v>
      </c>
      <c r="B17" s="317" t="s">
        <v>123</v>
      </c>
      <c r="C17" s="406">
        <v>2</v>
      </c>
      <c r="D17" s="27">
        <v>2</v>
      </c>
      <c r="E17" s="406">
        <v>1</v>
      </c>
      <c r="F17" s="406">
        <v>1</v>
      </c>
      <c r="G17" s="406">
        <v>8</v>
      </c>
      <c r="H17" s="27">
        <v>8</v>
      </c>
      <c r="I17" s="406">
        <v>8</v>
      </c>
      <c r="J17" s="406" t="s">
        <v>834</v>
      </c>
      <c r="K17" s="406">
        <v>11</v>
      </c>
      <c r="L17" s="27">
        <v>32</v>
      </c>
      <c r="M17" s="406">
        <v>22</v>
      </c>
      <c r="N17" s="406">
        <v>10</v>
      </c>
    </row>
    <row r="18" spans="1:14" s="9" customFormat="1" ht="14.1" customHeight="1">
      <c r="A18" s="251" t="s">
        <v>124</v>
      </c>
      <c r="B18" s="317" t="s">
        <v>125</v>
      </c>
      <c r="C18" s="406">
        <v>1</v>
      </c>
      <c r="D18" s="27">
        <v>1</v>
      </c>
      <c r="E18" s="406">
        <v>1</v>
      </c>
      <c r="F18" s="406" t="s">
        <v>834</v>
      </c>
      <c r="G18" s="406">
        <v>4</v>
      </c>
      <c r="H18" s="27">
        <v>4</v>
      </c>
      <c r="I18" s="406">
        <v>3</v>
      </c>
      <c r="J18" s="392">
        <v>1</v>
      </c>
      <c r="K18" s="406">
        <v>8</v>
      </c>
      <c r="L18" s="27">
        <v>21</v>
      </c>
      <c r="M18" s="406">
        <v>19</v>
      </c>
      <c r="N18" s="406">
        <v>2</v>
      </c>
    </row>
    <row r="19" spans="1:14" s="9" customFormat="1" ht="14.1" customHeight="1">
      <c r="A19" s="251" t="s">
        <v>126</v>
      </c>
      <c r="B19" s="317" t="s">
        <v>127</v>
      </c>
      <c r="C19" s="406">
        <v>1</v>
      </c>
      <c r="D19" s="27">
        <v>1</v>
      </c>
      <c r="E19" s="406">
        <v>1</v>
      </c>
      <c r="F19" s="406" t="s">
        <v>834</v>
      </c>
      <c r="G19" s="406">
        <v>2</v>
      </c>
      <c r="H19" s="27">
        <v>2</v>
      </c>
      <c r="I19" s="406">
        <v>2</v>
      </c>
      <c r="J19" s="406" t="s">
        <v>834</v>
      </c>
      <c r="K19" s="406">
        <v>6</v>
      </c>
      <c r="L19" s="27">
        <v>17</v>
      </c>
      <c r="M19" s="406">
        <v>14</v>
      </c>
      <c r="N19" s="406">
        <v>3</v>
      </c>
    </row>
    <row r="20" spans="1:14" s="9" customFormat="1" ht="14.1" customHeight="1">
      <c r="A20" s="251" t="s">
        <v>128</v>
      </c>
      <c r="B20" s="317" t="s">
        <v>129</v>
      </c>
      <c r="C20" s="406">
        <v>1</v>
      </c>
      <c r="D20" s="27">
        <v>1</v>
      </c>
      <c r="E20" s="406">
        <v>1</v>
      </c>
      <c r="F20" s="406" t="s">
        <v>834</v>
      </c>
      <c r="G20" s="406">
        <v>3</v>
      </c>
      <c r="H20" s="27">
        <v>3</v>
      </c>
      <c r="I20" s="406">
        <v>3</v>
      </c>
      <c r="J20" s="406" t="s">
        <v>834</v>
      </c>
      <c r="K20" s="406">
        <v>8</v>
      </c>
      <c r="L20" s="27">
        <v>18</v>
      </c>
      <c r="M20" s="406">
        <v>16</v>
      </c>
      <c r="N20" s="406">
        <v>2</v>
      </c>
    </row>
    <row r="21" spans="1:14" s="9" customFormat="1" ht="14.1" customHeight="1">
      <c r="A21" s="251" t="s">
        <v>130</v>
      </c>
      <c r="B21" s="317" t="s">
        <v>131</v>
      </c>
      <c r="C21" s="406">
        <v>2</v>
      </c>
      <c r="D21" s="27">
        <v>2</v>
      </c>
      <c r="E21" s="406">
        <v>2</v>
      </c>
      <c r="F21" s="406" t="s">
        <v>834</v>
      </c>
      <c r="G21" s="406">
        <v>6</v>
      </c>
      <c r="H21" s="27">
        <v>6</v>
      </c>
      <c r="I21" s="406">
        <v>6</v>
      </c>
      <c r="J21" s="406" t="s">
        <v>834</v>
      </c>
      <c r="K21" s="406">
        <v>8</v>
      </c>
      <c r="L21" s="27">
        <v>23</v>
      </c>
      <c r="M21" s="406">
        <v>16</v>
      </c>
      <c r="N21" s="406">
        <v>7</v>
      </c>
    </row>
    <row r="22" spans="1:14" s="9" customFormat="1" ht="14.1" customHeight="1">
      <c r="A22" s="251" t="s">
        <v>132</v>
      </c>
      <c r="B22" s="317" t="s">
        <v>133</v>
      </c>
      <c r="C22" s="406">
        <v>1</v>
      </c>
      <c r="D22" s="27">
        <v>1</v>
      </c>
      <c r="E22" s="406">
        <v>1</v>
      </c>
      <c r="F22" s="406" t="s">
        <v>834</v>
      </c>
      <c r="G22" s="406">
        <v>2</v>
      </c>
      <c r="H22" s="27">
        <v>2</v>
      </c>
      <c r="I22" s="406">
        <v>2</v>
      </c>
      <c r="J22" s="406" t="s">
        <v>834</v>
      </c>
      <c r="K22" s="406">
        <v>6</v>
      </c>
      <c r="L22" s="27">
        <v>14</v>
      </c>
      <c r="M22" s="406">
        <v>10</v>
      </c>
      <c r="N22" s="406">
        <v>4</v>
      </c>
    </row>
    <row r="23" spans="1:14" s="9" customFormat="1" ht="14.1" customHeight="1">
      <c r="A23" s="251" t="s">
        <v>134</v>
      </c>
      <c r="B23" s="317" t="s">
        <v>135</v>
      </c>
      <c r="C23" s="406">
        <v>1</v>
      </c>
      <c r="D23" s="27">
        <v>1</v>
      </c>
      <c r="E23" s="406">
        <v>1</v>
      </c>
      <c r="F23" s="406" t="s">
        <v>834</v>
      </c>
      <c r="G23" s="406">
        <v>2</v>
      </c>
      <c r="H23" s="27">
        <v>2</v>
      </c>
      <c r="I23" s="406">
        <v>2</v>
      </c>
      <c r="J23" s="406" t="s">
        <v>834</v>
      </c>
      <c r="K23" s="406">
        <v>4</v>
      </c>
      <c r="L23" s="27">
        <v>12</v>
      </c>
      <c r="M23" s="406">
        <v>10</v>
      </c>
      <c r="N23" s="406">
        <v>2</v>
      </c>
    </row>
    <row r="24" spans="1:14" s="9" customFormat="1" ht="14.1" customHeight="1">
      <c r="A24" s="251" t="s">
        <v>136</v>
      </c>
      <c r="B24" s="317" t="s">
        <v>137</v>
      </c>
      <c r="C24" s="406">
        <v>1</v>
      </c>
      <c r="D24" s="27">
        <v>0</v>
      </c>
      <c r="E24" s="406" t="s">
        <v>834</v>
      </c>
      <c r="F24" s="406" t="s">
        <v>834</v>
      </c>
      <c r="G24" s="406">
        <v>2</v>
      </c>
      <c r="H24" s="27">
        <v>2</v>
      </c>
      <c r="I24" s="406">
        <v>1</v>
      </c>
      <c r="J24" s="406">
        <v>1</v>
      </c>
      <c r="K24" s="406">
        <v>6</v>
      </c>
      <c r="L24" s="27">
        <v>17</v>
      </c>
      <c r="M24" s="406">
        <v>12</v>
      </c>
      <c r="N24" s="406">
        <v>5</v>
      </c>
    </row>
    <row r="25" spans="1:14" s="9" customFormat="1" ht="14.1" customHeight="1">
      <c r="A25" s="251" t="s">
        <v>138</v>
      </c>
      <c r="B25" s="317" t="s">
        <v>139</v>
      </c>
      <c r="C25" s="406" t="s">
        <v>834</v>
      </c>
      <c r="D25" s="27">
        <v>0</v>
      </c>
      <c r="E25" s="406" t="s">
        <v>834</v>
      </c>
      <c r="F25" s="406" t="s">
        <v>834</v>
      </c>
      <c r="G25" s="406">
        <v>2</v>
      </c>
      <c r="H25" s="27">
        <v>2</v>
      </c>
      <c r="I25" s="406">
        <v>2</v>
      </c>
      <c r="J25" s="406" t="s">
        <v>834</v>
      </c>
      <c r="K25" s="406">
        <v>4</v>
      </c>
      <c r="L25" s="27">
        <v>10</v>
      </c>
      <c r="M25" s="406">
        <v>9</v>
      </c>
      <c r="N25" s="406">
        <v>1</v>
      </c>
    </row>
    <row r="26" spans="1:14" s="9" customFormat="1" ht="14.1" customHeight="1">
      <c r="A26" s="251" t="s">
        <v>140</v>
      </c>
      <c r="B26" s="317" t="s">
        <v>141</v>
      </c>
      <c r="C26" s="406">
        <v>1</v>
      </c>
      <c r="D26" s="27">
        <v>1</v>
      </c>
      <c r="E26" s="406">
        <v>1</v>
      </c>
      <c r="F26" s="406" t="s">
        <v>834</v>
      </c>
      <c r="G26" s="406">
        <v>4</v>
      </c>
      <c r="H26" s="27">
        <v>4</v>
      </c>
      <c r="I26" s="406">
        <v>4</v>
      </c>
      <c r="J26" s="406" t="s">
        <v>834</v>
      </c>
      <c r="K26" s="406">
        <v>5</v>
      </c>
      <c r="L26" s="27">
        <v>15</v>
      </c>
      <c r="M26" s="406">
        <v>10</v>
      </c>
      <c r="N26" s="406">
        <v>5</v>
      </c>
    </row>
    <row r="27" spans="1:14" s="9" customFormat="1" ht="14.1" customHeight="1">
      <c r="A27" s="251" t="s">
        <v>142</v>
      </c>
      <c r="B27" s="317" t="s">
        <v>143</v>
      </c>
      <c r="C27" s="406" t="s">
        <v>834</v>
      </c>
      <c r="D27" s="27">
        <v>0</v>
      </c>
      <c r="E27" s="406" t="s">
        <v>834</v>
      </c>
      <c r="F27" s="406" t="s">
        <v>834</v>
      </c>
      <c r="G27" s="406">
        <v>1</v>
      </c>
      <c r="H27" s="27">
        <v>1</v>
      </c>
      <c r="I27" s="406">
        <v>1</v>
      </c>
      <c r="J27" s="406" t="s">
        <v>834</v>
      </c>
      <c r="K27" s="406">
        <v>2</v>
      </c>
      <c r="L27" s="27">
        <v>7</v>
      </c>
      <c r="M27" s="406">
        <v>4</v>
      </c>
      <c r="N27" s="406">
        <v>3</v>
      </c>
    </row>
    <row r="28" spans="1:14" s="9" customFormat="1" ht="14.1" customHeight="1">
      <c r="A28" s="251" t="s">
        <v>144</v>
      </c>
      <c r="B28" s="317" t="s">
        <v>145</v>
      </c>
      <c r="C28" s="406" t="s">
        <v>834</v>
      </c>
      <c r="D28" s="27">
        <v>0</v>
      </c>
      <c r="E28" s="406" t="s">
        <v>834</v>
      </c>
      <c r="F28" s="406" t="s">
        <v>834</v>
      </c>
      <c r="G28" s="406">
        <v>2</v>
      </c>
      <c r="H28" s="27">
        <v>2</v>
      </c>
      <c r="I28" s="406">
        <v>1</v>
      </c>
      <c r="J28" s="406">
        <v>1</v>
      </c>
      <c r="K28" s="406">
        <v>5</v>
      </c>
      <c r="L28" s="27">
        <v>13</v>
      </c>
      <c r="M28" s="406">
        <v>11</v>
      </c>
      <c r="N28" s="406">
        <v>2</v>
      </c>
    </row>
    <row r="29" spans="1:14" s="9" customFormat="1" ht="14.1" customHeight="1">
      <c r="A29" s="251" t="s">
        <v>146</v>
      </c>
      <c r="B29" s="317" t="s">
        <v>147</v>
      </c>
      <c r="C29" s="406" t="s">
        <v>834</v>
      </c>
      <c r="D29" s="27">
        <v>0</v>
      </c>
      <c r="E29" s="406" t="s">
        <v>834</v>
      </c>
      <c r="F29" s="406" t="s">
        <v>834</v>
      </c>
      <c r="G29" s="406">
        <v>1</v>
      </c>
      <c r="H29" s="27">
        <v>1</v>
      </c>
      <c r="I29" s="406">
        <v>1</v>
      </c>
      <c r="J29" s="406" t="s">
        <v>834</v>
      </c>
      <c r="K29" s="406">
        <v>2</v>
      </c>
      <c r="L29" s="27">
        <v>7</v>
      </c>
      <c r="M29" s="406">
        <v>5</v>
      </c>
      <c r="N29" s="406">
        <v>2</v>
      </c>
    </row>
    <row r="30" spans="1:14" s="9" customFormat="1" ht="14.1" customHeight="1">
      <c r="A30" s="251" t="s">
        <v>148</v>
      </c>
      <c r="B30" s="317" t="s">
        <v>149</v>
      </c>
      <c r="C30" s="406">
        <v>1</v>
      </c>
      <c r="D30" s="27">
        <v>1</v>
      </c>
      <c r="E30" s="406">
        <v>1</v>
      </c>
      <c r="F30" s="406" t="s">
        <v>834</v>
      </c>
      <c r="G30" s="406">
        <v>1</v>
      </c>
      <c r="H30" s="27">
        <v>1</v>
      </c>
      <c r="I30" s="406">
        <v>1</v>
      </c>
      <c r="J30" s="406" t="s">
        <v>834</v>
      </c>
      <c r="K30" s="406">
        <v>2</v>
      </c>
      <c r="L30" s="27">
        <v>7</v>
      </c>
      <c r="M30" s="406">
        <v>5</v>
      </c>
      <c r="N30" s="406">
        <v>2</v>
      </c>
    </row>
    <row r="31" spans="1:14" s="9" customFormat="1" ht="14.1" customHeight="1">
      <c r="A31" s="251" t="s">
        <v>150</v>
      </c>
      <c r="B31" s="317" t="s">
        <v>151</v>
      </c>
      <c r="C31" s="406" t="s">
        <v>834</v>
      </c>
      <c r="D31" s="27">
        <v>0</v>
      </c>
      <c r="E31" s="406" t="s">
        <v>834</v>
      </c>
      <c r="F31" s="406" t="s">
        <v>834</v>
      </c>
      <c r="G31" s="406">
        <v>1</v>
      </c>
      <c r="H31" s="27">
        <v>1</v>
      </c>
      <c r="I31" s="406">
        <v>1</v>
      </c>
      <c r="J31" s="406" t="s">
        <v>834</v>
      </c>
      <c r="K31" s="406">
        <v>2</v>
      </c>
      <c r="L31" s="27">
        <v>7</v>
      </c>
      <c r="M31" s="406">
        <v>5</v>
      </c>
      <c r="N31" s="406">
        <v>2</v>
      </c>
    </row>
    <row r="32" spans="1:14" s="9" customFormat="1" ht="14.1" customHeight="1">
      <c r="A32" s="251" t="s">
        <v>152</v>
      </c>
      <c r="B32" s="317" t="s">
        <v>153</v>
      </c>
      <c r="C32" s="406" t="s">
        <v>834</v>
      </c>
      <c r="D32" s="27">
        <v>0</v>
      </c>
      <c r="E32" s="406" t="s">
        <v>834</v>
      </c>
      <c r="F32" s="406" t="s">
        <v>834</v>
      </c>
      <c r="G32" s="406">
        <v>2</v>
      </c>
      <c r="H32" s="27">
        <v>2</v>
      </c>
      <c r="I32" s="406">
        <v>2</v>
      </c>
      <c r="J32" s="406" t="s">
        <v>834</v>
      </c>
      <c r="K32" s="406">
        <v>2</v>
      </c>
      <c r="L32" s="27">
        <v>7</v>
      </c>
      <c r="M32" s="406">
        <v>6</v>
      </c>
      <c r="N32" s="406">
        <v>1</v>
      </c>
    </row>
    <row r="33" spans="1:14" s="9" customFormat="1" ht="14.1" customHeight="1">
      <c r="A33" s="251" t="s">
        <v>154</v>
      </c>
      <c r="B33" s="317" t="s">
        <v>155</v>
      </c>
      <c r="C33" s="406">
        <v>1</v>
      </c>
      <c r="D33" s="27">
        <v>0</v>
      </c>
      <c r="E33" s="406" t="s">
        <v>834</v>
      </c>
      <c r="F33" s="406" t="s">
        <v>834</v>
      </c>
      <c r="G33" s="406">
        <v>1</v>
      </c>
      <c r="H33" s="27">
        <v>1</v>
      </c>
      <c r="I33" s="406">
        <v>1</v>
      </c>
      <c r="J33" s="406" t="s">
        <v>834</v>
      </c>
      <c r="K33" s="406">
        <v>2</v>
      </c>
      <c r="L33" s="27">
        <v>7</v>
      </c>
      <c r="M33" s="406">
        <v>6</v>
      </c>
      <c r="N33" s="406">
        <v>1</v>
      </c>
    </row>
    <row r="34" spans="1:14" s="9" customFormat="1" ht="14.1" customHeight="1">
      <c r="A34" s="251" t="s">
        <v>156</v>
      </c>
      <c r="B34" s="317" t="s">
        <v>157</v>
      </c>
      <c r="C34" s="406" t="s">
        <v>834</v>
      </c>
      <c r="D34" s="27">
        <v>1</v>
      </c>
      <c r="E34" s="406">
        <v>1</v>
      </c>
      <c r="F34" s="406" t="s">
        <v>834</v>
      </c>
      <c r="G34" s="406">
        <v>2</v>
      </c>
      <c r="H34" s="27">
        <v>2</v>
      </c>
      <c r="I34" s="406">
        <v>2</v>
      </c>
      <c r="J34" s="406" t="s">
        <v>834</v>
      </c>
      <c r="K34" s="406">
        <v>3</v>
      </c>
      <c r="L34" s="27">
        <v>8</v>
      </c>
      <c r="M34" s="406">
        <v>7</v>
      </c>
      <c r="N34" s="406">
        <v>1</v>
      </c>
    </row>
    <row r="35" spans="1:14" s="34" customFormat="1" ht="14.1" customHeight="1">
      <c r="A35" s="251" t="s">
        <v>158</v>
      </c>
      <c r="B35" s="317" t="s">
        <v>159</v>
      </c>
      <c r="C35" s="406" t="s">
        <v>834</v>
      </c>
      <c r="D35" s="27">
        <v>0</v>
      </c>
      <c r="E35" s="406" t="s">
        <v>834</v>
      </c>
      <c r="F35" s="406" t="s">
        <v>834</v>
      </c>
      <c r="G35" s="406">
        <v>2</v>
      </c>
      <c r="H35" s="27">
        <v>2</v>
      </c>
      <c r="I35" s="406">
        <v>2</v>
      </c>
      <c r="J35" s="406" t="s">
        <v>834</v>
      </c>
      <c r="K35" s="406">
        <v>4</v>
      </c>
      <c r="L35" s="27">
        <v>10</v>
      </c>
      <c r="M35" s="406">
        <v>8</v>
      </c>
      <c r="N35" s="406">
        <v>2</v>
      </c>
    </row>
    <row r="36" spans="1:14" s="80" customFormat="1" ht="14.1" customHeight="1">
      <c r="A36" s="251" t="s">
        <v>160</v>
      </c>
      <c r="B36" s="317" t="s">
        <v>161</v>
      </c>
      <c r="C36" s="406" t="s">
        <v>834</v>
      </c>
      <c r="D36" s="27">
        <v>1</v>
      </c>
      <c r="E36" s="406">
        <v>1</v>
      </c>
      <c r="F36" s="406" t="s">
        <v>834</v>
      </c>
      <c r="G36" s="406">
        <v>2</v>
      </c>
      <c r="H36" s="27">
        <v>2</v>
      </c>
      <c r="I36" s="406">
        <v>2</v>
      </c>
      <c r="J36" s="406" t="s">
        <v>834</v>
      </c>
      <c r="K36" s="406">
        <v>4</v>
      </c>
      <c r="L36" s="27">
        <v>9</v>
      </c>
      <c r="M36" s="406">
        <v>7</v>
      </c>
      <c r="N36" s="406">
        <v>2</v>
      </c>
    </row>
    <row r="37" spans="1:14" s="223" customFormat="1" ht="14.1" customHeight="1">
      <c r="A37" s="251" t="s">
        <v>162</v>
      </c>
      <c r="B37" s="317" t="s">
        <v>163</v>
      </c>
      <c r="C37" s="406" t="s">
        <v>834</v>
      </c>
      <c r="D37" s="27">
        <v>0</v>
      </c>
      <c r="E37" s="406" t="s">
        <v>834</v>
      </c>
      <c r="F37" s="406" t="s">
        <v>834</v>
      </c>
      <c r="G37" s="406">
        <v>1</v>
      </c>
      <c r="H37" s="27">
        <v>1</v>
      </c>
      <c r="I37" s="406">
        <v>1</v>
      </c>
      <c r="J37" s="406" t="s">
        <v>834</v>
      </c>
      <c r="K37" s="406">
        <v>3</v>
      </c>
      <c r="L37" s="27">
        <v>8</v>
      </c>
      <c r="M37" s="406">
        <v>6</v>
      </c>
      <c r="N37" s="406">
        <v>2</v>
      </c>
    </row>
    <row r="38" spans="1:14" s="9" customFormat="1" ht="14.1" customHeight="1">
      <c r="A38" s="251" t="s">
        <v>164</v>
      </c>
      <c r="B38" s="317" t="s">
        <v>165</v>
      </c>
      <c r="C38" s="916" t="s">
        <v>834</v>
      </c>
      <c r="D38" s="11">
        <v>0</v>
      </c>
      <c r="E38" s="917" t="s">
        <v>834</v>
      </c>
      <c r="F38" s="406" t="s">
        <v>834</v>
      </c>
      <c r="G38" s="917">
        <v>2</v>
      </c>
      <c r="H38" s="11">
        <v>2</v>
      </c>
      <c r="I38" s="917">
        <v>2</v>
      </c>
      <c r="J38" s="917" t="s">
        <v>834</v>
      </c>
      <c r="K38" s="917">
        <v>3</v>
      </c>
      <c r="L38" s="11">
        <v>8</v>
      </c>
      <c r="M38" s="917">
        <v>7</v>
      </c>
      <c r="N38" s="406">
        <v>1</v>
      </c>
    </row>
    <row r="39" spans="1:14" s="9" customFormat="1" ht="14.1" customHeight="1" thickBot="1">
      <c r="A39" s="252" t="s">
        <v>167</v>
      </c>
      <c r="B39" s="330" t="s">
        <v>166</v>
      </c>
      <c r="C39" s="918" t="s">
        <v>834</v>
      </c>
      <c r="D39" s="919">
        <v>0</v>
      </c>
      <c r="E39" s="920" t="s">
        <v>834</v>
      </c>
      <c r="F39" s="920" t="s">
        <v>834</v>
      </c>
      <c r="G39" s="920">
        <v>1</v>
      </c>
      <c r="H39" s="919">
        <v>1</v>
      </c>
      <c r="I39" s="920">
        <v>1</v>
      </c>
      <c r="J39" s="920" t="s">
        <v>834</v>
      </c>
      <c r="K39" s="920">
        <v>2</v>
      </c>
      <c r="L39" s="919">
        <v>7</v>
      </c>
      <c r="M39" s="920">
        <v>6</v>
      </c>
      <c r="N39" s="920">
        <v>1</v>
      </c>
    </row>
    <row r="40" spans="1:14" s="223" customFormat="1" ht="11.1" customHeight="1">
      <c r="A40" s="327" t="s">
        <v>475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447" t="s">
        <v>822</v>
      </c>
    </row>
    <row r="41" spans="1:14" s="223" customFormat="1" ht="11.1" customHeight="1">
      <c r="A41" s="328" t="s">
        <v>757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</row>
    <row r="42" spans="1:14" s="223" customFormat="1" ht="11.1" customHeight="1">
      <c r="A42" s="758" t="s">
        <v>758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</row>
    <row r="43" spans="1:14" s="9" customFormat="1" ht="11.1" customHeight="1">
      <c r="A43" s="758" t="s">
        <v>759</v>
      </c>
      <c r="B43" s="486"/>
      <c r="C43" s="486"/>
      <c r="D43" s="486"/>
      <c r="E43" s="486"/>
      <c r="F43" s="486"/>
      <c r="G43" s="486"/>
      <c r="H43" s="486"/>
      <c r="I43" s="486"/>
      <c r="J43" s="486"/>
      <c r="K43" s="486"/>
      <c r="L43" s="486"/>
      <c r="M43" s="486"/>
      <c r="N43" s="486"/>
    </row>
    <row r="44" spans="1:14" s="9" customFormat="1" ht="21.95" customHeight="1">
      <c r="A44" s="1121" t="s">
        <v>1262</v>
      </c>
      <c r="B44" s="1122"/>
      <c r="C44" s="1122"/>
      <c r="D44" s="1122"/>
      <c r="E44" s="1122"/>
      <c r="F44" s="1122"/>
      <c r="G44" s="1122"/>
      <c r="H44" s="1122"/>
      <c r="I44" s="1122"/>
      <c r="J44" s="1122"/>
      <c r="K44" s="1122"/>
      <c r="L44" s="1122"/>
      <c r="M44" s="1122"/>
      <c r="N44" s="1122"/>
    </row>
    <row r="45" spans="1:14" s="9" customFormat="1" ht="11.1" customHeight="1">
      <c r="A45" s="758" t="s">
        <v>1068</v>
      </c>
      <c r="B45" s="486"/>
      <c r="C45" s="486"/>
      <c r="D45" s="486"/>
      <c r="E45" s="486"/>
      <c r="F45" s="486"/>
      <c r="G45" s="486"/>
      <c r="H45" s="486"/>
      <c r="I45" s="486"/>
      <c r="J45" s="486"/>
      <c r="K45" s="486"/>
      <c r="L45" s="486"/>
      <c r="M45" s="486"/>
      <c r="N45" s="486"/>
    </row>
    <row r="46" spans="1:14" s="9" customFormat="1" ht="11.25">
      <c r="A46" s="457"/>
      <c r="B46" s="457"/>
      <c r="C46" s="457"/>
      <c r="D46" s="457"/>
      <c r="E46" s="457"/>
      <c r="F46" s="457"/>
      <c r="G46" s="490"/>
      <c r="H46" s="457"/>
      <c r="I46" s="457"/>
      <c r="J46" s="457"/>
      <c r="K46" s="457"/>
      <c r="L46" s="457"/>
      <c r="M46" s="457"/>
      <c r="N46" s="457"/>
    </row>
    <row r="47" spans="1:14" s="9" customFormat="1" ht="11.25">
      <c r="A47" s="457"/>
      <c r="B47" s="457"/>
      <c r="C47" s="457"/>
      <c r="D47" s="457"/>
      <c r="E47" s="457"/>
      <c r="F47" s="457"/>
      <c r="G47" s="490"/>
      <c r="H47" s="457"/>
      <c r="I47" s="457"/>
      <c r="J47" s="457"/>
      <c r="K47" s="457"/>
      <c r="L47" s="457"/>
      <c r="M47" s="457"/>
      <c r="N47" s="457"/>
    </row>
    <row r="48" spans="1:14" s="9" customFormat="1" ht="11.25">
      <c r="A48" s="457"/>
      <c r="B48" s="457"/>
      <c r="C48" s="457"/>
      <c r="D48" s="457"/>
      <c r="E48" s="457"/>
      <c r="F48" s="457"/>
      <c r="G48" s="490"/>
      <c r="H48" s="457"/>
      <c r="I48" s="457"/>
      <c r="J48" s="457"/>
      <c r="K48" s="457"/>
      <c r="L48" s="457"/>
      <c r="M48" s="457"/>
      <c r="N48" s="457"/>
    </row>
    <row r="49" spans="1:14" s="9" customFormat="1" ht="11.25">
      <c r="A49" s="697"/>
      <c r="B49" s="697"/>
      <c r="C49" s="697"/>
      <c r="D49" s="697"/>
      <c r="E49" s="697"/>
      <c r="F49" s="697"/>
      <c r="G49" s="697"/>
      <c r="H49" s="697"/>
      <c r="I49" s="697"/>
      <c r="J49" s="697"/>
      <c r="K49" s="697"/>
      <c r="L49" s="697"/>
      <c r="M49" s="697"/>
      <c r="N49" s="697"/>
    </row>
    <row r="50" spans="1:14" s="9" customFormat="1" ht="11.25">
      <c r="A50" s="457"/>
      <c r="B50" s="457"/>
      <c r="C50" s="457"/>
      <c r="D50" s="457"/>
      <c r="E50" s="457"/>
      <c r="F50" s="457"/>
      <c r="G50" s="490"/>
      <c r="H50" s="457"/>
      <c r="I50" s="457"/>
      <c r="J50" s="457"/>
      <c r="K50" s="457"/>
      <c r="L50" s="457"/>
      <c r="M50" s="457"/>
      <c r="N50" s="457"/>
    </row>
    <row r="51" spans="1:14" s="9" customFormat="1" ht="11.25">
      <c r="A51" s="457"/>
      <c r="B51" s="457"/>
      <c r="C51" s="457"/>
      <c r="D51" s="457"/>
      <c r="E51" s="457"/>
      <c r="F51" s="457"/>
      <c r="G51" s="490"/>
      <c r="H51" s="457"/>
      <c r="I51" s="457"/>
      <c r="J51" s="457"/>
      <c r="K51" s="457"/>
      <c r="L51" s="457"/>
      <c r="M51" s="457"/>
      <c r="N51" s="457"/>
    </row>
    <row r="52" spans="1:14" s="9" customFormat="1" ht="11.25">
      <c r="A52" s="457"/>
      <c r="B52" s="457"/>
      <c r="C52" s="457"/>
      <c r="D52" s="457"/>
      <c r="E52" s="457"/>
      <c r="F52" s="457"/>
      <c r="G52" s="490"/>
      <c r="H52" s="457"/>
      <c r="I52" s="457"/>
      <c r="J52" s="457"/>
      <c r="K52" s="457"/>
      <c r="L52" s="457"/>
      <c r="M52" s="457"/>
      <c r="N52" s="457"/>
    </row>
    <row r="53" spans="1:14" s="9" customFormat="1" ht="11.25">
      <c r="A53" s="457"/>
      <c r="B53" s="457"/>
      <c r="C53" s="457"/>
      <c r="D53" s="457"/>
      <c r="E53" s="457"/>
      <c r="F53" s="457"/>
      <c r="G53" s="490"/>
      <c r="H53" s="457"/>
      <c r="I53" s="457"/>
      <c r="J53" s="457"/>
      <c r="K53" s="457"/>
      <c r="L53" s="457"/>
      <c r="M53" s="457"/>
      <c r="N53" s="457"/>
    </row>
    <row r="54" spans="1:14" s="9" customFormat="1" ht="11.25">
      <c r="A54" s="457"/>
      <c r="B54" s="457"/>
      <c r="C54" s="457"/>
      <c r="D54" s="457"/>
      <c r="E54" s="457"/>
      <c r="F54" s="457"/>
      <c r="G54" s="490"/>
      <c r="H54" s="457"/>
      <c r="I54" s="457"/>
      <c r="J54" s="457"/>
      <c r="K54" s="457"/>
      <c r="L54" s="457"/>
      <c r="M54" s="457"/>
      <c r="N54" s="457"/>
    </row>
    <row r="55" spans="1:14" s="9" customFormat="1" ht="11.25">
      <c r="A55" s="457"/>
      <c r="B55" s="457"/>
      <c r="C55" s="457"/>
      <c r="D55" s="457"/>
      <c r="E55" s="457"/>
      <c r="F55" s="457"/>
      <c r="G55" s="490"/>
      <c r="H55" s="457"/>
      <c r="I55" s="457"/>
      <c r="J55" s="457"/>
      <c r="K55" s="457"/>
      <c r="L55" s="457"/>
      <c r="M55" s="457"/>
      <c r="N55" s="457"/>
    </row>
    <row r="56" spans="1:14" s="9" customFormat="1" ht="11.25">
      <c r="A56" s="457"/>
      <c r="B56" s="457"/>
      <c r="C56" s="457"/>
      <c r="D56" s="457"/>
      <c r="E56" s="457"/>
      <c r="F56" s="457"/>
      <c r="G56" s="490"/>
      <c r="H56" s="457"/>
      <c r="I56" s="457"/>
      <c r="J56" s="457"/>
      <c r="K56" s="457"/>
      <c r="L56" s="457"/>
      <c r="M56" s="457"/>
      <c r="N56" s="457"/>
    </row>
    <row r="57" spans="1:14" s="9" customFormat="1" ht="11.25">
      <c r="A57" s="457"/>
      <c r="B57" s="457"/>
      <c r="C57" s="457"/>
      <c r="D57" s="457"/>
      <c r="E57" s="457"/>
      <c r="F57" s="457"/>
      <c r="G57" s="490"/>
      <c r="H57" s="457"/>
      <c r="I57" s="457"/>
      <c r="J57" s="457"/>
      <c r="K57" s="457"/>
      <c r="L57" s="457"/>
      <c r="M57" s="457"/>
      <c r="N57" s="457"/>
    </row>
    <row r="58" spans="1:14" s="9" customFormat="1" ht="11.25">
      <c r="A58" s="457"/>
      <c r="B58" s="457"/>
      <c r="C58" s="457"/>
      <c r="D58" s="457"/>
      <c r="E58" s="457"/>
      <c r="F58" s="457"/>
      <c r="G58" s="490"/>
      <c r="H58" s="457"/>
      <c r="I58" s="457"/>
      <c r="J58" s="457"/>
      <c r="K58" s="457"/>
      <c r="L58" s="457"/>
      <c r="M58" s="457"/>
      <c r="N58" s="457"/>
    </row>
    <row r="59" spans="1:14" s="9" customFormat="1" ht="11.25">
      <c r="A59" s="457"/>
      <c r="B59" s="457"/>
      <c r="C59" s="457"/>
      <c r="D59" s="457"/>
      <c r="E59" s="457"/>
      <c r="F59" s="457"/>
      <c r="G59" s="490"/>
      <c r="H59" s="457"/>
      <c r="I59" s="457"/>
      <c r="J59" s="457"/>
      <c r="K59" s="457"/>
      <c r="L59" s="457"/>
      <c r="M59" s="457"/>
      <c r="N59" s="457"/>
    </row>
    <row r="60" spans="1:14" s="9" customFormat="1" ht="11.25">
      <c r="A60" s="457"/>
      <c r="B60" s="457"/>
      <c r="C60" s="457"/>
      <c r="D60" s="457"/>
      <c r="E60" s="457"/>
      <c r="F60" s="457"/>
      <c r="G60" s="490"/>
      <c r="H60" s="457"/>
      <c r="I60" s="457"/>
      <c r="J60" s="457"/>
      <c r="K60" s="457"/>
      <c r="L60" s="457"/>
      <c r="M60" s="457"/>
      <c r="N60" s="457"/>
    </row>
    <row r="61" spans="1:14" s="9" customFormat="1" ht="11.25">
      <c r="A61" s="457"/>
      <c r="B61" s="457"/>
      <c r="C61" s="457"/>
      <c r="D61" s="457"/>
      <c r="E61" s="457"/>
      <c r="F61" s="457"/>
      <c r="G61" s="490"/>
      <c r="H61" s="457"/>
      <c r="I61" s="457"/>
      <c r="J61" s="457"/>
      <c r="K61" s="457"/>
      <c r="L61" s="457"/>
      <c r="M61" s="457"/>
      <c r="N61" s="457"/>
    </row>
    <row r="62" spans="1:14" s="9" customFormat="1" ht="11.25">
      <c r="A62" s="457"/>
      <c r="B62" s="457"/>
      <c r="C62" s="457"/>
      <c r="D62" s="457"/>
      <c r="E62" s="457"/>
      <c r="F62" s="457"/>
      <c r="G62" s="490"/>
      <c r="H62" s="457"/>
      <c r="I62" s="457"/>
      <c r="J62" s="457"/>
      <c r="K62" s="457"/>
      <c r="L62" s="457"/>
      <c r="M62" s="457"/>
      <c r="N62" s="457"/>
    </row>
    <row r="63" spans="1:14" s="9" customFormat="1" ht="11.25">
      <c r="A63" s="457"/>
      <c r="B63" s="457"/>
      <c r="C63" s="457"/>
      <c r="D63" s="457"/>
      <c r="E63" s="457"/>
      <c r="F63" s="457"/>
      <c r="G63" s="490"/>
      <c r="H63" s="457"/>
      <c r="I63" s="457"/>
      <c r="J63" s="457"/>
      <c r="K63" s="457"/>
      <c r="L63" s="457"/>
      <c r="M63" s="457"/>
      <c r="N63" s="457"/>
    </row>
    <row r="64" spans="1:14" s="9" customFormat="1" ht="11.25">
      <c r="A64" s="457"/>
      <c r="B64" s="457"/>
      <c r="C64" s="457"/>
      <c r="D64" s="457"/>
      <c r="E64" s="457"/>
      <c r="F64" s="457"/>
      <c r="G64" s="490"/>
      <c r="H64" s="457"/>
      <c r="I64" s="457"/>
      <c r="J64" s="457"/>
      <c r="K64" s="457"/>
      <c r="L64" s="457"/>
      <c r="M64" s="457"/>
      <c r="N64" s="457"/>
    </row>
    <row r="65" spans="1:14" s="9" customFormat="1" ht="11.25">
      <c r="A65" s="457"/>
      <c r="B65" s="457"/>
      <c r="C65" s="457"/>
      <c r="D65" s="457"/>
      <c r="E65" s="457"/>
      <c r="F65" s="457"/>
      <c r="G65" s="490"/>
      <c r="H65" s="457"/>
      <c r="I65" s="457"/>
      <c r="J65" s="457"/>
      <c r="K65" s="457"/>
      <c r="L65" s="457"/>
      <c r="M65" s="457"/>
      <c r="N65" s="457"/>
    </row>
    <row r="66" spans="1:14" s="9" customFormat="1" ht="11.25">
      <c r="A66" s="457"/>
      <c r="B66" s="457"/>
      <c r="C66" s="457"/>
      <c r="D66" s="457"/>
      <c r="E66" s="457"/>
      <c r="F66" s="457"/>
      <c r="G66" s="490"/>
      <c r="H66" s="457"/>
      <c r="I66" s="457"/>
      <c r="J66" s="457"/>
      <c r="K66" s="457"/>
      <c r="L66" s="457"/>
      <c r="M66" s="457"/>
      <c r="N66" s="457"/>
    </row>
    <row r="67" spans="1:14" s="9" customFormat="1" ht="11.25">
      <c r="A67" s="457"/>
      <c r="B67" s="457"/>
      <c r="C67" s="457"/>
      <c r="D67" s="457"/>
      <c r="E67" s="457"/>
      <c r="F67" s="457"/>
      <c r="G67" s="490"/>
      <c r="H67" s="457"/>
      <c r="I67" s="457"/>
      <c r="J67" s="457"/>
      <c r="K67" s="457"/>
      <c r="L67" s="457"/>
      <c r="M67" s="457"/>
      <c r="N67" s="457"/>
    </row>
    <row r="68" spans="1:14" s="9" customFormat="1" ht="11.25">
      <c r="A68" s="457"/>
      <c r="B68" s="457"/>
      <c r="C68" s="457"/>
      <c r="D68" s="457"/>
      <c r="E68" s="457"/>
      <c r="F68" s="457"/>
      <c r="G68" s="490"/>
      <c r="H68" s="457"/>
      <c r="I68" s="457"/>
      <c r="J68" s="457"/>
      <c r="K68" s="457"/>
      <c r="L68" s="457"/>
      <c r="M68" s="457"/>
      <c r="N68" s="457"/>
    </row>
    <row r="69" spans="1:14" s="9" customFormat="1" ht="11.25">
      <c r="A69" s="457"/>
      <c r="B69" s="457"/>
      <c r="C69" s="457"/>
      <c r="D69" s="457"/>
      <c r="E69" s="457"/>
      <c r="F69" s="457"/>
      <c r="G69" s="490"/>
      <c r="H69" s="457"/>
      <c r="I69" s="457"/>
      <c r="J69" s="457"/>
      <c r="K69" s="457"/>
      <c r="L69" s="457"/>
      <c r="M69" s="457"/>
      <c r="N69" s="457"/>
    </row>
    <row r="70" spans="1:14" s="9" customFormat="1" ht="11.25">
      <c r="A70" s="457"/>
      <c r="B70" s="457"/>
      <c r="C70" s="457"/>
      <c r="D70" s="457"/>
      <c r="E70" s="457"/>
      <c r="F70" s="457"/>
      <c r="G70" s="490"/>
      <c r="H70" s="457"/>
      <c r="I70" s="457"/>
      <c r="J70" s="457"/>
      <c r="K70" s="457"/>
      <c r="L70" s="457"/>
      <c r="M70" s="457"/>
      <c r="N70" s="457"/>
    </row>
    <row r="71" spans="1:14" s="9" customFormat="1" ht="11.25">
      <c r="A71" s="457"/>
      <c r="B71" s="457"/>
      <c r="C71" s="457"/>
      <c r="D71" s="457"/>
      <c r="E71" s="457"/>
      <c r="F71" s="457"/>
      <c r="G71" s="490"/>
      <c r="H71" s="457"/>
      <c r="I71" s="457"/>
      <c r="J71" s="457"/>
      <c r="K71" s="457"/>
      <c r="L71" s="457"/>
      <c r="M71" s="457"/>
      <c r="N71" s="457"/>
    </row>
    <row r="72" spans="1:14" s="9" customFormat="1" ht="11.25">
      <c r="A72" s="457"/>
      <c r="B72" s="457"/>
      <c r="C72" s="457"/>
      <c r="D72" s="457"/>
      <c r="E72" s="457"/>
      <c r="F72" s="457"/>
      <c r="G72" s="490"/>
      <c r="H72" s="457"/>
      <c r="I72" s="457"/>
      <c r="J72" s="457"/>
      <c r="K72" s="457"/>
      <c r="L72" s="457"/>
      <c r="M72" s="457"/>
      <c r="N72" s="457"/>
    </row>
    <row r="73" spans="1:14" s="9" customFormat="1" ht="11.25">
      <c r="A73" s="457"/>
      <c r="B73" s="457"/>
      <c r="C73" s="457"/>
      <c r="D73" s="457"/>
      <c r="E73" s="457"/>
      <c r="F73" s="457"/>
      <c r="G73" s="490"/>
      <c r="H73" s="457"/>
      <c r="I73" s="457"/>
      <c r="J73" s="457"/>
      <c r="K73" s="457"/>
      <c r="L73" s="457"/>
      <c r="M73" s="457"/>
      <c r="N73" s="457"/>
    </row>
    <row r="74" spans="1:14" s="9" customFormat="1" ht="11.25">
      <c r="A74" s="457"/>
      <c r="B74" s="457"/>
      <c r="C74" s="457"/>
      <c r="D74" s="457"/>
      <c r="E74" s="457"/>
      <c r="F74" s="457"/>
      <c r="G74" s="490"/>
      <c r="H74" s="457"/>
      <c r="I74" s="457"/>
      <c r="J74" s="457"/>
      <c r="K74" s="457"/>
      <c r="L74" s="457"/>
      <c r="M74" s="457"/>
      <c r="N74" s="457"/>
    </row>
    <row r="75" spans="1:14" s="9" customFormat="1" ht="11.25">
      <c r="A75" s="457"/>
      <c r="B75" s="457"/>
      <c r="C75" s="457"/>
      <c r="D75" s="457"/>
      <c r="E75" s="457"/>
      <c r="F75" s="457"/>
      <c r="G75" s="490"/>
      <c r="H75" s="457"/>
      <c r="I75" s="457"/>
      <c r="J75" s="457"/>
      <c r="K75" s="457"/>
      <c r="L75" s="457"/>
      <c r="M75" s="457"/>
      <c r="N75" s="457"/>
    </row>
    <row r="76" spans="1:14" s="9" customFormat="1" ht="11.25">
      <c r="A76" s="457"/>
      <c r="B76" s="457"/>
      <c r="C76" s="457"/>
      <c r="D76" s="457"/>
      <c r="E76" s="457"/>
      <c r="F76" s="457"/>
      <c r="G76" s="490"/>
      <c r="H76" s="457"/>
      <c r="I76" s="457"/>
      <c r="J76" s="457"/>
      <c r="K76" s="457"/>
      <c r="L76" s="457"/>
      <c r="M76" s="457"/>
      <c r="N76" s="457"/>
    </row>
    <row r="77" spans="1:14" s="9" customFormat="1" ht="11.25">
      <c r="A77" s="457"/>
      <c r="B77" s="457"/>
      <c r="C77" s="457"/>
      <c r="D77" s="457"/>
      <c r="E77" s="457"/>
      <c r="F77" s="457"/>
      <c r="G77" s="490"/>
      <c r="H77" s="457"/>
      <c r="I77" s="457"/>
      <c r="J77" s="457"/>
      <c r="K77" s="457"/>
      <c r="L77" s="457"/>
      <c r="M77" s="457"/>
      <c r="N77" s="457"/>
    </row>
    <row r="78" spans="1:14" s="9" customFormat="1" ht="11.25">
      <c r="A78" s="457"/>
      <c r="B78" s="457"/>
      <c r="C78" s="457"/>
      <c r="D78" s="457"/>
      <c r="E78" s="457"/>
      <c r="F78" s="457"/>
      <c r="G78" s="490"/>
      <c r="H78" s="457"/>
      <c r="I78" s="457"/>
      <c r="J78" s="457"/>
      <c r="K78" s="457"/>
      <c r="L78" s="457"/>
      <c r="M78" s="457"/>
      <c r="N78" s="457"/>
    </row>
    <row r="79" spans="1:14" s="9" customFormat="1" ht="11.25">
      <c r="A79" s="457"/>
      <c r="B79" s="457"/>
      <c r="C79" s="457"/>
      <c r="D79" s="457"/>
      <c r="E79" s="457"/>
      <c r="F79" s="457"/>
      <c r="G79" s="490"/>
      <c r="H79" s="457"/>
      <c r="I79" s="457"/>
      <c r="J79" s="457"/>
      <c r="K79" s="457"/>
      <c r="L79" s="457"/>
      <c r="M79" s="457"/>
      <c r="N79" s="457"/>
    </row>
    <row r="80" spans="1:14" s="9" customFormat="1" ht="11.25">
      <c r="A80" s="457"/>
      <c r="B80" s="457"/>
      <c r="C80" s="457"/>
      <c r="D80" s="457"/>
      <c r="E80" s="457"/>
      <c r="F80" s="457"/>
      <c r="G80" s="490"/>
      <c r="H80" s="457"/>
      <c r="I80" s="457"/>
      <c r="J80" s="457"/>
      <c r="K80" s="457"/>
      <c r="L80" s="457"/>
      <c r="M80" s="457"/>
      <c r="N80" s="457"/>
    </row>
    <row r="81" spans="1:14" s="9" customFormat="1" ht="11.25">
      <c r="A81" s="457"/>
      <c r="B81" s="457"/>
      <c r="C81" s="457"/>
      <c r="D81" s="457"/>
      <c r="E81" s="457"/>
      <c r="F81" s="457"/>
      <c r="G81" s="490"/>
      <c r="H81" s="457"/>
      <c r="I81" s="457"/>
      <c r="J81" s="457"/>
      <c r="K81" s="457"/>
      <c r="L81" s="457"/>
      <c r="M81" s="457"/>
      <c r="N81" s="457"/>
    </row>
    <row r="82" spans="1:14" s="9" customFormat="1" ht="11.25">
      <c r="A82" s="457"/>
      <c r="B82" s="457"/>
      <c r="C82" s="457"/>
      <c r="D82" s="457"/>
      <c r="E82" s="457"/>
      <c r="F82" s="457"/>
      <c r="G82" s="490"/>
      <c r="H82" s="457"/>
      <c r="I82" s="457"/>
      <c r="J82" s="457"/>
      <c r="K82" s="457"/>
      <c r="L82" s="457"/>
      <c r="M82" s="457"/>
      <c r="N82" s="457"/>
    </row>
    <row r="83" spans="1:14" s="9" customFormat="1" ht="11.25">
      <c r="A83" s="457"/>
      <c r="B83" s="457"/>
      <c r="C83" s="457"/>
      <c r="D83" s="457"/>
      <c r="E83" s="457"/>
      <c r="F83" s="457"/>
      <c r="G83" s="490"/>
      <c r="H83" s="457"/>
      <c r="I83" s="457"/>
      <c r="J83" s="457"/>
      <c r="K83" s="457"/>
      <c r="L83" s="457"/>
      <c r="M83" s="457"/>
      <c r="N83" s="457"/>
    </row>
    <row r="84" spans="1:14" s="9" customFormat="1" ht="11.25">
      <c r="A84" s="457"/>
      <c r="B84" s="457"/>
      <c r="C84" s="457"/>
      <c r="D84" s="457"/>
      <c r="E84" s="457"/>
      <c r="F84" s="457"/>
      <c r="G84" s="490"/>
      <c r="H84" s="457"/>
      <c r="I84" s="457"/>
      <c r="J84" s="457"/>
      <c r="K84" s="457"/>
      <c r="L84" s="457"/>
      <c r="M84" s="457"/>
      <c r="N84" s="457"/>
    </row>
    <row r="85" spans="1:14" s="9" customFormat="1" ht="11.25">
      <c r="A85" s="457"/>
      <c r="B85" s="457"/>
      <c r="C85" s="457"/>
      <c r="D85" s="457"/>
      <c r="E85" s="457"/>
      <c r="F85" s="457"/>
      <c r="G85" s="490"/>
      <c r="H85" s="457"/>
      <c r="I85" s="457"/>
      <c r="J85" s="457"/>
      <c r="K85" s="457"/>
      <c r="L85" s="457"/>
      <c r="M85" s="457"/>
      <c r="N85" s="457"/>
    </row>
    <row r="86" spans="1:14" s="9" customFormat="1" ht="11.25">
      <c r="A86" s="457"/>
      <c r="B86" s="457"/>
      <c r="C86" s="457"/>
      <c r="D86" s="457"/>
      <c r="E86" s="457"/>
      <c r="F86" s="457"/>
      <c r="G86" s="490"/>
      <c r="H86" s="457"/>
      <c r="I86" s="457"/>
      <c r="J86" s="457"/>
      <c r="K86" s="457"/>
      <c r="L86" s="457"/>
      <c r="M86" s="457"/>
      <c r="N86" s="457"/>
    </row>
    <row r="87" spans="1:14" s="9" customFormat="1" ht="11.25">
      <c r="A87" s="457"/>
      <c r="B87" s="457"/>
      <c r="C87" s="457"/>
      <c r="D87" s="457"/>
      <c r="E87" s="457"/>
      <c r="F87" s="457"/>
      <c r="G87" s="490"/>
      <c r="H87" s="457"/>
      <c r="I87" s="457"/>
      <c r="J87" s="457"/>
      <c r="K87" s="457"/>
      <c r="L87" s="457"/>
      <c r="M87" s="457"/>
      <c r="N87" s="457"/>
    </row>
    <row r="88" spans="1:14" s="9" customFormat="1" ht="11.25">
      <c r="A88" s="457"/>
      <c r="B88" s="457"/>
      <c r="C88" s="457"/>
      <c r="D88" s="457"/>
      <c r="E88" s="457"/>
      <c r="F88" s="457"/>
      <c r="G88" s="490"/>
      <c r="H88" s="457"/>
      <c r="I88" s="457"/>
      <c r="J88" s="457"/>
      <c r="K88" s="457"/>
      <c r="L88" s="457"/>
      <c r="M88" s="457"/>
      <c r="N88" s="457"/>
    </row>
    <row r="89" spans="1:14" s="9" customFormat="1" ht="11.25">
      <c r="A89" s="457"/>
      <c r="B89" s="457"/>
      <c r="C89" s="457"/>
      <c r="D89" s="457"/>
      <c r="E89" s="457"/>
      <c r="F89" s="457"/>
      <c r="G89" s="490"/>
      <c r="H89" s="457"/>
      <c r="I89" s="457"/>
      <c r="J89" s="457"/>
      <c r="K89" s="457"/>
      <c r="L89" s="457"/>
      <c r="M89" s="457"/>
      <c r="N89" s="457"/>
    </row>
    <row r="90" spans="1:14" s="9" customFormat="1" ht="11.25">
      <c r="A90" s="457"/>
      <c r="B90" s="457"/>
      <c r="C90" s="457"/>
      <c r="D90" s="457"/>
      <c r="E90" s="457"/>
      <c r="F90" s="457"/>
      <c r="G90" s="490"/>
      <c r="H90" s="457"/>
      <c r="I90" s="457"/>
      <c r="J90" s="457"/>
      <c r="K90" s="457"/>
      <c r="L90" s="457"/>
      <c r="M90" s="457"/>
      <c r="N90" s="457"/>
    </row>
    <row r="91" spans="1:14" s="9" customFormat="1" ht="11.25">
      <c r="A91" s="457"/>
      <c r="B91" s="457"/>
      <c r="C91" s="457"/>
      <c r="D91" s="457"/>
      <c r="E91" s="457"/>
      <c r="F91" s="457"/>
      <c r="G91" s="490"/>
      <c r="H91" s="457"/>
      <c r="I91" s="457"/>
      <c r="J91" s="457"/>
      <c r="K91" s="457"/>
      <c r="L91" s="457"/>
      <c r="M91" s="457"/>
      <c r="N91" s="457"/>
    </row>
    <row r="92" spans="1:14" s="9" customFormat="1" ht="11.25">
      <c r="A92" s="457"/>
      <c r="B92" s="457"/>
      <c r="C92" s="457"/>
      <c r="D92" s="457"/>
      <c r="E92" s="457"/>
      <c r="F92" s="457"/>
      <c r="G92" s="490"/>
      <c r="H92" s="457"/>
      <c r="I92" s="457"/>
      <c r="J92" s="457"/>
      <c r="K92" s="457"/>
      <c r="L92" s="457"/>
      <c r="M92" s="457"/>
      <c r="N92" s="457"/>
    </row>
    <row r="93" spans="1:14" s="9" customFormat="1" ht="11.25">
      <c r="A93" s="457"/>
      <c r="B93" s="457"/>
      <c r="C93" s="457"/>
      <c r="D93" s="457"/>
      <c r="E93" s="457"/>
      <c r="F93" s="457"/>
      <c r="G93" s="490"/>
      <c r="H93" s="457"/>
      <c r="I93" s="457"/>
      <c r="J93" s="457"/>
      <c r="K93" s="457"/>
      <c r="L93" s="457"/>
      <c r="M93" s="457"/>
      <c r="N93" s="457"/>
    </row>
    <row r="94" spans="1:14" s="9" customFormat="1" ht="11.25">
      <c r="A94" s="457"/>
      <c r="B94" s="457"/>
      <c r="C94" s="457"/>
      <c r="D94" s="457"/>
      <c r="E94" s="457"/>
      <c r="F94" s="457"/>
      <c r="G94" s="490"/>
      <c r="H94" s="457"/>
      <c r="I94" s="457"/>
      <c r="J94" s="457"/>
      <c r="K94" s="457"/>
      <c r="L94" s="457"/>
      <c r="M94" s="457"/>
      <c r="N94" s="457"/>
    </row>
    <row r="95" spans="1:14" s="9" customFormat="1" ht="11.25">
      <c r="A95" s="457"/>
      <c r="B95" s="457"/>
      <c r="C95" s="457"/>
      <c r="D95" s="457"/>
      <c r="E95" s="457"/>
      <c r="F95" s="457"/>
      <c r="G95" s="490"/>
      <c r="H95" s="457"/>
      <c r="I95" s="457"/>
      <c r="J95" s="457"/>
      <c r="K95" s="457"/>
      <c r="L95" s="457"/>
      <c r="M95" s="457"/>
      <c r="N95" s="457"/>
    </row>
    <row r="96" spans="1:14" s="9" customFormat="1" ht="11.25">
      <c r="A96" s="457"/>
      <c r="B96" s="457"/>
      <c r="C96" s="457"/>
      <c r="D96" s="457"/>
      <c r="E96" s="457"/>
      <c r="F96" s="457"/>
      <c r="G96" s="490"/>
      <c r="H96" s="457"/>
      <c r="I96" s="457"/>
      <c r="J96" s="457"/>
      <c r="K96" s="457"/>
      <c r="L96" s="457"/>
      <c r="M96" s="457"/>
      <c r="N96" s="457"/>
    </row>
    <row r="97" spans="1:14" s="9" customFormat="1" ht="11.25">
      <c r="A97" s="457"/>
      <c r="B97" s="457"/>
      <c r="C97" s="457"/>
      <c r="D97" s="457"/>
      <c r="E97" s="457"/>
      <c r="F97" s="457"/>
      <c r="G97" s="490"/>
      <c r="H97" s="457"/>
      <c r="I97" s="457"/>
      <c r="J97" s="457"/>
      <c r="K97" s="457"/>
      <c r="L97" s="457"/>
      <c r="M97" s="457"/>
      <c r="N97" s="457"/>
    </row>
    <row r="98" spans="1:14" s="9" customFormat="1" ht="11.25">
      <c r="A98" s="457"/>
      <c r="B98" s="457"/>
      <c r="C98" s="457"/>
      <c r="D98" s="457"/>
      <c r="E98" s="457"/>
      <c r="F98" s="457"/>
      <c r="G98" s="490"/>
      <c r="H98" s="457"/>
      <c r="I98" s="457"/>
      <c r="J98" s="457"/>
      <c r="K98" s="457"/>
      <c r="L98" s="457"/>
      <c r="M98" s="457"/>
      <c r="N98" s="457"/>
    </row>
    <row r="99" spans="1:14" s="9" customFormat="1" ht="11.25">
      <c r="A99" s="457"/>
      <c r="B99" s="457"/>
      <c r="C99" s="457"/>
      <c r="D99" s="457"/>
      <c r="E99" s="457"/>
      <c r="F99" s="457"/>
      <c r="G99" s="490"/>
      <c r="H99" s="457"/>
      <c r="I99" s="457"/>
      <c r="J99" s="457"/>
      <c r="K99" s="457"/>
      <c r="L99" s="457"/>
      <c r="M99" s="457"/>
      <c r="N99" s="457"/>
    </row>
    <row r="100" spans="1:14" s="9" customFormat="1" ht="11.25">
      <c r="A100" s="457"/>
      <c r="B100" s="457"/>
      <c r="C100" s="457"/>
      <c r="D100" s="457"/>
      <c r="E100" s="457"/>
      <c r="F100" s="457"/>
      <c r="G100" s="490"/>
      <c r="H100" s="457"/>
      <c r="I100" s="457"/>
      <c r="J100" s="457"/>
      <c r="K100" s="457"/>
      <c r="L100" s="457"/>
      <c r="M100" s="457"/>
      <c r="N100" s="457"/>
    </row>
    <row r="101" spans="1:14" s="9" customFormat="1" ht="11.25">
      <c r="A101" s="457"/>
      <c r="B101" s="457"/>
      <c r="C101" s="457"/>
      <c r="D101" s="457"/>
      <c r="E101" s="457"/>
      <c r="F101" s="457"/>
      <c r="G101" s="490"/>
      <c r="H101" s="457"/>
      <c r="I101" s="457"/>
      <c r="J101" s="457"/>
      <c r="K101" s="457"/>
      <c r="L101" s="457"/>
      <c r="M101" s="457"/>
      <c r="N101" s="457"/>
    </row>
    <row r="102" spans="1:14" s="9" customFormat="1" ht="11.25">
      <c r="A102" s="457"/>
      <c r="B102" s="457"/>
      <c r="C102" s="457"/>
      <c r="D102" s="457"/>
      <c r="E102" s="457"/>
      <c r="F102" s="457"/>
      <c r="G102" s="490"/>
      <c r="H102" s="457"/>
      <c r="I102" s="457"/>
      <c r="J102" s="457"/>
      <c r="K102" s="457"/>
      <c r="L102" s="457"/>
      <c r="M102" s="457"/>
      <c r="N102" s="457"/>
    </row>
    <row r="103" spans="1:14" s="9" customFormat="1" ht="11.25">
      <c r="A103" s="457"/>
      <c r="B103" s="457"/>
      <c r="C103" s="457"/>
      <c r="D103" s="457"/>
      <c r="E103" s="457"/>
      <c r="F103" s="457"/>
      <c r="G103" s="490"/>
      <c r="H103" s="457"/>
      <c r="I103" s="457"/>
      <c r="J103" s="457"/>
      <c r="K103" s="457"/>
      <c r="L103" s="457"/>
      <c r="M103" s="457"/>
      <c r="N103" s="457"/>
    </row>
  </sheetData>
  <sheetProtection selectLockedCells="1"/>
  <mergeCells count="27">
    <mergeCell ref="A44:N44"/>
    <mergeCell ref="A6:B9"/>
    <mergeCell ref="D7:F7"/>
    <mergeCell ref="D8:D9"/>
    <mergeCell ref="M8:M9"/>
    <mergeCell ref="N8:N9"/>
    <mergeCell ref="G7:G9"/>
    <mergeCell ref="H7:J7"/>
    <mergeCell ref="H8:H9"/>
    <mergeCell ref="I8:I9"/>
    <mergeCell ref="J8:J9"/>
    <mergeCell ref="A10:B10"/>
    <mergeCell ref="A11:B11"/>
    <mergeCell ref="A12:B12"/>
    <mergeCell ref="A13:B13"/>
    <mergeCell ref="A3:N3"/>
    <mergeCell ref="A14:B14"/>
    <mergeCell ref="C6:F6"/>
    <mergeCell ref="C7:C9"/>
    <mergeCell ref="G6:J6"/>
    <mergeCell ref="A4:N4"/>
    <mergeCell ref="E8:E9"/>
    <mergeCell ref="F8:F9"/>
    <mergeCell ref="K6:N6"/>
    <mergeCell ref="K7:K9"/>
    <mergeCell ref="L7:N7"/>
    <mergeCell ref="L8:L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K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5.625" style="24" customWidth="1"/>
    <col min="2" max="2" width="10.625" style="26" customWidth="1"/>
    <col min="3" max="3" width="7.875" style="25" customWidth="1"/>
    <col min="4" max="4" width="7.625" style="25" customWidth="1"/>
    <col min="5" max="5" width="8.125" style="25" customWidth="1"/>
    <col min="6" max="7" width="6.625" style="26" customWidth="1"/>
    <col min="8" max="8" width="6.625" style="25" customWidth="1"/>
    <col min="9" max="9" width="8.625" style="25" customWidth="1"/>
    <col min="10" max="11" width="7.125" style="26" customWidth="1"/>
    <col min="12" max="16384" width="9" style="26"/>
  </cols>
  <sheetData>
    <row r="1" spans="1:11" s="423" customFormat="1" ht="14.1" customHeight="1">
      <c r="A1" s="470"/>
      <c r="B1" s="422"/>
      <c r="C1" s="421"/>
      <c r="D1" s="421"/>
      <c r="E1" s="421"/>
      <c r="G1" s="469"/>
      <c r="H1" s="421"/>
      <c r="I1" s="421"/>
      <c r="K1" s="469" t="s">
        <v>1300</v>
      </c>
    </row>
    <row r="2" spans="1:11" s="9" customFormat="1" ht="14.1" customHeight="1">
      <c r="A2" s="370"/>
      <c r="C2" s="457"/>
      <c r="D2" s="457"/>
      <c r="E2" s="457"/>
      <c r="H2" s="457"/>
      <c r="I2" s="457"/>
    </row>
    <row r="3" spans="1:11" s="458" customFormat="1" ht="20.100000000000001" customHeight="1">
      <c r="A3" s="1094" t="s">
        <v>361</v>
      </c>
      <c r="B3" s="1094"/>
      <c r="C3" s="1094"/>
      <c r="D3" s="1094"/>
      <c r="E3" s="1094"/>
      <c r="F3" s="1094"/>
      <c r="G3" s="1094"/>
      <c r="H3" s="1094"/>
      <c r="I3" s="1094"/>
      <c r="J3" s="1094"/>
      <c r="K3" s="1094"/>
    </row>
    <row r="4" spans="1:11" s="461" customFormat="1" ht="24" customHeight="1">
      <c r="A4" s="978" t="s">
        <v>377</v>
      </c>
      <c r="B4" s="978"/>
      <c r="C4" s="978"/>
      <c r="D4" s="978"/>
      <c r="E4" s="978"/>
      <c r="F4" s="978"/>
      <c r="G4" s="978"/>
      <c r="H4" s="978"/>
      <c r="I4" s="978"/>
      <c r="J4" s="978"/>
      <c r="K4" s="978"/>
    </row>
    <row r="5" spans="1:11" s="370" customFormat="1" ht="18" customHeight="1" thickBot="1">
      <c r="A5" s="370" t="s">
        <v>73</v>
      </c>
      <c r="B5" s="10"/>
      <c r="G5" s="10"/>
      <c r="K5" s="10" t="s">
        <v>358</v>
      </c>
    </row>
    <row r="6" spans="1:11" s="9" customFormat="1" ht="14.1" customHeight="1">
      <c r="A6" s="1043" t="s">
        <v>1212</v>
      </c>
      <c r="B6" s="1044"/>
      <c r="C6" s="1127" t="s">
        <v>1003</v>
      </c>
      <c r="D6" s="993" t="s">
        <v>375</v>
      </c>
      <c r="E6" s="987"/>
      <c r="F6" s="987"/>
      <c r="G6" s="987"/>
      <c r="H6" s="993" t="s">
        <v>831</v>
      </c>
      <c r="I6" s="987"/>
      <c r="J6" s="987"/>
      <c r="K6" s="987"/>
    </row>
    <row r="7" spans="1:11" s="9" customFormat="1" ht="14.1" customHeight="1">
      <c r="A7" s="1056"/>
      <c r="B7" s="1123"/>
      <c r="C7" s="1119"/>
      <c r="D7" s="1128"/>
      <c r="E7" s="1026"/>
      <c r="F7" s="1026"/>
      <c r="G7" s="1026"/>
      <c r="H7" s="1128"/>
      <c r="I7" s="1026"/>
      <c r="J7" s="1026"/>
      <c r="K7" s="1026"/>
    </row>
    <row r="8" spans="1:11" s="9" customFormat="1" ht="24.95" customHeight="1">
      <c r="A8" s="1056"/>
      <c r="B8" s="1123"/>
      <c r="C8" s="1119"/>
      <c r="D8" s="1035" t="s">
        <v>1007</v>
      </c>
      <c r="E8" s="1035" t="s">
        <v>1006</v>
      </c>
      <c r="F8" s="1035" t="s">
        <v>1004</v>
      </c>
      <c r="G8" s="994" t="s">
        <v>1005</v>
      </c>
      <c r="H8" s="1035" t="s">
        <v>1007</v>
      </c>
      <c r="I8" s="1035" t="s">
        <v>1211</v>
      </c>
      <c r="J8" s="1035" t="s">
        <v>1002</v>
      </c>
      <c r="K8" s="994" t="s">
        <v>832</v>
      </c>
    </row>
    <row r="9" spans="1:11" s="9" customFormat="1" ht="24.95" customHeight="1">
      <c r="A9" s="1056"/>
      <c r="B9" s="1123"/>
      <c r="C9" s="1119"/>
      <c r="D9" s="1035"/>
      <c r="E9" s="1035"/>
      <c r="F9" s="1035"/>
      <c r="G9" s="994"/>
      <c r="H9" s="1035"/>
      <c r="I9" s="1035"/>
      <c r="J9" s="1035"/>
      <c r="K9" s="994"/>
    </row>
    <row r="10" spans="1:11" s="9" customFormat="1" ht="24.95" customHeight="1">
      <c r="A10" s="1058"/>
      <c r="B10" s="1124"/>
      <c r="C10" s="1120"/>
      <c r="D10" s="1036"/>
      <c r="E10" s="1036"/>
      <c r="F10" s="1036"/>
      <c r="G10" s="995"/>
      <c r="H10" s="1036"/>
      <c r="I10" s="1036"/>
      <c r="J10" s="1036"/>
      <c r="K10" s="995"/>
    </row>
    <row r="11" spans="1:11" s="28" customFormat="1" ht="15.75" customHeight="1">
      <c r="A11" s="1126" t="s">
        <v>700</v>
      </c>
      <c r="B11" s="1125"/>
      <c r="C11" s="606">
        <v>5941</v>
      </c>
      <c r="D11" s="256">
        <v>5941</v>
      </c>
      <c r="E11" s="256">
        <v>698</v>
      </c>
      <c r="F11" s="256">
        <v>2557</v>
      </c>
      <c r="G11" s="256">
        <v>2686</v>
      </c>
      <c r="H11" s="256" t="s">
        <v>219</v>
      </c>
      <c r="I11" s="256" t="s">
        <v>219</v>
      </c>
      <c r="J11" s="256" t="s">
        <v>219</v>
      </c>
      <c r="K11" s="256" t="s">
        <v>219</v>
      </c>
    </row>
    <row r="12" spans="1:11" s="28" customFormat="1" ht="15.75" customHeight="1">
      <c r="A12" s="1126" t="s">
        <v>796</v>
      </c>
      <c r="B12" s="1125"/>
      <c r="C12" s="606">
        <v>6034</v>
      </c>
      <c r="D12" s="256">
        <v>6034</v>
      </c>
      <c r="E12" s="256">
        <v>715</v>
      </c>
      <c r="F12" s="256">
        <v>2627</v>
      </c>
      <c r="G12" s="256">
        <v>2692</v>
      </c>
      <c r="H12" s="256" t="s">
        <v>219</v>
      </c>
      <c r="I12" s="256" t="s">
        <v>219</v>
      </c>
      <c r="J12" s="256" t="s">
        <v>219</v>
      </c>
      <c r="K12" s="256" t="s">
        <v>219</v>
      </c>
    </row>
    <row r="13" spans="1:11" s="28" customFormat="1" ht="15.75" customHeight="1">
      <c r="A13" s="1126" t="s">
        <v>833</v>
      </c>
      <c r="B13" s="1125"/>
      <c r="C13" s="606">
        <v>6127</v>
      </c>
      <c r="D13" s="256">
        <v>6127</v>
      </c>
      <c r="E13" s="256">
        <v>731</v>
      </c>
      <c r="F13" s="256">
        <v>2741</v>
      </c>
      <c r="G13" s="256">
        <v>2655</v>
      </c>
      <c r="H13" s="256">
        <v>0</v>
      </c>
      <c r="I13" s="256">
        <v>0</v>
      </c>
      <c r="J13" s="256">
        <v>0</v>
      </c>
      <c r="K13" s="256">
        <v>0</v>
      </c>
    </row>
    <row r="14" spans="1:11" s="28" customFormat="1" ht="15.75" customHeight="1">
      <c r="A14" s="1126">
        <v>2017</v>
      </c>
      <c r="B14" s="1125"/>
      <c r="C14" s="606">
        <v>6235</v>
      </c>
      <c r="D14" s="256">
        <v>6235</v>
      </c>
      <c r="E14" s="256">
        <v>763</v>
      </c>
      <c r="F14" s="256">
        <v>2671</v>
      </c>
      <c r="G14" s="256">
        <v>2801</v>
      </c>
      <c r="H14" s="256">
        <v>0</v>
      </c>
      <c r="I14" s="256">
        <v>0</v>
      </c>
      <c r="J14" s="256">
        <v>0</v>
      </c>
      <c r="K14" s="256">
        <v>0</v>
      </c>
    </row>
    <row r="15" spans="1:11" s="28" customFormat="1" ht="15.75" customHeight="1">
      <c r="A15" s="1116">
        <v>2018</v>
      </c>
      <c r="B15" s="1117"/>
      <c r="C15" s="607">
        <f>SUM(C17:C40)</f>
        <v>6390</v>
      </c>
      <c r="D15" s="289">
        <f>SUM(D17:D40)</f>
        <v>6390</v>
      </c>
      <c r="E15" s="608">
        <f>SUM(E17:E40)</f>
        <v>769</v>
      </c>
      <c r="F15" s="608">
        <f t="shared" ref="F15:K15" si="0">SUM(F17:F40)</f>
        <v>2713</v>
      </c>
      <c r="G15" s="608">
        <f t="shared" si="0"/>
        <v>2908</v>
      </c>
      <c r="H15" s="608">
        <f t="shared" si="0"/>
        <v>0</v>
      </c>
      <c r="I15" s="608">
        <f t="shared" si="0"/>
        <v>0</v>
      </c>
      <c r="J15" s="608">
        <f t="shared" si="0"/>
        <v>0</v>
      </c>
      <c r="K15" s="608">
        <f t="shared" si="0"/>
        <v>0</v>
      </c>
    </row>
    <row r="16" spans="1:11" s="9" customFormat="1" ht="9.9499999999999993" customHeight="1">
      <c r="A16" s="527"/>
      <c r="B16" s="166"/>
      <c r="C16" s="606"/>
      <c r="D16" s="288"/>
      <c r="E16" s="609"/>
      <c r="F16" s="610"/>
      <c r="G16" s="610"/>
      <c r="H16" s="288"/>
      <c r="I16" s="609"/>
      <c r="J16" s="610"/>
      <c r="K16" s="610"/>
    </row>
    <row r="17" spans="1:11" s="9" customFormat="1" ht="23.25" customHeight="1">
      <c r="A17" s="527" t="s">
        <v>359</v>
      </c>
      <c r="B17" s="794" t="s">
        <v>797</v>
      </c>
      <c r="C17" s="606">
        <f>SUM(D17)</f>
        <v>769</v>
      </c>
      <c r="D17" s="256">
        <v>769</v>
      </c>
      <c r="E17" s="611">
        <v>769</v>
      </c>
      <c r="F17" s="921" t="s">
        <v>834</v>
      </c>
      <c r="G17" s="921" t="s">
        <v>834</v>
      </c>
      <c r="H17" s="256" t="s">
        <v>834</v>
      </c>
      <c r="I17" s="256" t="s">
        <v>834</v>
      </c>
      <c r="J17" s="256" t="s">
        <v>834</v>
      </c>
      <c r="K17" s="256" t="s">
        <v>834</v>
      </c>
    </row>
    <row r="18" spans="1:11" s="9" customFormat="1" ht="15.2" customHeight="1">
      <c r="A18" s="251" t="s">
        <v>122</v>
      </c>
      <c r="B18" s="795" t="s">
        <v>123</v>
      </c>
      <c r="C18" s="606">
        <f t="shared" ref="C18:C40" si="1">SUM(D18)</f>
        <v>875</v>
      </c>
      <c r="D18" s="922">
        <v>875</v>
      </c>
      <c r="E18" s="921">
        <v>0</v>
      </c>
      <c r="F18" s="921">
        <v>417</v>
      </c>
      <c r="G18" s="921">
        <v>458</v>
      </c>
      <c r="H18" s="922">
        <v>0</v>
      </c>
      <c r="I18" s="922">
        <v>0</v>
      </c>
      <c r="J18" s="922">
        <v>0</v>
      </c>
      <c r="K18" s="922">
        <v>0</v>
      </c>
    </row>
    <row r="19" spans="1:11" s="9" customFormat="1" ht="15.2" customHeight="1">
      <c r="A19" s="251" t="s">
        <v>124</v>
      </c>
      <c r="B19" s="796" t="s">
        <v>125</v>
      </c>
      <c r="C19" s="606">
        <f t="shared" si="1"/>
        <v>500</v>
      </c>
      <c r="D19" s="922">
        <v>500</v>
      </c>
      <c r="E19" s="921">
        <v>0</v>
      </c>
      <c r="F19" s="921">
        <v>236</v>
      </c>
      <c r="G19" s="921">
        <v>264</v>
      </c>
      <c r="H19" s="922">
        <v>0</v>
      </c>
      <c r="I19" s="922">
        <v>0</v>
      </c>
      <c r="J19" s="922">
        <v>0</v>
      </c>
      <c r="K19" s="922">
        <v>0</v>
      </c>
    </row>
    <row r="20" spans="1:11" s="9" customFormat="1" ht="15.2" customHeight="1">
      <c r="A20" s="251" t="s">
        <v>126</v>
      </c>
      <c r="B20" s="795" t="s">
        <v>127</v>
      </c>
      <c r="C20" s="606">
        <f t="shared" si="1"/>
        <v>286</v>
      </c>
      <c r="D20" s="922">
        <v>286</v>
      </c>
      <c r="E20" s="921">
        <v>0</v>
      </c>
      <c r="F20" s="921">
        <v>120</v>
      </c>
      <c r="G20" s="921">
        <v>166</v>
      </c>
      <c r="H20" s="922">
        <v>0</v>
      </c>
      <c r="I20" s="922">
        <v>0</v>
      </c>
      <c r="J20" s="922">
        <v>0</v>
      </c>
      <c r="K20" s="922">
        <v>0</v>
      </c>
    </row>
    <row r="21" spans="1:11" s="9" customFormat="1" ht="15.2" customHeight="1">
      <c r="A21" s="251" t="s">
        <v>128</v>
      </c>
      <c r="B21" s="795" t="s">
        <v>129</v>
      </c>
      <c r="C21" s="606">
        <f t="shared" si="1"/>
        <v>361</v>
      </c>
      <c r="D21" s="922">
        <v>361</v>
      </c>
      <c r="E21" s="921">
        <v>0</v>
      </c>
      <c r="F21" s="921">
        <v>159</v>
      </c>
      <c r="G21" s="921">
        <v>202</v>
      </c>
      <c r="H21" s="922">
        <v>0</v>
      </c>
      <c r="I21" s="922">
        <v>0</v>
      </c>
      <c r="J21" s="922">
        <v>0</v>
      </c>
      <c r="K21" s="922">
        <v>0</v>
      </c>
    </row>
    <row r="22" spans="1:11" s="9" customFormat="1" ht="15.2" customHeight="1">
      <c r="A22" s="251" t="s">
        <v>130</v>
      </c>
      <c r="B22" s="795" t="s">
        <v>131</v>
      </c>
      <c r="C22" s="606">
        <f t="shared" si="1"/>
        <v>659</v>
      </c>
      <c r="D22" s="922">
        <v>659</v>
      </c>
      <c r="E22" s="921">
        <v>0</v>
      </c>
      <c r="F22" s="921">
        <v>339</v>
      </c>
      <c r="G22" s="921">
        <v>320</v>
      </c>
      <c r="H22" s="922">
        <v>0</v>
      </c>
      <c r="I22" s="922">
        <v>0</v>
      </c>
      <c r="J22" s="922">
        <v>0</v>
      </c>
      <c r="K22" s="922">
        <v>0</v>
      </c>
    </row>
    <row r="23" spans="1:11" s="9" customFormat="1" ht="15.2" customHeight="1">
      <c r="A23" s="251" t="s">
        <v>132</v>
      </c>
      <c r="B23" s="795" t="s">
        <v>133</v>
      </c>
      <c r="C23" s="606">
        <f t="shared" si="1"/>
        <v>227</v>
      </c>
      <c r="D23" s="922">
        <v>227</v>
      </c>
      <c r="E23" s="921">
        <v>0</v>
      </c>
      <c r="F23" s="921">
        <v>110</v>
      </c>
      <c r="G23" s="921">
        <v>117</v>
      </c>
      <c r="H23" s="922">
        <v>0</v>
      </c>
      <c r="I23" s="922">
        <v>0</v>
      </c>
      <c r="J23" s="922">
        <v>0</v>
      </c>
      <c r="K23" s="922">
        <v>0</v>
      </c>
    </row>
    <row r="24" spans="1:11" s="9" customFormat="1" ht="15.2" customHeight="1">
      <c r="A24" s="251" t="s">
        <v>134</v>
      </c>
      <c r="B24" s="797" t="s">
        <v>135</v>
      </c>
      <c r="C24" s="606">
        <f t="shared" si="1"/>
        <v>233</v>
      </c>
      <c r="D24" s="922">
        <v>233</v>
      </c>
      <c r="E24" s="921">
        <v>0</v>
      </c>
      <c r="F24" s="921">
        <v>107</v>
      </c>
      <c r="G24" s="921">
        <v>126</v>
      </c>
      <c r="H24" s="922">
        <v>0</v>
      </c>
      <c r="I24" s="922">
        <v>0</v>
      </c>
      <c r="J24" s="922">
        <v>0</v>
      </c>
      <c r="K24" s="922">
        <v>0</v>
      </c>
    </row>
    <row r="25" spans="1:11" s="9" customFormat="1" ht="15.2" customHeight="1">
      <c r="A25" s="251" t="s">
        <v>136</v>
      </c>
      <c r="B25" s="795" t="s">
        <v>137</v>
      </c>
      <c r="C25" s="606">
        <f t="shared" si="1"/>
        <v>242</v>
      </c>
      <c r="D25" s="922">
        <v>242</v>
      </c>
      <c r="E25" s="921">
        <v>0</v>
      </c>
      <c r="F25" s="921">
        <v>113</v>
      </c>
      <c r="G25" s="921">
        <v>129</v>
      </c>
      <c r="H25" s="922">
        <v>0</v>
      </c>
      <c r="I25" s="922">
        <v>0</v>
      </c>
      <c r="J25" s="922">
        <v>0</v>
      </c>
      <c r="K25" s="922">
        <v>0</v>
      </c>
    </row>
    <row r="26" spans="1:11" s="9" customFormat="1" ht="15.2" customHeight="1">
      <c r="A26" s="251" t="s">
        <v>138</v>
      </c>
      <c r="B26" s="797" t="s">
        <v>139</v>
      </c>
      <c r="C26" s="606">
        <f t="shared" si="1"/>
        <v>192</v>
      </c>
      <c r="D26" s="922">
        <v>192</v>
      </c>
      <c r="E26" s="921">
        <v>0</v>
      </c>
      <c r="F26" s="921">
        <v>91</v>
      </c>
      <c r="G26" s="921">
        <v>101</v>
      </c>
      <c r="H26" s="922">
        <v>0</v>
      </c>
      <c r="I26" s="922">
        <v>0</v>
      </c>
      <c r="J26" s="922">
        <v>0</v>
      </c>
      <c r="K26" s="922">
        <v>0</v>
      </c>
    </row>
    <row r="27" spans="1:11" s="9" customFormat="1" ht="15.2" customHeight="1">
      <c r="A27" s="251" t="s">
        <v>140</v>
      </c>
      <c r="B27" s="797" t="s">
        <v>141</v>
      </c>
      <c r="C27" s="606">
        <f t="shared" si="1"/>
        <v>410</v>
      </c>
      <c r="D27" s="922">
        <v>410</v>
      </c>
      <c r="E27" s="921">
        <v>0</v>
      </c>
      <c r="F27" s="921">
        <v>204</v>
      </c>
      <c r="G27" s="921">
        <v>206</v>
      </c>
      <c r="H27" s="922">
        <v>0</v>
      </c>
      <c r="I27" s="922">
        <v>0</v>
      </c>
      <c r="J27" s="922">
        <v>0</v>
      </c>
      <c r="K27" s="922">
        <v>0</v>
      </c>
    </row>
    <row r="28" spans="1:11" s="9" customFormat="1" ht="15.2" customHeight="1">
      <c r="A28" s="251" t="s">
        <v>142</v>
      </c>
      <c r="B28" s="795" t="s">
        <v>143</v>
      </c>
      <c r="C28" s="606">
        <f t="shared" si="1"/>
        <v>100</v>
      </c>
      <c r="D28" s="922">
        <v>100</v>
      </c>
      <c r="E28" s="921">
        <v>0</v>
      </c>
      <c r="F28" s="921">
        <v>53</v>
      </c>
      <c r="G28" s="921">
        <v>47</v>
      </c>
      <c r="H28" s="922">
        <v>0</v>
      </c>
      <c r="I28" s="922">
        <v>0</v>
      </c>
      <c r="J28" s="922">
        <v>0</v>
      </c>
      <c r="K28" s="922">
        <v>0</v>
      </c>
    </row>
    <row r="29" spans="1:11" s="9" customFormat="1" ht="15.2" customHeight="1">
      <c r="A29" s="251" t="s">
        <v>144</v>
      </c>
      <c r="B29" s="795" t="s">
        <v>145</v>
      </c>
      <c r="C29" s="606">
        <f t="shared" si="1"/>
        <v>176</v>
      </c>
      <c r="D29" s="922">
        <v>176</v>
      </c>
      <c r="E29" s="921">
        <v>0</v>
      </c>
      <c r="F29" s="921">
        <v>79</v>
      </c>
      <c r="G29" s="921">
        <v>97</v>
      </c>
      <c r="H29" s="922">
        <v>0</v>
      </c>
      <c r="I29" s="922">
        <v>0</v>
      </c>
      <c r="J29" s="922">
        <v>0</v>
      </c>
      <c r="K29" s="922">
        <v>0</v>
      </c>
    </row>
    <row r="30" spans="1:11" s="9" customFormat="1" ht="15.2" customHeight="1">
      <c r="A30" s="251" t="s">
        <v>146</v>
      </c>
      <c r="B30" s="795" t="s">
        <v>147</v>
      </c>
      <c r="C30" s="606">
        <f t="shared" si="1"/>
        <v>105</v>
      </c>
      <c r="D30" s="922">
        <v>105</v>
      </c>
      <c r="E30" s="921">
        <v>0</v>
      </c>
      <c r="F30" s="921">
        <v>53</v>
      </c>
      <c r="G30" s="921">
        <v>52</v>
      </c>
      <c r="H30" s="922">
        <v>0</v>
      </c>
      <c r="I30" s="922">
        <v>0</v>
      </c>
      <c r="J30" s="922">
        <v>0</v>
      </c>
      <c r="K30" s="922">
        <v>0</v>
      </c>
    </row>
    <row r="31" spans="1:11" s="9" customFormat="1" ht="15.2" customHeight="1">
      <c r="A31" s="251" t="s">
        <v>148</v>
      </c>
      <c r="B31" s="798" t="s">
        <v>149</v>
      </c>
      <c r="C31" s="606">
        <f t="shared" si="1"/>
        <v>85</v>
      </c>
      <c r="D31" s="922">
        <v>85</v>
      </c>
      <c r="E31" s="921">
        <v>0</v>
      </c>
      <c r="F31" s="921">
        <v>48</v>
      </c>
      <c r="G31" s="921">
        <v>37</v>
      </c>
      <c r="H31" s="922">
        <v>0</v>
      </c>
      <c r="I31" s="922">
        <v>0</v>
      </c>
      <c r="J31" s="922">
        <v>0</v>
      </c>
      <c r="K31" s="922">
        <v>0</v>
      </c>
    </row>
    <row r="32" spans="1:11" s="9" customFormat="1" ht="15.2" customHeight="1">
      <c r="A32" s="251" t="s">
        <v>150</v>
      </c>
      <c r="B32" s="795" t="s">
        <v>151</v>
      </c>
      <c r="C32" s="606">
        <f t="shared" si="1"/>
        <v>123</v>
      </c>
      <c r="D32" s="922">
        <v>123</v>
      </c>
      <c r="E32" s="921">
        <v>0</v>
      </c>
      <c r="F32" s="921">
        <v>63</v>
      </c>
      <c r="G32" s="921">
        <v>60</v>
      </c>
      <c r="H32" s="922">
        <v>0</v>
      </c>
      <c r="I32" s="922">
        <v>0</v>
      </c>
      <c r="J32" s="922">
        <v>0</v>
      </c>
      <c r="K32" s="922">
        <v>0</v>
      </c>
    </row>
    <row r="33" spans="1:11" s="9" customFormat="1" ht="15.2" customHeight="1">
      <c r="A33" s="251" t="s">
        <v>152</v>
      </c>
      <c r="B33" s="797" t="s">
        <v>153</v>
      </c>
      <c r="C33" s="606">
        <f t="shared" si="1"/>
        <v>120</v>
      </c>
      <c r="D33" s="922">
        <v>120</v>
      </c>
      <c r="E33" s="921">
        <v>0</v>
      </c>
      <c r="F33" s="921">
        <v>59</v>
      </c>
      <c r="G33" s="921">
        <v>61</v>
      </c>
      <c r="H33" s="922">
        <v>0</v>
      </c>
      <c r="I33" s="922">
        <v>0</v>
      </c>
      <c r="J33" s="922">
        <v>0</v>
      </c>
      <c r="K33" s="922">
        <v>0</v>
      </c>
    </row>
    <row r="34" spans="1:11" s="9" customFormat="1" ht="15.2" customHeight="1">
      <c r="A34" s="251" t="s">
        <v>154</v>
      </c>
      <c r="B34" s="795" t="s">
        <v>155</v>
      </c>
      <c r="C34" s="606">
        <f t="shared" si="1"/>
        <v>108</v>
      </c>
      <c r="D34" s="922">
        <v>108</v>
      </c>
      <c r="E34" s="921">
        <v>0</v>
      </c>
      <c r="F34" s="921">
        <v>57</v>
      </c>
      <c r="G34" s="921">
        <v>51</v>
      </c>
      <c r="H34" s="922">
        <v>0</v>
      </c>
      <c r="I34" s="922">
        <v>0</v>
      </c>
      <c r="J34" s="922">
        <v>0</v>
      </c>
      <c r="K34" s="922">
        <v>0</v>
      </c>
    </row>
    <row r="35" spans="1:11" s="34" customFormat="1" ht="15.2" customHeight="1">
      <c r="A35" s="251" t="s">
        <v>156</v>
      </c>
      <c r="B35" s="795" t="s">
        <v>157</v>
      </c>
      <c r="C35" s="606">
        <f t="shared" si="1"/>
        <v>133</v>
      </c>
      <c r="D35" s="922">
        <v>133</v>
      </c>
      <c r="E35" s="921">
        <v>0</v>
      </c>
      <c r="F35" s="921">
        <v>65</v>
      </c>
      <c r="G35" s="921">
        <v>68</v>
      </c>
      <c r="H35" s="922">
        <v>0</v>
      </c>
      <c r="I35" s="922">
        <v>0</v>
      </c>
      <c r="J35" s="922">
        <v>0</v>
      </c>
      <c r="K35" s="922">
        <v>0</v>
      </c>
    </row>
    <row r="36" spans="1:11" s="80" customFormat="1" ht="15.2" customHeight="1">
      <c r="A36" s="251" t="s">
        <v>158</v>
      </c>
      <c r="B36" s="797" t="s">
        <v>159</v>
      </c>
      <c r="C36" s="606">
        <f t="shared" si="1"/>
        <v>237</v>
      </c>
      <c r="D36" s="922">
        <v>237</v>
      </c>
      <c r="E36" s="921">
        <v>0</v>
      </c>
      <c r="F36" s="921">
        <v>118</v>
      </c>
      <c r="G36" s="921">
        <v>119</v>
      </c>
      <c r="H36" s="922">
        <v>0</v>
      </c>
      <c r="I36" s="922">
        <v>0</v>
      </c>
      <c r="J36" s="922">
        <v>0</v>
      </c>
      <c r="K36" s="922">
        <v>0</v>
      </c>
    </row>
    <row r="37" spans="1:11" s="223" customFormat="1" ht="15.2" customHeight="1">
      <c r="A37" s="251" t="s">
        <v>160</v>
      </c>
      <c r="B37" s="795" t="s">
        <v>161</v>
      </c>
      <c r="C37" s="606">
        <f t="shared" si="1"/>
        <v>133</v>
      </c>
      <c r="D37" s="922">
        <v>133</v>
      </c>
      <c r="E37" s="921">
        <v>0</v>
      </c>
      <c r="F37" s="921">
        <v>62</v>
      </c>
      <c r="G37" s="921">
        <v>71</v>
      </c>
      <c r="H37" s="922">
        <v>0</v>
      </c>
      <c r="I37" s="922">
        <v>0</v>
      </c>
      <c r="J37" s="922">
        <v>0</v>
      </c>
      <c r="K37" s="922">
        <v>0</v>
      </c>
    </row>
    <row r="38" spans="1:11" s="9" customFormat="1" ht="15.2" customHeight="1">
      <c r="A38" s="251" t="s">
        <v>162</v>
      </c>
      <c r="B38" s="795" t="s">
        <v>163</v>
      </c>
      <c r="C38" s="606">
        <f t="shared" si="1"/>
        <v>114</v>
      </c>
      <c r="D38" s="922">
        <v>114</v>
      </c>
      <c r="E38" s="921">
        <v>0</v>
      </c>
      <c r="F38" s="921">
        <v>56</v>
      </c>
      <c r="G38" s="921">
        <v>58</v>
      </c>
      <c r="H38" s="922">
        <v>0</v>
      </c>
      <c r="I38" s="922">
        <v>0</v>
      </c>
      <c r="J38" s="922">
        <v>0</v>
      </c>
      <c r="K38" s="922">
        <v>0</v>
      </c>
    </row>
    <row r="39" spans="1:11" s="9" customFormat="1" ht="15.2" customHeight="1">
      <c r="A39" s="251" t="s">
        <v>164</v>
      </c>
      <c r="B39" s="795" t="s">
        <v>165</v>
      </c>
      <c r="C39" s="606">
        <f t="shared" si="1"/>
        <v>146</v>
      </c>
      <c r="D39" s="922">
        <v>146</v>
      </c>
      <c r="E39" s="921">
        <v>0</v>
      </c>
      <c r="F39" s="921">
        <v>68</v>
      </c>
      <c r="G39" s="921">
        <v>78</v>
      </c>
      <c r="H39" s="922">
        <v>0</v>
      </c>
      <c r="I39" s="922">
        <v>0</v>
      </c>
      <c r="J39" s="922">
        <v>0</v>
      </c>
      <c r="K39" s="922">
        <v>0</v>
      </c>
    </row>
    <row r="40" spans="1:11" s="9" customFormat="1" ht="15.2" customHeight="1" thickBot="1">
      <c r="A40" s="252" t="s">
        <v>167</v>
      </c>
      <c r="B40" s="795" t="s">
        <v>376</v>
      </c>
      <c r="C40" s="612">
        <f t="shared" si="1"/>
        <v>56</v>
      </c>
      <c r="D40" s="923">
        <v>56</v>
      </c>
      <c r="E40" s="924">
        <v>0</v>
      </c>
      <c r="F40" s="924">
        <v>36</v>
      </c>
      <c r="G40" s="924">
        <v>20</v>
      </c>
      <c r="H40" s="923">
        <v>0</v>
      </c>
      <c r="I40" s="923">
        <v>0</v>
      </c>
      <c r="J40" s="923">
        <v>0</v>
      </c>
      <c r="K40" s="923">
        <v>0</v>
      </c>
    </row>
    <row r="41" spans="1:11" s="223" customFormat="1" ht="11.1" customHeight="1">
      <c r="A41" s="327" t="s">
        <v>378</v>
      </c>
      <c r="B41" s="310"/>
      <c r="C41" s="222"/>
      <c r="D41" s="222"/>
      <c r="F41" s="750"/>
      <c r="G41" s="750"/>
      <c r="H41" s="222"/>
      <c r="J41" s="750"/>
      <c r="K41" s="750"/>
    </row>
    <row r="42" spans="1:11" s="223" customFormat="1" ht="11.1" customHeight="1">
      <c r="A42" s="328" t="s">
        <v>1000</v>
      </c>
      <c r="C42" s="222"/>
      <c r="D42" s="222"/>
      <c r="E42" s="222"/>
      <c r="H42" s="222"/>
      <c r="I42" s="222"/>
    </row>
    <row r="43" spans="1:11" s="223" customFormat="1" ht="11.1" customHeight="1">
      <c r="A43" s="328" t="s">
        <v>1001</v>
      </c>
      <c r="C43" s="222"/>
      <c r="D43" s="222"/>
      <c r="E43" s="222"/>
      <c r="H43" s="222"/>
      <c r="I43" s="222"/>
    </row>
    <row r="44" spans="1:11" s="9" customFormat="1" ht="11.25">
      <c r="A44" s="457"/>
      <c r="C44" s="457"/>
      <c r="D44" s="457"/>
      <c r="E44" s="457"/>
      <c r="H44" s="457"/>
      <c r="I44" s="457"/>
    </row>
    <row r="45" spans="1:11" s="9" customFormat="1" ht="11.25">
      <c r="A45" s="457"/>
      <c r="C45" s="457"/>
      <c r="D45" s="457"/>
      <c r="E45" s="457"/>
      <c r="H45" s="457"/>
      <c r="I45" s="457"/>
    </row>
    <row r="46" spans="1:11" s="9" customFormat="1" ht="11.25">
      <c r="A46" s="457"/>
      <c r="C46" s="457"/>
      <c r="D46" s="457"/>
      <c r="E46" s="457"/>
      <c r="H46" s="457"/>
      <c r="I46" s="457"/>
    </row>
    <row r="47" spans="1:11" s="9" customFormat="1" ht="11.25">
      <c r="A47" s="457"/>
      <c r="C47" s="457"/>
      <c r="D47" s="457"/>
      <c r="E47" s="457"/>
      <c r="H47" s="457"/>
      <c r="I47" s="457"/>
    </row>
    <row r="48" spans="1:11" s="9" customFormat="1" ht="11.25">
      <c r="A48" s="457"/>
      <c r="C48" s="457"/>
      <c r="D48" s="457"/>
      <c r="E48" s="457"/>
      <c r="H48" s="457"/>
      <c r="I48" s="457"/>
    </row>
    <row r="49" spans="1:9" s="9" customFormat="1" ht="11.25">
      <c r="A49" s="457"/>
      <c r="C49" s="457"/>
      <c r="D49" s="457"/>
      <c r="E49" s="457"/>
      <c r="H49" s="457"/>
      <c r="I49" s="457"/>
    </row>
    <row r="50" spans="1:9" s="9" customFormat="1" ht="11.25">
      <c r="A50" s="457"/>
      <c r="C50" s="457"/>
      <c r="D50" s="457"/>
      <c r="E50" s="457"/>
      <c r="H50" s="457"/>
      <c r="I50" s="457"/>
    </row>
    <row r="51" spans="1:9" s="9" customFormat="1" ht="11.25">
      <c r="A51" s="457"/>
      <c r="C51" s="457"/>
      <c r="D51" s="457"/>
      <c r="E51" s="457"/>
      <c r="H51" s="457"/>
      <c r="I51" s="457"/>
    </row>
    <row r="52" spans="1:9" s="9" customFormat="1" ht="11.25">
      <c r="A52" s="457"/>
      <c r="C52" s="457"/>
      <c r="D52" s="457"/>
      <c r="E52" s="457"/>
      <c r="H52" s="457"/>
      <c r="I52" s="457"/>
    </row>
    <row r="53" spans="1:9" s="9" customFormat="1" ht="11.25">
      <c r="A53" s="457"/>
      <c r="C53" s="457"/>
      <c r="D53" s="457"/>
      <c r="E53" s="457"/>
      <c r="H53" s="457"/>
      <c r="I53" s="457"/>
    </row>
    <row r="54" spans="1:9" s="9" customFormat="1" ht="11.25">
      <c r="A54" s="457"/>
      <c r="C54" s="457"/>
      <c r="D54" s="457"/>
      <c r="E54" s="457"/>
      <c r="H54" s="457"/>
      <c r="I54" s="457"/>
    </row>
    <row r="55" spans="1:9" s="9" customFormat="1" ht="11.25">
      <c r="A55" s="457"/>
      <c r="C55" s="457"/>
      <c r="D55" s="457"/>
      <c r="E55" s="457"/>
      <c r="H55" s="457"/>
      <c r="I55" s="457"/>
    </row>
    <row r="56" spans="1:9" s="9" customFormat="1" ht="11.25">
      <c r="A56" s="457"/>
      <c r="C56" s="457"/>
      <c r="D56" s="457"/>
      <c r="E56" s="457"/>
      <c r="H56" s="457"/>
      <c r="I56" s="457"/>
    </row>
    <row r="57" spans="1:9" s="9" customFormat="1" ht="11.25">
      <c r="A57" s="457"/>
      <c r="C57" s="457"/>
      <c r="D57" s="457"/>
      <c r="E57" s="457"/>
      <c r="H57" s="457"/>
      <c r="I57" s="457"/>
    </row>
    <row r="58" spans="1:9" s="9" customFormat="1" ht="11.25">
      <c r="A58" s="457"/>
      <c r="C58" s="457"/>
      <c r="D58" s="457"/>
      <c r="E58" s="457"/>
      <c r="H58" s="457"/>
      <c r="I58" s="457"/>
    </row>
    <row r="59" spans="1:9" s="9" customFormat="1" ht="11.25">
      <c r="A59" s="457"/>
      <c r="C59" s="457"/>
      <c r="D59" s="457"/>
      <c r="E59" s="457"/>
      <c r="H59" s="457"/>
      <c r="I59" s="457"/>
    </row>
    <row r="60" spans="1:9" s="9" customFormat="1" ht="11.25">
      <c r="A60" s="457"/>
      <c r="C60" s="457"/>
      <c r="D60" s="457"/>
      <c r="E60" s="457"/>
      <c r="H60" s="457"/>
      <c r="I60" s="457"/>
    </row>
    <row r="61" spans="1:9" s="9" customFormat="1" ht="11.25">
      <c r="A61" s="457"/>
      <c r="C61" s="457"/>
      <c r="D61" s="457"/>
      <c r="E61" s="457"/>
      <c r="H61" s="457"/>
      <c r="I61" s="457"/>
    </row>
    <row r="62" spans="1:9" s="9" customFormat="1" ht="11.25">
      <c r="A62" s="457"/>
      <c r="C62" s="457"/>
      <c r="D62" s="457"/>
      <c r="E62" s="457"/>
      <c r="H62" s="457"/>
      <c r="I62" s="457"/>
    </row>
    <row r="63" spans="1:9" s="9" customFormat="1" ht="11.25">
      <c r="A63" s="457"/>
      <c r="C63" s="457"/>
      <c r="D63" s="457"/>
      <c r="E63" s="457"/>
      <c r="H63" s="457"/>
      <c r="I63" s="457"/>
    </row>
    <row r="64" spans="1:9" s="9" customFormat="1" ht="11.25">
      <c r="A64" s="457"/>
      <c r="C64" s="457"/>
      <c r="D64" s="457"/>
      <c r="E64" s="457"/>
      <c r="H64" s="457"/>
      <c r="I64" s="457"/>
    </row>
    <row r="65" spans="1:9" s="9" customFormat="1" ht="11.25">
      <c r="A65" s="457"/>
      <c r="C65" s="457"/>
      <c r="D65" s="457"/>
      <c r="E65" s="457"/>
      <c r="H65" s="457"/>
      <c r="I65" s="457"/>
    </row>
    <row r="66" spans="1:9" s="9" customFormat="1" ht="11.25">
      <c r="A66" s="457"/>
      <c r="C66" s="457"/>
      <c r="D66" s="457"/>
      <c r="E66" s="457"/>
      <c r="H66" s="457"/>
      <c r="I66" s="457"/>
    </row>
    <row r="67" spans="1:9" s="9" customFormat="1" ht="11.25">
      <c r="A67" s="457"/>
      <c r="C67" s="457"/>
      <c r="D67" s="457"/>
      <c r="E67" s="457"/>
      <c r="H67" s="457"/>
      <c r="I67" s="457"/>
    </row>
    <row r="68" spans="1:9" s="9" customFormat="1" ht="11.25">
      <c r="A68" s="457"/>
      <c r="C68" s="457"/>
      <c r="D68" s="457"/>
      <c r="E68" s="457"/>
      <c r="H68" s="457"/>
      <c r="I68" s="457"/>
    </row>
    <row r="69" spans="1:9" s="9" customFormat="1" ht="11.25">
      <c r="A69" s="457"/>
      <c r="C69" s="457"/>
      <c r="D69" s="457"/>
      <c r="E69" s="457"/>
      <c r="H69" s="457"/>
      <c r="I69" s="457"/>
    </row>
    <row r="70" spans="1:9" s="9" customFormat="1" ht="11.25">
      <c r="A70" s="457"/>
      <c r="C70" s="457"/>
      <c r="D70" s="457"/>
      <c r="E70" s="457"/>
      <c r="H70" s="457"/>
      <c r="I70" s="457"/>
    </row>
    <row r="71" spans="1:9" s="9" customFormat="1" ht="11.25">
      <c r="A71" s="457"/>
      <c r="C71" s="457"/>
      <c r="D71" s="457"/>
      <c r="E71" s="457"/>
      <c r="H71" s="457"/>
      <c r="I71" s="457"/>
    </row>
    <row r="72" spans="1:9" s="9" customFormat="1" ht="11.25">
      <c r="A72" s="457"/>
      <c r="C72" s="457"/>
      <c r="D72" s="457"/>
      <c r="E72" s="457"/>
      <c r="H72" s="457"/>
      <c r="I72" s="457"/>
    </row>
    <row r="73" spans="1:9" s="9" customFormat="1" ht="11.25">
      <c r="A73" s="457"/>
      <c r="C73" s="457"/>
      <c r="D73" s="457"/>
      <c r="E73" s="457"/>
      <c r="H73" s="457"/>
      <c r="I73" s="457"/>
    </row>
    <row r="74" spans="1:9" s="9" customFormat="1" ht="11.25">
      <c r="A74" s="457"/>
      <c r="C74" s="457"/>
      <c r="D74" s="457"/>
      <c r="E74" s="457"/>
      <c r="H74" s="457"/>
      <c r="I74" s="457"/>
    </row>
    <row r="75" spans="1:9" s="9" customFormat="1" ht="11.25">
      <c r="A75" s="457"/>
      <c r="C75" s="457"/>
      <c r="D75" s="457"/>
      <c r="E75" s="457"/>
      <c r="H75" s="457"/>
      <c r="I75" s="457"/>
    </row>
    <row r="76" spans="1:9" s="9" customFormat="1" ht="11.25">
      <c r="A76" s="457"/>
      <c r="C76" s="457"/>
      <c r="D76" s="457"/>
      <c r="E76" s="457"/>
      <c r="H76" s="457"/>
      <c r="I76" s="457"/>
    </row>
    <row r="77" spans="1:9" s="9" customFormat="1" ht="11.25">
      <c r="A77" s="457"/>
      <c r="C77" s="457"/>
      <c r="D77" s="457"/>
      <c r="E77" s="457"/>
      <c r="H77" s="457"/>
      <c r="I77" s="457"/>
    </row>
    <row r="78" spans="1:9" s="9" customFormat="1" ht="11.25">
      <c r="A78" s="457"/>
      <c r="C78" s="457"/>
      <c r="D78" s="457"/>
      <c r="E78" s="457"/>
      <c r="H78" s="457"/>
      <c r="I78" s="457"/>
    </row>
    <row r="79" spans="1:9" s="9" customFormat="1" ht="11.25">
      <c r="A79" s="457"/>
      <c r="C79" s="457"/>
      <c r="D79" s="457"/>
      <c r="E79" s="457"/>
      <c r="H79" s="457"/>
      <c r="I79" s="457"/>
    </row>
    <row r="80" spans="1:9" s="9" customFormat="1" ht="11.25">
      <c r="A80" s="457"/>
      <c r="C80" s="457"/>
      <c r="D80" s="457"/>
      <c r="E80" s="457"/>
      <c r="H80" s="457"/>
      <c r="I80" s="457"/>
    </row>
    <row r="81" spans="1:9" s="9" customFormat="1" ht="11.25">
      <c r="A81" s="457"/>
      <c r="C81" s="457"/>
      <c r="D81" s="457"/>
      <c r="E81" s="457"/>
      <c r="H81" s="457"/>
      <c r="I81" s="457"/>
    </row>
    <row r="82" spans="1:9" s="9" customFormat="1" ht="11.25">
      <c r="A82" s="457"/>
      <c r="C82" s="457"/>
      <c r="D82" s="457"/>
      <c r="E82" s="457"/>
      <c r="H82" s="457"/>
      <c r="I82" s="457"/>
    </row>
    <row r="83" spans="1:9" s="9" customFormat="1" ht="11.25">
      <c r="A83" s="457"/>
      <c r="C83" s="457"/>
      <c r="D83" s="457"/>
      <c r="E83" s="457"/>
      <c r="H83" s="457"/>
      <c r="I83" s="457"/>
    </row>
    <row r="84" spans="1:9" s="9" customFormat="1" ht="11.25">
      <c r="A84" s="457"/>
      <c r="C84" s="457"/>
      <c r="D84" s="457"/>
      <c r="E84" s="457"/>
      <c r="H84" s="457"/>
      <c r="I84" s="457"/>
    </row>
    <row r="85" spans="1:9" s="9" customFormat="1" ht="11.25">
      <c r="A85" s="457"/>
      <c r="C85" s="457"/>
      <c r="D85" s="457"/>
      <c r="E85" s="457"/>
      <c r="H85" s="457"/>
      <c r="I85" s="457"/>
    </row>
    <row r="86" spans="1:9" s="9" customFormat="1" ht="11.25">
      <c r="A86" s="457"/>
      <c r="C86" s="457"/>
      <c r="D86" s="457"/>
      <c r="E86" s="457"/>
      <c r="H86" s="457"/>
      <c r="I86" s="457"/>
    </row>
    <row r="87" spans="1:9" s="9" customFormat="1" ht="11.25">
      <c r="A87" s="457"/>
      <c r="C87" s="457"/>
      <c r="D87" s="457"/>
      <c r="E87" s="457"/>
      <c r="H87" s="457"/>
      <c r="I87" s="457"/>
    </row>
    <row r="88" spans="1:9" s="9" customFormat="1" ht="11.25">
      <c r="A88" s="457"/>
      <c r="C88" s="457"/>
      <c r="D88" s="457"/>
      <c r="E88" s="457"/>
      <c r="H88" s="457"/>
      <c r="I88" s="457"/>
    </row>
    <row r="89" spans="1:9" s="9" customFormat="1" ht="11.25">
      <c r="A89" s="457"/>
      <c r="C89" s="457"/>
      <c r="D89" s="457"/>
      <c r="E89" s="457"/>
      <c r="H89" s="457"/>
      <c r="I89" s="457"/>
    </row>
    <row r="90" spans="1:9" s="9" customFormat="1" ht="11.25">
      <c r="A90" s="457"/>
      <c r="C90" s="457"/>
      <c r="D90" s="457"/>
      <c r="E90" s="457"/>
      <c r="H90" s="457"/>
      <c r="I90" s="457"/>
    </row>
    <row r="91" spans="1:9" s="9" customFormat="1" ht="11.25">
      <c r="A91" s="457"/>
      <c r="C91" s="457"/>
      <c r="D91" s="457"/>
      <c r="E91" s="457"/>
      <c r="H91" s="457"/>
      <c r="I91" s="457"/>
    </row>
    <row r="92" spans="1:9" s="9" customFormat="1" ht="11.25">
      <c r="A92" s="457"/>
      <c r="C92" s="457"/>
      <c r="D92" s="457"/>
      <c r="E92" s="457"/>
      <c r="H92" s="457"/>
      <c r="I92" s="457"/>
    </row>
    <row r="93" spans="1:9" s="9" customFormat="1" ht="11.25">
      <c r="A93" s="457"/>
      <c r="C93" s="457"/>
      <c r="D93" s="457"/>
      <c r="E93" s="457"/>
      <c r="H93" s="457"/>
      <c r="I93" s="457"/>
    </row>
    <row r="94" spans="1:9" s="9" customFormat="1" ht="11.25">
      <c r="A94" s="457"/>
      <c r="C94" s="457"/>
      <c r="D94" s="457"/>
      <c r="E94" s="457"/>
      <c r="H94" s="457"/>
      <c r="I94" s="457"/>
    </row>
    <row r="95" spans="1:9" s="9" customFormat="1" ht="11.25">
      <c r="A95" s="457"/>
      <c r="C95" s="457"/>
      <c r="D95" s="457"/>
      <c r="E95" s="457"/>
      <c r="H95" s="457"/>
      <c r="I95" s="457"/>
    </row>
    <row r="96" spans="1:9" s="9" customFormat="1" ht="11.25">
      <c r="A96" s="457"/>
      <c r="C96" s="457"/>
      <c r="D96" s="457"/>
      <c r="E96" s="457"/>
      <c r="H96" s="457"/>
      <c r="I96" s="457"/>
    </row>
    <row r="97" spans="1:9" s="9" customFormat="1" ht="11.25">
      <c r="A97" s="457"/>
      <c r="C97" s="457"/>
      <c r="D97" s="457"/>
      <c r="E97" s="457"/>
      <c r="H97" s="457"/>
      <c r="I97" s="457"/>
    </row>
    <row r="98" spans="1:9" s="9" customFormat="1" ht="11.25">
      <c r="A98" s="457"/>
      <c r="C98" s="457"/>
      <c r="D98" s="457"/>
      <c r="E98" s="457"/>
      <c r="H98" s="457"/>
      <c r="I98" s="457"/>
    </row>
    <row r="99" spans="1:9" s="9" customFormat="1" ht="11.25">
      <c r="A99" s="457"/>
      <c r="C99" s="457"/>
      <c r="D99" s="457"/>
      <c r="E99" s="457"/>
      <c r="H99" s="457"/>
      <c r="I99" s="457"/>
    </row>
    <row r="100" spans="1:9" s="9" customFormat="1" ht="11.25">
      <c r="A100" s="457"/>
      <c r="C100" s="457"/>
      <c r="D100" s="457"/>
      <c r="E100" s="457"/>
      <c r="H100" s="457"/>
      <c r="I100" s="457"/>
    </row>
    <row r="101" spans="1:9" s="9" customFormat="1" ht="11.25">
      <c r="A101" s="457"/>
      <c r="C101" s="457"/>
      <c r="D101" s="457"/>
      <c r="E101" s="457"/>
      <c r="H101" s="457"/>
      <c r="I101" s="457"/>
    </row>
    <row r="102" spans="1:9" s="9" customFormat="1" ht="11.25">
      <c r="A102" s="457"/>
      <c r="C102" s="457"/>
      <c r="D102" s="457"/>
      <c r="E102" s="457"/>
      <c r="H102" s="457"/>
      <c r="I102" s="457"/>
    </row>
    <row r="103" spans="1:9" s="9" customFormat="1" ht="11.25">
      <c r="A103" s="457"/>
      <c r="C103" s="457"/>
      <c r="D103" s="457"/>
      <c r="E103" s="457"/>
      <c r="H103" s="457"/>
      <c r="I103" s="457"/>
    </row>
  </sheetData>
  <sheetProtection selectLockedCells="1"/>
  <mergeCells count="19">
    <mergeCell ref="A3:K3"/>
    <mergeCell ref="A4:K4"/>
    <mergeCell ref="H6:K7"/>
    <mergeCell ref="H8:H10"/>
    <mergeCell ref="I8:I10"/>
    <mergeCell ref="J8:J10"/>
    <mergeCell ref="K8:K10"/>
    <mergeCell ref="E8:E10"/>
    <mergeCell ref="G8:G10"/>
    <mergeCell ref="A15:B15"/>
    <mergeCell ref="C6:C10"/>
    <mergeCell ref="D8:D10"/>
    <mergeCell ref="A6:B10"/>
    <mergeCell ref="F8:F10"/>
    <mergeCell ref="D6:G7"/>
    <mergeCell ref="A11:B11"/>
    <mergeCell ref="A12:B12"/>
    <mergeCell ref="A13:B13"/>
    <mergeCell ref="A14:B14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B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2.375" style="90" customWidth="1"/>
    <col min="2" max="4" width="7.125" style="25" customWidth="1"/>
    <col min="5" max="11" width="6.875" style="25" customWidth="1"/>
    <col min="12" max="15" width="7.375" style="25" customWidth="1"/>
    <col min="16" max="19" width="7.625" style="25" customWidth="1"/>
    <col min="20" max="20" width="7.625" style="26" customWidth="1"/>
    <col min="21" max="21" width="14.875" style="26" customWidth="1"/>
    <col min="22" max="22" width="16.625" style="26" customWidth="1"/>
    <col min="23" max="28" width="10.75" style="26" customWidth="1"/>
    <col min="29" max="16384" width="9" style="26"/>
  </cols>
  <sheetData>
    <row r="1" spans="1:28" s="423" customFormat="1" ht="14.1" customHeight="1">
      <c r="A1" s="763" t="s">
        <v>1301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N1" s="763"/>
      <c r="O1" s="421"/>
      <c r="P1" s="421"/>
      <c r="Q1" s="421"/>
      <c r="R1" s="421"/>
      <c r="S1" s="421"/>
      <c r="U1" s="719" t="s">
        <v>1302</v>
      </c>
      <c r="V1" s="763" t="s">
        <v>1303</v>
      </c>
    </row>
    <row r="2" spans="1:28" s="9" customFormat="1" ht="14.1" customHeight="1"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762"/>
      <c r="N2" s="370"/>
      <c r="O2" s="486"/>
      <c r="P2" s="486"/>
      <c r="Q2" s="486"/>
      <c r="R2" s="486"/>
      <c r="S2" s="486"/>
    </row>
    <row r="3" spans="1:28" s="757" customFormat="1" ht="20.100000000000001" customHeight="1">
      <c r="A3" s="1094" t="s">
        <v>363</v>
      </c>
      <c r="B3" s="1094"/>
      <c r="C3" s="1094"/>
      <c r="D3" s="1094"/>
      <c r="E3" s="1094"/>
      <c r="F3" s="1094"/>
      <c r="G3" s="1094"/>
      <c r="H3" s="1094"/>
      <c r="I3" s="1094"/>
      <c r="J3" s="1094"/>
      <c r="K3" s="1094"/>
      <c r="L3" s="1109" t="s">
        <v>1072</v>
      </c>
      <c r="M3" s="1109"/>
      <c r="N3" s="1109"/>
      <c r="O3" s="1109"/>
      <c r="P3" s="1109"/>
      <c r="Q3" s="1109"/>
      <c r="R3" s="1109"/>
      <c r="S3" s="1109"/>
      <c r="T3" s="1109"/>
      <c r="U3" s="1109"/>
      <c r="V3" s="1094" t="s">
        <v>364</v>
      </c>
      <c r="W3" s="1094"/>
      <c r="X3" s="1094"/>
      <c r="Y3" s="1094"/>
      <c r="Z3" s="1094"/>
      <c r="AA3" s="1094"/>
      <c r="AB3" s="1094"/>
    </row>
    <row r="4" spans="1:28" s="756" customFormat="1" ht="24" customHeight="1"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1109" t="s">
        <v>1073</v>
      </c>
      <c r="W4" s="1109"/>
      <c r="X4" s="1109"/>
      <c r="Y4" s="1109"/>
      <c r="Z4" s="1109"/>
      <c r="AA4" s="1109"/>
      <c r="AB4" s="1109"/>
    </row>
    <row r="5" spans="1:28" s="370" customFormat="1" ht="18" customHeight="1" thickBot="1">
      <c r="A5" s="51" t="s">
        <v>73</v>
      </c>
      <c r="M5" s="10"/>
      <c r="N5" s="51"/>
      <c r="U5" s="10" t="s">
        <v>74</v>
      </c>
      <c r="V5" s="51" t="s">
        <v>73</v>
      </c>
      <c r="W5" s="10"/>
      <c r="X5" s="10"/>
      <c r="Y5" s="10"/>
      <c r="AB5" s="10" t="s">
        <v>74</v>
      </c>
    </row>
    <row r="6" spans="1:28" s="9" customFormat="1" ht="15" customHeight="1">
      <c r="A6" s="984" t="s">
        <v>379</v>
      </c>
      <c r="B6" s="1021" t="s">
        <v>625</v>
      </c>
      <c r="C6" s="987"/>
      <c r="D6" s="988"/>
      <c r="E6" s="1024" t="s">
        <v>380</v>
      </c>
      <c r="F6" s="1024" t="s">
        <v>80</v>
      </c>
      <c r="G6" s="1024" t="s">
        <v>81</v>
      </c>
      <c r="H6" s="1132" t="s">
        <v>891</v>
      </c>
      <c r="I6" s="993" t="s">
        <v>626</v>
      </c>
      <c r="J6" s="987"/>
      <c r="K6" s="987"/>
      <c r="L6" s="987" t="s">
        <v>628</v>
      </c>
      <c r="M6" s="987"/>
      <c r="N6" s="987"/>
      <c r="O6" s="987"/>
      <c r="P6" s="987"/>
      <c r="Q6" s="987"/>
      <c r="R6" s="987"/>
      <c r="S6" s="987"/>
      <c r="T6" s="1025"/>
      <c r="U6" s="1129" t="s">
        <v>381</v>
      </c>
      <c r="V6" s="984" t="s">
        <v>630</v>
      </c>
      <c r="W6" s="993" t="s">
        <v>1041</v>
      </c>
      <c r="X6" s="987"/>
      <c r="Y6" s="988"/>
      <c r="Z6" s="993" t="s">
        <v>1037</v>
      </c>
      <c r="AA6" s="987"/>
      <c r="AB6" s="987"/>
    </row>
    <row r="7" spans="1:28" s="9" customFormat="1" ht="15" customHeight="1">
      <c r="A7" s="985"/>
      <c r="B7" s="1022"/>
      <c r="C7" s="989"/>
      <c r="D7" s="990"/>
      <c r="E7" s="1007"/>
      <c r="F7" s="1007"/>
      <c r="G7" s="1007"/>
      <c r="H7" s="1035"/>
      <c r="I7" s="994"/>
      <c r="J7" s="989"/>
      <c r="K7" s="989"/>
      <c r="L7" s="1026"/>
      <c r="M7" s="1026"/>
      <c r="N7" s="1026"/>
      <c r="O7" s="1026"/>
      <c r="P7" s="1026"/>
      <c r="Q7" s="1026"/>
      <c r="R7" s="1026"/>
      <c r="S7" s="1026"/>
      <c r="T7" s="1027"/>
      <c r="U7" s="1130"/>
      <c r="V7" s="985"/>
      <c r="W7" s="994"/>
      <c r="X7" s="989"/>
      <c r="Y7" s="990"/>
      <c r="Z7" s="994"/>
      <c r="AA7" s="989"/>
      <c r="AB7" s="989"/>
    </row>
    <row r="8" spans="1:28" s="9" customFormat="1" ht="15" customHeight="1">
      <c r="A8" s="985"/>
      <c r="B8" s="265"/>
      <c r="C8" s="1034" t="s">
        <v>427</v>
      </c>
      <c r="D8" s="1034" t="s">
        <v>428</v>
      </c>
      <c r="E8" s="1007"/>
      <c r="F8" s="1007"/>
      <c r="G8" s="1007"/>
      <c r="H8" s="1035"/>
      <c r="I8" s="1014"/>
      <c r="J8" s="1007" t="s">
        <v>382</v>
      </c>
      <c r="K8" s="1015" t="s">
        <v>84</v>
      </c>
      <c r="L8" s="1031" t="s">
        <v>629</v>
      </c>
      <c r="M8" s="1015" t="s">
        <v>204</v>
      </c>
      <c r="N8" s="1007" t="s">
        <v>205</v>
      </c>
      <c r="O8" s="1031" t="s">
        <v>383</v>
      </c>
      <c r="P8" s="1007" t="s">
        <v>384</v>
      </c>
      <c r="Q8" s="1007" t="s">
        <v>206</v>
      </c>
      <c r="R8" s="1007" t="s">
        <v>207</v>
      </c>
      <c r="S8" s="1085" t="s">
        <v>1043</v>
      </c>
      <c r="T8" s="1007" t="s">
        <v>1042</v>
      </c>
      <c r="U8" s="1130"/>
      <c r="V8" s="985"/>
      <c r="W8" s="36"/>
      <c r="X8" s="1034" t="s">
        <v>427</v>
      </c>
      <c r="Y8" s="1034" t="s">
        <v>428</v>
      </c>
      <c r="Z8" s="318"/>
      <c r="AA8" s="1034" t="s">
        <v>427</v>
      </c>
      <c r="AB8" s="1060" t="s">
        <v>428</v>
      </c>
    </row>
    <row r="9" spans="1:28" s="9" customFormat="1" ht="15" customHeight="1">
      <c r="A9" s="985"/>
      <c r="B9" s="265"/>
      <c r="C9" s="1035"/>
      <c r="D9" s="1035"/>
      <c r="E9" s="1007"/>
      <c r="F9" s="1007"/>
      <c r="G9" s="1007"/>
      <c r="H9" s="1035"/>
      <c r="I9" s="1007"/>
      <c r="J9" s="1007"/>
      <c r="K9" s="1015"/>
      <c r="L9" s="1031"/>
      <c r="M9" s="1015"/>
      <c r="N9" s="1007"/>
      <c r="O9" s="1031"/>
      <c r="P9" s="1007"/>
      <c r="Q9" s="1007"/>
      <c r="R9" s="1007"/>
      <c r="S9" s="1085"/>
      <c r="T9" s="1007"/>
      <c r="U9" s="1130"/>
      <c r="V9" s="985"/>
      <c r="W9" s="36"/>
      <c r="X9" s="1035"/>
      <c r="Y9" s="1035"/>
      <c r="Z9" s="318"/>
      <c r="AA9" s="1035"/>
      <c r="AB9" s="994"/>
    </row>
    <row r="10" spans="1:28" s="9" customFormat="1" ht="15" customHeight="1">
      <c r="A10" s="986"/>
      <c r="B10" s="266"/>
      <c r="C10" s="1036"/>
      <c r="D10" s="1036"/>
      <c r="E10" s="1053"/>
      <c r="F10" s="1053"/>
      <c r="G10" s="1053"/>
      <c r="H10" s="1036"/>
      <c r="I10" s="1053"/>
      <c r="J10" s="1053"/>
      <c r="K10" s="1071"/>
      <c r="L10" s="1042"/>
      <c r="M10" s="1071"/>
      <c r="N10" s="1053"/>
      <c r="O10" s="1042"/>
      <c r="P10" s="1053"/>
      <c r="Q10" s="1053"/>
      <c r="R10" s="1053"/>
      <c r="S10" s="1086"/>
      <c r="T10" s="1053"/>
      <c r="U10" s="1131"/>
      <c r="V10" s="986"/>
      <c r="W10" s="37"/>
      <c r="X10" s="1036"/>
      <c r="Y10" s="1036"/>
      <c r="Z10" s="319"/>
      <c r="AA10" s="1036"/>
      <c r="AB10" s="995"/>
    </row>
    <row r="11" spans="1:28" s="28" customFormat="1" ht="35.1" customHeight="1">
      <c r="A11" s="755" t="s">
        <v>700</v>
      </c>
      <c r="B11" s="27">
        <v>149</v>
      </c>
      <c r="C11" s="27">
        <v>132</v>
      </c>
      <c r="D11" s="27">
        <v>17</v>
      </c>
      <c r="E11" s="27">
        <v>0</v>
      </c>
      <c r="F11" s="27">
        <v>1</v>
      </c>
      <c r="G11" s="27">
        <v>36</v>
      </c>
      <c r="H11" s="27">
        <v>0</v>
      </c>
      <c r="I11" s="27">
        <v>100</v>
      </c>
      <c r="J11" s="27">
        <v>1</v>
      </c>
      <c r="K11" s="27">
        <v>5</v>
      </c>
      <c r="L11" s="27">
        <v>12</v>
      </c>
      <c r="M11" s="27">
        <v>25</v>
      </c>
      <c r="N11" s="27">
        <v>11</v>
      </c>
      <c r="O11" s="27">
        <v>12</v>
      </c>
      <c r="P11" s="27">
        <v>22</v>
      </c>
      <c r="Q11" s="27">
        <v>2</v>
      </c>
      <c r="R11" s="27">
        <v>4</v>
      </c>
      <c r="S11" s="27">
        <v>4</v>
      </c>
      <c r="T11" s="27">
        <v>2</v>
      </c>
      <c r="U11" s="12" t="s">
        <v>700</v>
      </c>
      <c r="V11" s="755" t="s">
        <v>700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</row>
    <row r="12" spans="1:28" s="28" customFormat="1" ht="35.1" customHeight="1">
      <c r="A12" s="755" t="s">
        <v>796</v>
      </c>
      <c r="B12" s="27">
        <v>165</v>
      </c>
      <c r="C12" s="27">
        <v>142</v>
      </c>
      <c r="D12" s="27">
        <v>23</v>
      </c>
      <c r="E12" s="27">
        <v>0</v>
      </c>
      <c r="F12" s="27">
        <v>3</v>
      </c>
      <c r="G12" s="27">
        <v>58</v>
      </c>
      <c r="H12" s="27">
        <v>0</v>
      </c>
      <c r="I12" s="27">
        <v>82</v>
      </c>
      <c r="J12" s="27">
        <v>0</v>
      </c>
      <c r="K12" s="27">
        <v>3</v>
      </c>
      <c r="L12" s="27">
        <v>7</v>
      </c>
      <c r="M12" s="27">
        <v>28</v>
      </c>
      <c r="N12" s="27">
        <v>10</v>
      </c>
      <c r="O12" s="27">
        <v>12</v>
      </c>
      <c r="P12" s="27">
        <v>12</v>
      </c>
      <c r="Q12" s="27">
        <v>3</v>
      </c>
      <c r="R12" s="27">
        <v>0</v>
      </c>
      <c r="S12" s="27">
        <v>6</v>
      </c>
      <c r="T12" s="27">
        <v>1</v>
      </c>
      <c r="U12" s="12" t="s">
        <v>796</v>
      </c>
      <c r="V12" s="755" t="s">
        <v>796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</row>
    <row r="13" spans="1:28" s="28" customFormat="1" ht="35.1" customHeight="1">
      <c r="A13" s="755" t="s">
        <v>833</v>
      </c>
      <c r="B13" s="27">
        <v>146</v>
      </c>
      <c r="C13" s="27">
        <v>134</v>
      </c>
      <c r="D13" s="27">
        <v>12</v>
      </c>
      <c r="E13" s="27">
        <v>0</v>
      </c>
      <c r="F13" s="27">
        <v>2</v>
      </c>
      <c r="G13" s="27">
        <v>53</v>
      </c>
      <c r="H13" s="27">
        <v>1</v>
      </c>
      <c r="I13" s="27">
        <v>77</v>
      </c>
      <c r="J13" s="27">
        <v>2</v>
      </c>
      <c r="K13" s="27">
        <v>3</v>
      </c>
      <c r="L13" s="27">
        <v>15</v>
      </c>
      <c r="M13" s="27">
        <v>16</v>
      </c>
      <c r="N13" s="27">
        <v>12</v>
      </c>
      <c r="O13" s="27">
        <v>11</v>
      </c>
      <c r="P13" s="27">
        <v>8</v>
      </c>
      <c r="Q13" s="27">
        <v>2</v>
      </c>
      <c r="R13" s="27">
        <v>0</v>
      </c>
      <c r="S13" s="27">
        <v>7</v>
      </c>
      <c r="T13" s="27">
        <v>1</v>
      </c>
      <c r="U13" s="12" t="s">
        <v>833</v>
      </c>
      <c r="V13" s="755" t="s">
        <v>833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</row>
    <row r="14" spans="1:28" s="28" customFormat="1" ht="35.1" customHeight="1">
      <c r="A14" s="755" t="s">
        <v>1036</v>
      </c>
      <c r="B14" s="27">
        <v>174</v>
      </c>
      <c r="C14" s="27">
        <v>154</v>
      </c>
      <c r="D14" s="27">
        <v>20</v>
      </c>
      <c r="E14" s="27">
        <v>0</v>
      </c>
      <c r="F14" s="27">
        <v>2</v>
      </c>
      <c r="G14" s="27">
        <v>66</v>
      </c>
      <c r="H14" s="27">
        <v>0</v>
      </c>
      <c r="I14" s="27">
        <v>95</v>
      </c>
      <c r="J14" s="27">
        <v>2</v>
      </c>
      <c r="K14" s="27">
        <v>9</v>
      </c>
      <c r="L14" s="27">
        <v>16</v>
      </c>
      <c r="M14" s="27">
        <v>21</v>
      </c>
      <c r="N14" s="27">
        <v>13</v>
      </c>
      <c r="O14" s="27">
        <v>7</v>
      </c>
      <c r="P14" s="27">
        <v>15</v>
      </c>
      <c r="Q14" s="27">
        <v>0</v>
      </c>
      <c r="R14" s="27">
        <v>1</v>
      </c>
      <c r="S14" s="27">
        <v>8</v>
      </c>
      <c r="T14" s="27">
        <v>3</v>
      </c>
      <c r="U14" s="12" t="s">
        <v>1036</v>
      </c>
      <c r="V14" s="755" t="s">
        <v>1036</v>
      </c>
      <c r="W14" s="27">
        <v>11</v>
      </c>
      <c r="X14" s="27">
        <v>9</v>
      </c>
      <c r="Y14" s="27">
        <v>2</v>
      </c>
      <c r="Z14" s="27">
        <v>0</v>
      </c>
      <c r="AA14" s="27">
        <v>0</v>
      </c>
      <c r="AB14" s="27">
        <v>0</v>
      </c>
    </row>
    <row r="15" spans="1:28" s="9" customFormat="1" ht="35.1" customHeight="1">
      <c r="A15" s="878" t="s">
        <v>1261</v>
      </c>
      <c r="B15" s="29">
        <f t="shared" ref="B15:AB15" si="0">SUM(B17:B24)</f>
        <v>162</v>
      </c>
      <c r="C15" s="29">
        <f t="shared" si="0"/>
        <v>148</v>
      </c>
      <c r="D15" s="29">
        <f t="shared" si="0"/>
        <v>14</v>
      </c>
      <c r="E15" s="29">
        <f t="shared" si="0"/>
        <v>0</v>
      </c>
      <c r="F15" s="29">
        <f t="shared" si="0"/>
        <v>5</v>
      </c>
      <c r="G15" s="29">
        <f t="shared" si="0"/>
        <v>62</v>
      </c>
      <c r="H15" s="29">
        <f t="shared" si="0"/>
        <v>1</v>
      </c>
      <c r="I15" s="29">
        <f t="shared" si="0"/>
        <v>91</v>
      </c>
      <c r="J15" s="29">
        <f t="shared" si="0"/>
        <v>0</v>
      </c>
      <c r="K15" s="29">
        <f t="shared" si="0"/>
        <v>3</v>
      </c>
      <c r="L15" s="29">
        <f t="shared" si="0"/>
        <v>7</v>
      </c>
      <c r="M15" s="29">
        <f t="shared" si="0"/>
        <v>19</v>
      </c>
      <c r="N15" s="29">
        <f t="shared" si="0"/>
        <v>24</v>
      </c>
      <c r="O15" s="29">
        <f t="shared" si="0"/>
        <v>12</v>
      </c>
      <c r="P15" s="29">
        <f t="shared" si="0"/>
        <v>9</v>
      </c>
      <c r="Q15" s="29">
        <f t="shared" si="0"/>
        <v>1</v>
      </c>
      <c r="R15" s="29">
        <f t="shared" si="0"/>
        <v>3</v>
      </c>
      <c r="S15" s="29">
        <f t="shared" si="0"/>
        <v>10</v>
      </c>
      <c r="T15" s="320">
        <f t="shared" si="0"/>
        <v>3</v>
      </c>
      <c r="U15" s="542" t="s">
        <v>1263</v>
      </c>
      <c r="V15" s="878" t="s">
        <v>1260</v>
      </c>
      <c r="W15" s="29">
        <f t="shared" si="0"/>
        <v>3</v>
      </c>
      <c r="X15" s="29">
        <f t="shared" si="0"/>
        <v>3</v>
      </c>
      <c r="Y15" s="29">
        <f t="shared" si="0"/>
        <v>0</v>
      </c>
      <c r="Z15" s="29">
        <f t="shared" si="0"/>
        <v>0</v>
      </c>
      <c r="AA15" s="29">
        <f t="shared" si="0"/>
        <v>0</v>
      </c>
      <c r="AB15" s="29">
        <f t="shared" si="0"/>
        <v>0</v>
      </c>
    </row>
    <row r="16" spans="1:28" s="9" customFormat="1" ht="14.1" customHeight="1">
      <c r="A16" s="48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320"/>
      <c r="U16" s="15"/>
      <c r="V16" s="488"/>
      <c r="W16" s="29"/>
      <c r="X16" s="29"/>
      <c r="Y16" s="29"/>
    </row>
    <row r="17" spans="1:28" s="9" customFormat="1" ht="37.35" customHeight="1">
      <c r="A17" s="321" t="s">
        <v>1173</v>
      </c>
      <c r="B17" s="27">
        <f t="shared" ref="B17:B24" si="1">SUM(C17:D17)</f>
        <v>33</v>
      </c>
      <c r="C17" s="392">
        <v>26</v>
      </c>
      <c r="D17" s="392">
        <v>7</v>
      </c>
      <c r="E17" s="393">
        <v>0</v>
      </c>
      <c r="F17" s="393">
        <v>5</v>
      </c>
      <c r="G17" s="393">
        <v>9</v>
      </c>
      <c r="H17" s="393" t="s">
        <v>834</v>
      </c>
      <c r="I17" s="11">
        <f>SUM(J17:T17)</f>
        <v>16</v>
      </c>
      <c r="J17" s="393" t="s">
        <v>834</v>
      </c>
      <c r="K17" s="393" t="s">
        <v>834</v>
      </c>
      <c r="L17" s="393" t="s">
        <v>834</v>
      </c>
      <c r="M17" s="393">
        <v>1</v>
      </c>
      <c r="N17" s="393" t="s">
        <v>834</v>
      </c>
      <c r="O17" s="393">
        <v>3</v>
      </c>
      <c r="P17" s="393">
        <v>7</v>
      </c>
      <c r="Q17" s="393" t="s">
        <v>834</v>
      </c>
      <c r="R17" s="393">
        <v>3</v>
      </c>
      <c r="S17" s="393">
        <v>2</v>
      </c>
      <c r="T17" s="394" t="s">
        <v>834</v>
      </c>
      <c r="U17" s="322" t="s">
        <v>1174</v>
      </c>
      <c r="V17" s="321" t="s">
        <v>1175</v>
      </c>
      <c r="W17" s="11">
        <f>SUM(X17:Y17)</f>
        <v>3</v>
      </c>
      <c r="X17" s="393">
        <v>3</v>
      </c>
      <c r="Y17" s="393" t="s">
        <v>834</v>
      </c>
      <c r="Z17" s="11">
        <f>SUM(AA17:AB17)</f>
        <v>0</v>
      </c>
      <c r="AA17" s="393" t="s">
        <v>834</v>
      </c>
      <c r="AB17" s="393" t="s">
        <v>834</v>
      </c>
    </row>
    <row r="18" spans="1:28" s="9" customFormat="1" ht="37.35" customHeight="1">
      <c r="A18" s="321" t="s">
        <v>1176</v>
      </c>
      <c r="B18" s="27">
        <f t="shared" si="1"/>
        <v>1</v>
      </c>
      <c r="C18" s="392" t="s">
        <v>834</v>
      </c>
      <c r="D18" s="392">
        <v>1</v>
      </c>
      <c r="E18" s="393">
        <v>0</v>
      </c>
      <c r="F18" s="393" t="s">
        <v>834</v>
      </c>
      <c r="G18" s="393" t="s">
        <v>834</v>
      </c>
      <c r="H18" s="393" t="s">
        <v>834</v>
      </c>
      <c r="I18" s="11">
        <f t="shared" ref="I18:I24" si="2">SUM(J18:T18)</f>
        <v>1</v>
      </c>
      <c r="J18" s="393" t="s">
        <v>834</v>
      </c>
      <c r="K18" s="393" t="s">
        <v>834</v>
      </c>
      <c r="L18" s="393" t="s">
        <v>834</v>
      </c>
      <c r="M18" s="393" t="s">
        <v>834</v>
      </c>
      <c r="N18" s="393" t="s">
        <v>834</v>
      </c>
      <c r="O18" s="393" t="s">
        <v>834</v>
      </c>
      <c r="P18" s="393">
        <v>1</v>
      </c>
      <c r="Q18" s="393" t="s">
        <v>834</v>
      </c>
      <c r="R18" s="393" t="s">
        <v>834</v>
      </c>
      <c r="S18" s="393" t="s">
        <v>834</v>
      </c>
      <c r="T18" s="393" t="s">
        <v>834</v>
      </c>
      <c r="U18" s="322" t="s">
        <v>1177</v>
      </c>
      <c r="V18" s="321" t="s">
        <v>1178</v>
      </c>
      <c r="W18" s="11">
        <f t="shared" ref="W18:W24" si="3">SUM(X18:Y18)</f>
        <v>0</v>
      </c>
      <c r="X18" s="393" t="s">
        <v>834</v>
      </c>
      <c r="Y18" s="393" t="s">
        <v>834</v>
      </c>
      <c r="Z18" s="11">
        <f t="shared" ref="Z18:Z24" si="4">SUM(AA18:AB18)</f>
        <v>0</v>
      </c>
      <c r="AA18" s="393" t="s">
        <v>834</v>
      </c>
      <c r="AB18" s="393" t="s">
        <v>834</v>
      </c>
    </row>
    <row r="19" spans="1:28" s="9" customFormat="1" ht="37.35" customHeight="1">
      <c r="A19" s="321" t="s">
        <v>1179</v>
      </c>
      <c r="B19" s="27">
        <f t="shared" si="1"/>
        <v>90</v>
      </c>
      <c r="C19" s="392">
        <v>86</v>
      </c>
      <c r="D19" s="392">
        <v>4</v>
      </c>
      <c r="E19" s="393">
        <v>0</v>
      </c>
      <c r="F19" s="393" t="s">
        <v>834</v>
      </c>
      <c r="G19" s="393">
        <v>39</v>
      </c>
      <c r="H19" s="393" t="s">
        <v>834</v>
      </c>
      <c r="I19" s="11">
        <f t="shared" si="2"/>
        <v>51</v>
      </c>
      <c r="J19" s="393" t="s">
        <v>834</v>
      </c>
      <c r="K19" s="393" t="s">
        <v>834</v>
      </c>
      <c r="L19" s="393" t="s">
        <v>834</v>
      </c>
      <c r="M19" s="393">
        <v>12</v>
      </c>
      <c r="N19" s="393">
        <v>20</v>
      </c>
      <c r="O19" s="393">
        <v>7</v>
      </c>
      <c r="P19" s="393">
        <v>1</v>
      </c>
      <c r="Q19" s="393">
        <v>1</v>
      </c>
      <c r="R19" s="393" t="s">
        <v>834</v>
      </c>
      <c r="S19" s="393">
        <v>7</v>
      </c>
      <c r="T19" s="393">
        <v>3</v>
      </c>
      <c r="U19" s="322" t="s">
        <v>1180</v>
      </c>
      <c r="V19" s="321" t="s">
        <v>1181</v>
      </c>
      <c r="W19" s="11">
        <f t="shared" si="3"/>
        <v>0</v>
      </c>
      <c r="X19" s="393" t="s">
        <v>834</v>
      </c>
      <c r="Y19" s="393" t="s">
        <v>834</v>
      </c>
      <c r="Z19" s="11">
        <f t="shared" si="4"/>
        <v>0</v>
      </c>
      <c r="AA19" s="393" t="s">
        <v>834</v>
      </c>
      <c r="AB19" s="393" t="s">
        <v>834</v>
      </c>
    </row>
    <row r="20" spans="1:28" s="9" customFormat="1" ht="37.35" customHeight="1">
      <c r="A20" s="321" t="s">
        <v>1182</v>
      </c>
      <c r="B20" s="27">
        <f t="shared" si="1"/>
        <v>1</v>
      </c>
      <c r="C20" s="392">
        <v>1</v>
      </c>
      <c r="D20" s="392" t="s">
        <v>834</v>
      </c>
      <c r="E20" s="392">
        <v>0</v>
      </c>
      <c r="F20" s="393" t="s">
        <v>834</v>
      </c>
      <c r="G20" s="392">
        <v>1</v>
      </c>
      <c r="H20" s="393" t="s">
        <v>834</v>
      </c>
      <c r="I20" s="11">
        <f t="shared" si="2"/>
        <v>0</v>
      </c>
      <c r="J20" s="393" t="s">
        <v>834</v>
      </c>
      <c r="K20" s="393" t="s">
        <v>834</v>
      </c>
      <c r="L20" s="393" t="s">
        <v>834</v>
      </c>
      <c r="M20" s="393" t="s">
        <v>834</v>
      </c>
      <c r="N20" s="393" t="s">
        <v>834</v>
      </c>
      <c r="O20" s="393" t="s">
        <v>834</v>
      </c>
      <c r="P20" s="392" t="s">
        <v>834</v>
      </c>
      <c r="Q20" s="393" t="s">
        <v>834</v>
      </c>
      <c r="R20" s="393" t="s">
        <v>834</v>
      </c>
      <c r="S20" s="393" t="s">
        <v>834</v>
      </c>
      <c r="T20" s="393" t="s">
        <v>834</v>
      </c>
      <c r="U20" s="322" t="s">
        <v>1183</v>
      </c>
      <c r="V20" s="321" t="s">
        <v>472</v>
      </c>
      <c r="W20" s="11">
        <f t="shared" si="3"/>
        <v>0</v>
      </c>
      <c r="X20" s="393" t="s">
        <v>834</v>
      </c>
      <c r="Y20" s="393" t="s">
        <v>834</v>
      </c>
      <c r="Z20" s="11">
        <f t="shared" si="4"/>
        <v>0</v>
      </c>
      <c r="AA20" s="393" t="s">
        <v>834</v>
      </c>
      <c r="AB20" s="393" t="s">
        <v>834</v>
      </c>
    </row>
    <row r="21" spans="1:28" s="9" customFormat="1" ht="37.35" customHeight="1">
      <c r="A21" s="321" t="s">
        <v>1184</v>
      </c>
      <c r="B21" s="27">
        <f t="shared" si="1"/>
        <v>0</v>
      </c>
      <c r="C21" s="392" t="s">
        <v>834</v>
      </c>
      <c r="D21" s="392" t="s">
        <v>834</v>
      </c>
      <c r="E21" s="392">
        <v>0</v>
      </c>
      <c r="F21" s="393" t="s">
        <v>834</v>
      </c>
      <c r="G21" s="392" t="s">
        <v>834</v>
      </c>
      <c r="H21" s="393" t="s">
        <v>834</v>
      </c>
      <c r="I21" s="11">
        <f t="shared" si="2"/>
        <v>0</v>
      </c>
      <c r="J21" s="393" t="s">
        <v>834</v>
      </c>
      <c r="K21" s="393" t="s">
        <v>834</v>
      </c>
      <c r="L21" s="393" t="s">
        <v>834</v>
      </c>
      <c r="M21" s="393" t="s">
        <v>834</v>
      </c>
      <c r="N21" s="393" t="s">
        <v>834</v>
      </c>
      <c r="O21" s="393" t="s">
        <v>834</v>
      </c>
      <c r="P21" s="392" t="s">
        <v>834</v>
      </c>
      <c r="Q21" s="393" t="s">
        <v>834</v>
      </c>
      <c r="R21" s="393" t="s">
        <v>834</v>
      </c>
      <c r="S21" s="393" t="s">
        <v>834</v>
      </c>
      <c r="T21" s="393" t="s">
        <v>834</v>
      </c>
      <c r="U21" s="322" t="s">
        <v>1185</v>
      </c>
      <c r="V21" s="321" t="s">
        <v>1186</v>
      </c>
      <c r="W21" s="11">
        <f t="shared" si="3"/>
        <v>0</v>
      </c>
      <c r="X21" s="393" t="s">
        <v>834</v>
      </c>
      <c r="Y21" s="393" t="s">
        <v>834</v>
      </c>
      <c r="Z21" s="11">
        <f t="shared" si="4"/>
        <v>0</v>
      </c>
      <c r="AA21" s="393" t="s">
        <v>834</v>
      </c>
      <c r="AB21" s="393" t="s">
        <v>834</v>
      </c>
    </row>
    <row r="22" spans="1:28" s="9" customFormat="1" ht="37.35" customHeight="1">
      <c r="A22" s="321" t="s">
        <v>1187</v>
      </c>
      <c r="B22" s="27">
        <f t="shared" si="1"/>
        <v>0</v>
      </c>
      <c r="C22" s="392" t="s">
        <v>834</v>
      </c>
      <c r="D22" s="392" t="s">
        <v>834</v>
      </c>
      <c r="E22" s="392">
        <v>0</v>
      </c>
      <c r="F22" s="393" t="s">
        <v>834</v>
      </c>
      <c r="G22" s="392" t="s">
        <v>834</v>
      </c>
      <c r="H22" s="393" t="s">
        <v>834</v>
      </c>
      <c r="I22" s="11">
        <f t="shared" si="2"/>
        <v>0</v>
      </c>
      <c r="J22" s="393" t="s">
        <v>834</v>
      </c>
      <c r="K22" s="393" t="s">
        <v>834</v>
      </c>
      <c r="L22" s="393" t="s">
        <v>834</v>
      </c>
      <c r="M22" s="393" t="s">
        <v>834</v>
      </c>
      <c r="N22" s="393" t="s">
        <v>834</v>
      </c>
      <c r="O22" s="393" t="s">
        <v>834</v>
      </c>
      <c r="P22" s="392" t="s">
        <v>834</v>
      </c>
      <c r="Q22" s="393" t="s">
        <v>834</v>
      </c>
      <c r="R22" s="393" t="s">
        <v>834</v>
      </c>
      <c r="S22" s="393" t="s">
        <v>834</v>
      </c>
      <c r="T22" s="393" t="s">
        <v>834</v>
      </c>
      <c r="U22" s="322" t="s">
        <v>1188</v>
      </c>
      <c r="V22" s="321" t="s">
        <v>473</v>
      </c>
      <c r="W22" s="11">
        <f t="shared" si="3"/>
        <v>0</v>
      </c>
      <c r="X22" s="393" t="s">
        <v>834</v>
      </c>
      <c r="Y22" s="393" t="s">
        <v>834</v>
      </c>
      <c r="Z22" s="11">
        <f t="shared" si="4"/>
        <v>0</v>
      </c>
      <c r="AA22" s="393" t="s">
        <v>834</v>
      </c>
      <c r="AB22" s="393" t="s">
        <v>834</v>
      </c>
    </row>
    <row r="23" spans="1:28" s="9" customFormat="1" ht="37.35" customHeight="1">
      <c r="A23" s="321" t="s">
        <v>1189</v>
      </c>
      <c r="B23" s="27">
        <f t="shared" si="1"/>
        <v>33</v>
      </c>
      <c r="C23" s="392">
        <v>31</v>
      </c>
      <c r="D23" s="392">
        <v>2</v>
      </c>
      <c r="E23" s="393">
        <v>0</v>
      </c>
      <c r="F23" s="393" t="s">
        <v>834</v>
      </c>
      <c r="G23" s="393">
        <v>11</v>
      </c>
      <c r="H23" s="393">
        <v>1</v>
      </c>
      <c r="I23" s="11">
        <f t="shared" si="2"/>
        <v>21</v>
      </c>
      <c r="J23" s="393" t="s">
        <v>834</v>
      </c>
      <c r="K23" s="393">
        <v>3</v>
      </c>
      <c r="L23" s="393">
        <v>7</v>
      </c>
      <c r="M23" s="393">
        <v>5</v>
      </c>
      <c r="N23" s="393">
        <v>4</v>
      </c>
      <c r="O23" s="393">
        <v>2</v>
      </c>
      <c r="P23" s="393" t="s">
        <v>834</v>
      </c>
      <c r="Q23" s="393" t="s">
        <v>834</v>
      </c>
      <c r="R23" s="393" t="s">
        <v>834</v>
      </c>
      <c r="S23" s="393" t="s">
        <v>834</v>
      </c>
      <c r="T23" s="393" t="s">
        <v>834</v>
      </c>
      <c r="U23" s="322" t="s">
        <v>1190</v>
      </c>
      <c r="V23" s="321" t="s">
        <v>1191</v>
      </c>
      <c r="W23" s="11">
        <f t="shared" si="3"/>
        <v>0</v>
      </c>
      <c r="X23" s="393" t="s">
        <v>834</v>
      </c>
      <c r="Y23" s="393" t="s">
        <v>834</v>
      </c>
      <c r="Z23" s="11">
        <f t="shared" si="4"/>
        <v>0</v>
      </c>
      <c r="AA23" s="393" t="s">
        <v>834</v>
      </c>
      <c r="AB23" s="393" t="s">
        <v>834</v>
      </c>
    </row>
    <row r="24" spans="1:28" s="9" customFormat="1" ht="37.35" customHeight="1" thickBot="1">
      <c r="A24" s="321" t="s">
        <v>1192</v>
      </c>
      <c r="B24" s="27">
        <f t="shared" si="1"/>
        <v>4</v>
      </c>
      <c r="C24" s="392">
        <v>4</v>
      </c>
      <c r="D24" s="392" t="s">
        <v>834</v>
      </c>
      <c r="E24" s="392">
        <v>0</v>
      </c>
      <c r="F24" s="392" t="s">
        <v>834</v>
      </c>
      <c r="G24" s="393">
        <v>2</v>
      </c>
      <c r="H24" s="393" t="s">
        <v>834</v>
      </c>
      <c r="I24" s="11">
        <f t="shared" si="2"/>
        <v>2</v>
      </c>
      <c r="J24" s="393" t="s">
        <v>834</v>
      </c>
      <c r="K24" s="393" t="s">
        <v>834</v>
      </c>
      <c r="L24" s="393" t="s">
        <v>834</v>
      </c>
      <c r="M24" s="393">
        <v>1</v>
      </c>
      <c r="N24" s="393" t="s">
        <v>834</v>
      </c>
      <c r="O24" s="393" t="s">
        <v>834</v>
      </c>
      <c r="P24" s="393" t="s">
        <v>834</v>
      </c>
      <c r="Q24" s="393" t="s">
        <v>834</v>
      </c>
      <c r="R24" s="393" t="s">
        <v>834</v>
      </c>
      <c r="S24" s="393">
        <v>1</v>
      </c>
      <c r="T24" s="393" t="s">
        <v>834</v>
      </c>
      <c r="U24" s="323" t="s">
        <v>1193</v>
      </c>
      <c r="V24" s="321" t="s">
        <v>474</v>
      </c>
      <c r="W24" s="11">
        <f t="shared" si="3"/>
        <v>0</v>
      </c>
      <c r="X24" s="393" t="s">
        <v>834</v>
      </c>
      <c r="Y24" s="393" t="s">
        <v>834</v>
      </c>
      <c r="Z24" s="11">
        <f t="shared" si="4"/>
        <v>0</v>
      </c>
      <c r="AA24" s="393" t="s">
        <v>834</v>
      </c>
      <c r="AB24" s="452" t="s">
        <v>834</v>
      </c>
    </row>
    <row r="25" spans="1:28" s="34" customFormat="1" ht="11.1" customHeight="1">
      <c r="A25" s="254" t="s">
        <v>475</v>
      </c>
      <c r="B25" s="324"/>
      <c r="C25" s="324"/>
      <c r="D25" s="324"/>
      <c r="E25" s="324"/>
      <c r="F25" s="324"/>
      <c r="G25" s="324"/>
      <c r="H25" s="324"/>
      <c r="I25" s="324"/>
      <c r="J25" s="324"/>
      <c r="K25" s="324"/>
      <c r="L25" s="324"/>
      <c r="M25" s="118"/>
      <c r="N25" s="254"/>
      <c r="O25" s="218"/>
      <c r="P25" s="324"/>
      <c r="Q25" s="324"/>
      <c r="R25" s="324"/>
      <c r="S25" s="218"/>
      <c r="T25" s="218"/>
      <c r="U25" s="448" t="s">
        <v>822</v>
      </c>
      <c r="V25" s="254" t="s">
        <v>475</v>
      </c>
      <c r="W25" s="118"/>
      <c r="X25" s="118"/>
      <c r="Y25" s="118"/>
      <c r="Z25" s="218"/>
      <c r="AA25" s="218"/>
      <c r="AB25" s="448" t="s">
        <v>822</v>
      </c>
    </row>
    <row r="26" spans="1:28" s="23" customFormat="1" ht="11.1" customHeight="1">
      <c r="A26" s="23" t="s">
        <v>950</v>
      </c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6"/>
      <c r="V26" s="23" t="s">
        <v>627</v>
      </c>
    </row>
    <row r="27" spans="1:28" s="23" customFormat="1" ht="11.1" customHeight="1">
      <c r="A27" s="23" t="s">
        <v>1039</v>
      </c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6"/>
      <c r="V27" s="23" t="s">
        <v>1040</v>
      </c>
    </row>
    <row r="28" spans="1:28" s="9" customFormat="1" ht="11.25"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7"/>
    </row>
    <row r="29" spans="1:28" s="9" customFormat="1" ht="11.25"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7"/>
    </row>
    <row r="30" spans="1:28" s="9" customFormat="1" ht="11.25"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7"/>
    </row>
    <row r="31" spans="1:28" s="9" customFormat="1" ht="11.25"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7"/>
    </row>
    <row r="32" spans="1:28" s="9" customFormat="1" ht="11.25"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7"/>
    </row>
    <row r="33" spans="2:19" s="9" customFormat="1" ht="11.25"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7"/>
    </row>
    <row r="34" spans="2:19" s="9" customFormat="1" ht="11.25"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7"/>
    </row>
    <row r="35" spans="2:19" s="9" customFormat="1" ht="11.25"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7"/>
    </row>
    <row r="36" spans="2:19" s="9" customFormat="1" ht="11.25"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7"/>
    </row>
    <row r="37" spans="2:19" s="9" customFormat="1" ht="11.25"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</row>
    <row r="38" spans="2:19" s="9" customFormat="1" ht="11.25"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7"/>
    </row>
    <row r="39" spans="2:19" s="9" customFormat="1" ht="11.25"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7"/>
    </row>
    <row r="40" spans="2:19" s="9" customFormat="1" ht="11.25"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7"/>
    </row>
    <row r="41" spans="2:19" s="9" customFormat="1" ht="11.25"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7"/>
    </row>
    <row r="42" spans="2:19" s="9" customFormat="1" ht="11.25"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7"/>
    </row>
    <row r="43" spans="2:19" s="9" customFormat="1" ht="11.25"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7"/>
    </row>
    <row r="44" spans="2:19" s="9" customFormat="1" ht="11.25"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</row>
    <row r="45" spans="2:19" s="9" customFormat="1" ht="11.25"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7"/>
    </row>
    <row r="46" spans="2:19" s="9" customFormat="1" ht="11.25"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</row>
    <row r="47" spans="2:19" s="9" customFormat="1" ht="11.25"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7"/>
    </row>
    <row r="48" spans="2:19" s="9" customFormat="1" ht="11.25"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</row>
    <row r="49" spans="2:19" s="9" customFormat="1" ht="11.25"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</row>
    <row r="50" spans="2:19" s="9" customFormat="1" ht="11.25"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7"/>
    </row>
    <row r="51" spans="2:19" s="9" customFormat="1" ht="11.25"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</row>
    <row r="52" spans="2:19" s="9" customFormat="1" ht="11.25"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</row>
    <row r="53" spans="2:19" s="9" customFormat="1" ht="11.25"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</row>
    <row r="54" spans="2:19" s="9" customFormat="1" ht="11.25"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</row>
    <row r="55" spans="2:19" s="9" customFormat="1" ht="11.25"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  <c r="P55" s="457"/>
      <c r="Q55" s="457"/>
      <c r="R55" s="457"/>
      <c r="S55" s="457"/>
    </row>
    <row r="56" spans="2:19" s="9" customFormat="1" ht="11.25"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</row>
    <row r="57" spans="2:19" s="9" customFormat="1" ht="11.25"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  <c r="P57" s="457"/>
      <c r="Q57" s="457"/>
      <c r="R57" s="457"/>
      <c r="S57" s="457"/>
    </row>
    <row r="58" spans="2:19" s="9" customFormat="1" ht="11.25"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  <c r="P58" s="457"/>
      <c r="Q58" s="457"/>
      <c r="R58" s="457"/>
      <c r="S58" s="457"/>
    </row>
    <row r="59" spans="2:19" s="9" customFormat="1" ht="11.25"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  <c r="S59" s="457"/>
    </row>
    <row r="60" spans="2:19" s="9" customFormat="1" ht="11.25"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  <c r="P60" s="457"/>
      <c r="Q60" s="457"/>
      <c r="R60" s="457"/>
      <c r="S60" s="457"/>
    </row>
    <row r="61" spans="2:19" s="9" customFormat="1" ht="11.25"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  <c r="S61" s="457"/>
    </row>
    <row r="62" spans="2:19" s="9" customFormat="1" ht="11.25"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  <c r="P62" s="457"/>
      <c r="Q62" s="457"/>
      <c r="R62" s="457"/>
      <c r="S62" s="457"/>
    </row>
    <row r="63" spans="2:19" s="9" customFormat="1" ht="11.25"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457"/>
      <c r="S63" s="457"/>
    </row>
    <row r="64" spans="2:19" s="9" customFormat="1" ht="11.25"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</row>
    <row r="65" spans="2:19" s="9" customFormat="1" ht="11.25"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  <c r="P65" s="457"/>
      <c r="Q65" s="457"/>
      <c r="R65" s="457"/>
      <c r="S65" s="457"/>
    </row>
    <row r="66" spans="2:19" s="9" customFormat="1" ht="11.25"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  <c r="R66" s="457"/>
      <c r="S66" s="457"/>
    </row>
    <row r="67" spans="2:19" s="9" customFormat="1" ht="11.25"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7"/>
      <c r="R67" s="457"/>
      <c r="S67" s="457"/>
    </row>
    <row r="68" spans="2:19" s="9" customFormat="1" ht="11.25"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  <c r="P68" s="457"/>
      <c r="Q68" s="457"/>
      <c r="R68" s="457"/>
      <c r="S68" s="457"/>
    </row>
    <row r="69" spans="2:19" s="9" customFormat="1" ht="11.25"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  <c r="R69" s="457"/>
      <c r="S69" s="457"/>
    </row>
    <row r="70" spans="2:19" s="9" customFormat="1" ht="11.25"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  <c r="R70" s="457"/>
      <c r="S70" s="457"/>
    </row>
    <row r="71" spans="2:19" s="9" customFormat="1" ht="11.25">
      <c r="B71" s="457"/>
      <c r="C71" s="457"/>
      <c r="D71" s="457"/>
      <c r="E71" s="457"/>
      <c r="F71" s="457"/>
      <c r="G71" s="457"/>
      <c r="H71" s="457"/>
      <c r="I71" s="457"/>
      <c r="J71" s="457"/>
      <c r="K71" s="457"/>
      <c r="L71" s="457"/>
      <c r="M71" s="457"/>
      <c r="N71" s="457"/>
      <c r="O71" s="457"/>
      <c r="P71" s="457"/>
      <c r="Q71" s="457"/>
      <c r="R71" s="457"/>
      <c r="S71" s="457"/>
    </row>
    <row r="72" spans="2:19" s="9" customFormat="1" ht="11.25"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  <c r="P72" s="457"/>
      <c r="Q72" s="457"/>
      <c r="R72" s="457"/>
      <c r="S72" s="457"/>
    </row>
    <row r="73" spans="2:19" s="9" customFormat="1" ht="11.25"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  <c r="Q73" s="457"/>
      <c r="R73" s="457"/>
      <c r="S73" s="457"/>
    </row>
    <row r="74" spans="2:19" s="9" customFormat="1" ht="11.25"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  <c r="P74" s="457"/>
      <c r="Q74" s="457"/>
      <c r="R74" s="457"/>
      <c r="S74" s="457"/>
    </row>
    <row r="75" spans="2:19" s="9" customFormat="1" ht="11.25">
      <c r="B75" s="457"/>
      <c r="C75" s="457"/>
      <c r="D75" s="457"/>
      <c r="E75" s="457"/>
      <c r="F75" s="457"/>
      <c r="G75" s="457"/>
      <c r="H75" s="457"/>
      <c r="I75" s="457"/>
      <c r="J75" s="457"/>
      <c r="K75" s="457"/>
      <c r="L75" s="457"/>
      <c r="M75" s="457"/>
      <c r="N75" s="457"/>
      <c r="O75" s="457"/>
      <c r="P75" s="457"/>
      <c r="Q75" s="457"/>
      <c r="R75" s="457"/>
      <c r="S75" s="457"/>
    </row>
    <row r="76" spans="2:19" s="9" customFormat="1" ht="11.25"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  <c r="Q76" s="457"/>
      <c r="R76" s="457"/>
      <c r="S76" s="457"/>
    </row>
    <row r="77" spans="2:19" s="9" customFormat="1" ht="11.25">
      <c r="B77" s="457"/>
      <c r="C77" s="457"/>
      <c r="D77" s="457"/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Q77" s="457"/>
      <c r="R77" s="457"/>
      <c r="S77" s="457"/>
    </row>
    <row r="78" spans="2:19" s="9" customFormat="1" ht="11.25">
      <c r="B78" s="457"/>
      <c r="C78" s="457"/>
      <c r="D78" s="457"/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  <c r="P78" s="457"/>
      <c r="Q78" s="457"/>
      <c r="R78" s="457"/>
      <c r="S78" s="457"/>
    </row>
    <row r="79" spans="2:19" s="9" customFormat="1" ht="11.25">
      <c r="B79" s="457"/>
      <c r="C79" s="457"/>
      <c r="D79" s="457"/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  <c r="P79" s="457"/>
      <c r="Q79" s="457"/>
      <c r="R79" s="457"/>
      <c r="S79" s="457"/>
    </row>
    <row r="80" spans="2:19" s="9" customFormat="1" ht="11.25"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  <c r="P80" s="457"/>
      <c r="Q80" s="457"/>
      <c r="R80" s="457"/>
      <c r="S80" s="457"/>
    </row>
    <row r="81" spans="2:19" s="9" customFormat="1" ht="11.25">
      <c r="B81" s="457"/>
      <c r="C81" s="457"/>
      <c r="D81" s="457"/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  <c r="P81" s="457"/>
      <c r="Q81" s="457"/>
      <c r="R81" s="457"/>
      <c r="S81" s="457"/>
    </row>
    <row r="82" spans="2:19" s="9" customFormat="1" ht="11.25">
      <c r="B82" s="457"/>
      <c r="C82" s="457"/>
      <c r="D82" s="457"/>
      <c r="E82" s="457"/>
      <c r="F82" s="457"/>
      <c r="G82" s="457"/>
      <c r="H82" s="457"/>
      <c r="I82" s="457"/>
      <c r="J82" s="457"/>
      <c r="K82" s="457"/>
      <c r="L82" s="457"/>
      <c r="M82" s="457"/>
      <c r="N82" s="457"/>
      <c r="O82" s="457"/>
      <c r="P82" s="457"/>
      <c r="Q82" s="457"/>
      <c r="R82" s="457"/>
      <c r="S82" s="457"/>
    </row>
    <row r="83" spans="2:19" s="9" customFormat="1" ht="11.25">
      <c r="B83" s="457"/>
      <c r="C83" s="457"/>
      <c r="D83" s="457"/>
      <c r="E83" s="457"/>
      <c r="F83" s="457"/>
      <c r="G83" s="457"/>
      <c r="H83" s="457"/>
      <c r="I83" s="457"/>
      <c r="J83" s="457"/>
      <c r="K83" s="457"/>
      <c r="L83" s="457"/>
      <c r="M83" s="457"/>
      <c r="N83" s="457"/>
      <c r="O83" s="457"/>
      <c r="P83" s="457"/>
      <c r="Q83" s="457"/>
      <c r="R83" s="457"/>
      <c r="S83" s="457"/>
    </row>
    <row r="84" spans="2:19" s="9" customFormat="1" ht="11.25">
      <c r="B84" s="457"/>
      <c r="C84" s="457"/>
      <c r="D84" s="457"/>
      <c r="E84" s="457"/>
      <c r="F84" s="457"/>
      <c r="G84" s="457"/>
      <c r="H84" s="457"/>
      <c r="I84" s="457"/>
      <c r="J84" s="457"/>
      <c r="K84" s="457"/>
      <c r="L84" s="457"/>
      <c r="M84" s="457"/>
      <c r="N84" s="457"/>
      <c r="O84" s="457"/>
      <c r="P84" s="457"/>
      <c r="Q84" s="457"/>
      <c r="R84" s="457"/>
      <c r="S84" s="457"/>
    </row>
    <row r="85" spans="2:19" s="9" customFormat="1" ht="11.25">
      <c r="B85" s="457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  <c r="P85" s="457"/>
      <c r="Q85" s="457"/>
      <c r="R85" s="457"/>
      <c r="S85" s="457"/>
    </row>
    <row r="86" spans="2:19" s="9" customFormat="1" ht="11.25">
      <c r="B86" s="457"/>
      <c r="C86" s="457"/>
      <c r="D86" s="457"/>
      <c r="E86" s="457"/>
      <c r="F86" s="457"/>
      <c r="G86" s="457"/>
      <c r="H86" s="457"/>
      <c r="I86" s="457"/>
      <c r="J86" s="457"/>
      <c r="K86" s="457"/>
      <c r="L86" s="457"/>
      <c r="M86" s="457"/>
      <c r="N86" s="457"/>
      <c r="O86" s="457"/>
      <c r="P86" s="457"/>
      <c r="Q86" s="457"/>
      <c r="R86" s="457"/>
      <c r="S86" s="457"/>
    </row>
    <row r="87" spans="2:19" s="9" customFormat="1" ht="11.25">
      <c r="B87" s="457"/>
      <c r="C87" s="457"/>
      <c r="D87" s="457"/>
      <c r="E87" s="457"/>
      <c r="F87" s="457"/>
      <c r="G87" s="457"/>
      <c r="H87" s="457"/>
      <c r="I87" s="457"/>
      <c r="J87" s="457"/>
      <c r="K87" s="457"/>
      <c r="L87" s="457"/>
      <c r="M87" s="457"/>
      <c r="N87" s="457"/>
      <c r="O87" s="457"/>
      <c r="P87" s="457"/>
      <c r="Q87" s="457"/>
      <c r="R87" s="457"/>
      <c r="S87" s="457"/>
    </row>
    <row r="88" spans="2:19" s="9" customFormat="1" ht="11.25">
      <c r="B88" s="457"/>
      <c r="C88" s="457"/>
      <c r="D88" s="457"/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  <c r="P88" s="457"/>
      <c r="Q88" s="457"/>
      <c r="R88" s="457"/>
      <c r="S88" s="457"/>
    </row>
    <row r="89" spans="2:19" s="9" customFormat="1" ht="11.25">
      <c r="B89" s="457"/>
      <c r="C89" s="457"/>
      <c r="D89" s="457"/>
      <c r="E89" s="457"/>
      <c r="F89" s="457"/>
      <c r="G89" s="457"/>
      <c r="H89" s="457"/>
      <c r="I89" s="457"/>
      <c r="J89" s="457"/>
      <c r="K89" s="457"/>
      <c r="L89" s="457"/>
      <c r="M89" s="457"/>
      <c r="N89" s="457"/>
      <c r="O89" s="457"/>
      <c r="P89" s="457"/>
      <c r="Q89" s="457"/>
      <c r="R89" s="457"/>
      <c r="S89" s="457"/>
    </row>
    <row r="90" spans="2:19" s="9" customFormat="1" ht="11.25">
      <c r="B90" s="457"/>
      <c r="C90" s="457"/>
      <c r="D90" s="457"/>
      <c r="E90" s="457"/>
      <c r="F90" s="457"/>
      <c r="G90" s="457"/>
      <c r="H90" s="457"/>
      <c r="I90" s="457"/>
      <c r="J90" s="457"/>
      <c r="K90" s="457"/>
      <c r="L90" s="457"/>
      <c r="M90" s="457"/>
      <c r="N90" s="457"/>
      <c r="O90" s="457"/>
      <c r="P90" s="457"/>
      <c r="Q90" s="457"/>
      <c r="R90" s="457"/>
      <c r="S90" s="457"/>
    </row>
    <row r="91" spans="2:19" s="9" customFormat="1" ht="11.25">
      <c r="B91" s="457"/>
      <c r="C91" s="457"/>
      <c r="D91" s="457"/>
      <c r="E91" s="457"/>
      <c r="F91" s="457"/>
      <c r="G91" s="457"/>
      <c r="H91" s="457"/>
      <c r="I91" s="457"/>
      <c r="J91" s="457"/>
      <c r="K91" s="457"/>
      <c r="L91" s="457"/>
      <c r="M91" s="457"/>
      <c r="N91" s="457"/>
      <c r="O91" s="457"/>
      <c r="P91" s="457"/>
      <c r="Q91" s="457"/>
      <c r="R91" s="457"/>
      <c r="S91" s="457"/>
    </row>
    <row r="92" spans="2:19" s="9" customFormat="1" ht="11.25">
      <c r="B92" s="457"/>
      <c r="C92" s="457"/>
      <c r="D92" s="457"/>
      <c r="E92" s="457"/>
      <c r="F92" s="457"/>
      <c r="G92" s="457"/>
      <c r="H92" s="457"/>
      <c r="I92" s="457"/>
      <c r="J92" s="457"/>
      <c r="K92" s="457"/>
      <c r="L92" s="457"/>
      <c r="M92" s="457"/>
      <c r="N92" s="457"/>
      <c r="O92" s="457"/>
      <c r="P92" s="457"/>
      <c r="Q92" s="457"/>
      <c r="R92" s="457"/>
      <c r="S92" s="457"/>
    </row>
    <row r="93" spans="2:19" s="9" customFormat="1" ht="11.25">
      <c r="B93" s="457"/>
      <c r="C93" s="457"/>
      <c r="D93" s="457"/>
      <c r="E93" s="457"/>
      <c r="F93" s="457"/>
      <c r="G93" s="457"/>
      <c r="H93" s="457"/>
      <c r="I93" s="457"/>
      <c r="J93" s="457"/>
      <c r="K93" s="457"/>
      <c r="L93" s="457"/>
      <c r="M93" s="457"/>
      <c r="N93" s="457"/>
      <c r="O93" s="457"/>
      <c r="P93" s="457"/>
      <c r="Q93" s="457"/>
      <c r="R93" s="457"/>
      <c r="S93" s="457"/>
    </row>
    <row r="94" spans="2:19" s="9" customFormat="1" ht="11.25">
      <c r="B94" s="457"/>
      <c r="C94" s="457"/>
      <c r="D94" s="457"/>
      <c r="E94" s="457"/>
      <c r="F94" s="457"/>
      <c r="G94" s="457"/>
      <c r="H94" s="457"/>
      <c r="I94" s="457"/>
      <c r="J94" s="457"/>
      <c r="K94" s="457"/>
      <c r="L94" s="457"/>
      <c r="M94" s="457"/>
      <c r="N94" s="457"/>
      <c r="O94" s="457"/>
      <c r="P94" s="457"/>
      <c r="Q94" s="457"/>
      <c r="R94" s="457"/>
      <c r="S94" s="457"/>
    </row>
    <row r="95" spans="2:19" s="9" customFormat="1" ht="11.25">
      <c r="B95" s="457"/>
      <c r="C95" s="457"/>
      <c r="D95" s="457"/>
      <c r="E95" s="457"/>
      <c r="F95" s="457"/>
      <c r="G95" s="457"/>
      <c r="H95" s="457"/>
      <c r="I95" s="457"/>
      <c r="J95" s="457"/>
      <c r="K95" s="457"/>
      <c r="L95" s="457"/>
      <c r="M95" s="457"/>
      <c r="N95" s="457"/>
      <c r="O95" s="457"/>
      <c r="P95" s="457"/>
      <c r="Q95" s="457"/>
      <c r="R95" s="457"/>
      <c r="S95" s="457"/>
    </row>
    <row r="96" spans="2:19" s="9" customFormat="1" ht="11.25">
      <c r="B96" s="457"/>
      <c r="C96" s="457"/>
      <c r="D96" s="457"/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  <c r="P96" s="457"/>
      <c r="Q96" s="457"/>
      <c r="R96" s="457"/>
      <c r="S96" s="457"/>
    </row>
    <row r="97" spans="2:19" s="9" customFormat="1" ht="11.25">
      <c r="B97" s="457"/>
      <c r="C97" s="457"/>
      <c r="D97" s="457"/>
      <c r="E97" s="457"/>
      <c r="F97" s="457"/>
      <c r="G97" s="457"/>
      <c r="H97" s="457"/>
      <c r="I97" s="457"/>
      <c r="J97" s="457"/>
      <c r="K97" s="457"/>
      <c r="L97" s="457"/>
      <c r="M97" s="457"/>
      <c r="N97" s="457"/>
      <c r="O97" s="457"/>
      <c r="P97" s="457"/>
      <c r="Q97" s="457"/>
      <c r="R97" s="457"/>
      <c r="S97" s="457"/>
    </row>
    <row r="98" spans="2:19" s="9" customFormat="1" ht="11.25">
      <c r="B98" s="457"/>
      <c r="C98" s="457"/>
      <c r="D98" s="457"/>
      <c r="E98" s="457"/>
      <c r="F98" s="457"/>
      <c r="G98" s="457"/>
      <c r="H98" s="457"/>
      <c r="I98" s="457"/>
      <c r="J98" s="457"/>
      <c r="K98" s="457"/>
      <c r="L98" s="457"/>
      <c r="M98" s="457"/>
      <c r="N98" s="457"/>
      <c r="O98" s="457"/>
      <c r="P98" s="457"/>
      <c r="Q98" s="457"/>
      <c r="R98" s="457"/>
      <c r="S98" s="457"/>
    </row>
    <row r="99" spans="2:19" s="9" customFormat="1" ht="11.25">
      <c r="B99" s="457"/>
      <c r="C99" s="457"/>
      <c r="D99" s="457"/>
      <c r="E99" s="457"/>
      <c r="F99" s="457"/>
      <c r="G99" s="457"/>
      <c r="H99" s="457"/>
      <c r="I99" s="457"/>
      <c r="J99" s="457"/>
      <c r="K99" s="457"/>
      <c r="L99" s="457"/>
      <c r="M99" s="457"/>
      <c r="N99" s="457"/>
      <c r="O99" s="457"/>
      <c r="P99" s="457"/>
      <c r="Q99" s="457"/>
      <c r="R99" s="457"/>
      <c r="S99" s="457"/>
    </row>
    <row r="100" spans="2:19" s="9" customFormat="1" ht="11.25">
      <c r="B100" s="457"/>
      <c r="C100" s="457"/>
      <c r="D100" s="457"/>
      <c r="E100" s="457"/>
      <c r="F100" s="457"/>
      <c r="G100" s="457"/>
      <c r="H100" s="457"/>
      <c r="I100" s="457"/>
      <c r="J100" s="457"/>
      <c r="K100" s="457"/>
      <c r="L100" s="457"/>
      <c r="M100" s="457"/>
      <c r="N100" s="457"/>
      <c r="O100" s="457"/>
      <c r="P100" s="457"/>
      <c r="Q100" s="457"/>
      <c r="R100" s="457"/>
      <c r="S100" s="457"/>
    </row>
    <row r="101" spans="2:19" s="9" customFormat="1" ht="11.25">
      <c r="B101" s="457"/>
      <c r="C101" s="457"/>
      <c r="D101" s="457"/>
      <c r="E101" s="457"/>
      <c r="F101" s="457"/>
      <c r="G101" s="457"/>
      <c r="H101" s="457"/>
      <c r="I101" s="457"/>
      <c r="J101" s="457"/>
      <c r="K101" s="457"/>
      <c r="L101" s="457"/>
      <c r="M101" s="457"/>
      <c r="N101" s="457"/>
      <c r="O101" s="457"/>
      <c r="P101" s="457"/>
      <c r="Q101" s="457"/>
      <c r="R101" s="457"/>
      <c r="S101" s="457"/>
    </row>
    <row r="102" spans="2:19" s="9" customFormat="1" ht="11.25">
      <c r="B102" s="457"/>
      <c r="C102" s="457"/>
      <c r="D102" s="457"/>
      <c r="E102" s="457"/>
      <c r="F102" s="457"/>
      <c r="G102" s="457"/>
      <c r="H102" s="457"/>
      <c r="I102" s="457"/>
      <c r="J102" s="457"/>
      <c r="K102" s="457"/>
      <c r="L102" s="457"/>
      <c r="M102" s="457"/>
      <c r="N102" s="457"/>
      <c r="O102" s="457"/>
      <c r="P102" s="457"/>
      <c r="Q102" s="457"/>
      <c r="R102" s="457"/>
      <c r="S102" s="457"/>
    </row>
    <row r="103" spans="2:19" s="9" customFormat="1" ht="11.25">
      <c r="B103" s="457"/>
      <c r="C103" s="457"/>
      <c r="D103" s="457"/>
      <c r="E103" s="457"/>
      <c r="F103" s="457"/>
      <c r="G103" s="457"/>
      <c r="H103" s="457"/>
      <c r="I103" s="457"/>
      <c r="J103" s="457"/>
      <c r="K103" s="457"/>
      <c r="L103" s="457"/>
      <c r="M103" s="457"/>
      <c r="N103" s="457"/>
      <c r="O103" s="457"/>
      <c r="P103" s="457"/>
      <c r="Q103" s="457"/>
      <c r="R103" s="457"/>
      <c r="S103" s="457"/>
    </row>
  </sheetData>
  <sheetProtection selectLockedCells="1"/>
  <mergeCells count="34">
    <mergeCell ref="U6:U10"/>
    <mergeCell ref="V6:V10"/>
    <mergeCell ref="I6:K7"/>
    <mergeCell ref="L6:T7"/>
    <mergeCell ref="L3:U3"/>
    <mergeCell ref="V3:AB3"/>
    <mergeCell ref="V4:AB4"/>
    <mergeCell ref="A3:K3"/>
    <mergeCell ref="H6:H10"/>
    <mergeCell ref="I8:I10"/>
    <mergeCell ref="J8:J10"/>
    <mergeCell ref="K8:K10"/>
    <mergeCell ref="L8:L10"/>
    <mergeCell ref="M8:M10"/>
    <mergeCell ref="G6:G10"/>
    <mergeCell ref="A6:A10"/>
    <mergeCell ref="D8:D10"/>
    <mergeCell ref="S8:S10"/>
    <mergeCell ref="T8:T10"/>
    <mergeCell ref="N8:N10"/>
    <mergeCell ref="O8:O10"/>
    <mergeCell ref="P8:P10"/>
    <mergeCell ref="Q8:Q10"/>
    <mergeCell ref="R8:R10"/>
    <mergeCell ref="E6:E10"/>
    <mergeCell ref="F6:F10"/>
    <mergeCell ref="B6:D7"/>
    <mergeCell ref="C8:C10"/>
    <mergeCell ref="X8:X10"/>
    <mergeCell ref="Y8:Y10"/>
    <mergeCell ref="AA8:AA10"/>
    <mergeCell ref="AB8:AB10"/>
    <mergeCell ref="W6:Y7"/>
    <mergeCell ref="Z6:AB7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M91"/>
  <sheetViews>
    <sheetView showGridLines="0" view="pageBreakPreview" topLeftCell="I1" zoomScaleNormal="100" zoomScaleSheetLayoutView="100" workbookViewId="0">
      <selection activeCell="A15" sqref="A15:B15"/>
    </sheetView>
  </sheetViews>
  <sheetFormatPr defaultRowHeight="14.25"/>
  <cols>
    <col min="1" max="1" width="5.125" style="653" customWidth="1"/>
    <col min="2" max="2" width="10.625" style="653" customWidth="1"/>
    <col min="3" max="3" width="7.75" style="651" customWidth="1"/>
    <col min="4" max="6" width="7.625" style="651" customWidth="1"/>
    <col min="7" max="7" width="7" style="651" customWidth="1"/>
    <col min="8" max="8" width="7.75" style="651" customWidth="1"/>
    <col min="9" max="9" width="7.125" style="651" customWidth="1"/>
    <col min="10" max="10" width="6.75" style="651" customWidth="1"/>
    <col min="11" max="11" width="7.5" style="651" customWidth="1"/>
    <col min="12" max="12" width="10.875" style="652" customWidth="1"/>
    <col min="13" max="14" width="8.875" style="651" customWidth="1"/>
    <col min="15" max="15" width="8.875" style="653" customWidth="1"/>
    <col min="16" max="18" width="8.875" style="651" customWidth="1"/>
    <col min="19" max="19" width="8.875" style="653" customWidth="1"/>
    <col min="20" max="20" width="9.25" style="653" customWidth="1"/>
    <col min="21" max="21" width="6.5" style="653" customWidth="1"/>
    <col min="22" max="22" width="6.75" style="653" customWidth="1"/>
    <col min="23" max="23" width="5.75" style="653" customWidth="1"/>
    <col min="24" max="24" width="5.25" style="653" customWidth="1"/>
    <col min="25" max="25" width="8.75" style="653" customWidth="1"/>
    <col min="26" max="26" width="8.875" style="653" customWidth="1"/>
    <col min="27" max="27" width="8" style="653" customWidth="1"/>
    <col min="28" max="28" width="5.875" style="654" customWidth="1"/>
    <col min="29" max="29" width="6.625" style="654" customWidth="1"/>
    <col min="30" max="30" width="9" style="653"/>
    <col min="31" max="31" width="11" style="652" customWidth="1"/>
    <col min="32" max="32" width="7.125" style="653" customWidth="1"/>
    <col min="33" max="33" width="11.125" style="653" customWidth="1"/>
    <col min="34" max="38" width="10.875" style="653" customWidth="1"/>
    <col min="39" max="39" width="9.625" style="653" customWidth="1"/>
    <col min="40" max="16384" width="9" style="653"/>
  </cols>
  <sheetData>
    <row r="1" spans="1:39" s="613" customFormat="1" ht="14.1" customHeight="1">
      <c r="C1" s="614"/>
      <c r="D1" s="614"/>
      <c r="E1" s="614"/>
      <c r="F1" s="614"/>
      <c r="G1" s="614"/>
      <c r="H1" s="614"/>
      <c r="I1" s="614"/>
      <c r="J1" s="614"/>
      <c r="K1" s="615" t="s">
        <v>1304</v>
      </c>
      <c r="L1" s="616" t="s">
        <v>1305</v>
      </c>
      <c r="M1" s="614"/>
      <c r="N1" s="614"/>
      <c r="P1" s="614"/>
      <c r="Q1" s="614"/>
      <c r="R1" s="614"/>
      <c r="AE1" s="617" t="s">
        <v>1306</v>
      </c>
      <c r="AF1" s="616" t="s">
        <v>1307</v>
      </c>
    </row>
    <row r="2" spans="1:39" s="858" customFormat="1" ht="14.1" customHeight="1">
      <c r="A2" s="859" t="s">
        <v>323</v>
      </c>
      <c r="C2" s="860"/>
      <c r="D2" s="860"/>
      <c r="E2" s="860"/>
      <c r="F2" s="860"/>
      <c r="G2" s="860"/>
      <c r="H2" s="860"/>
      <c r="I2" s="860"/>
      <c r="J2" s="860"/>
      <c r="M2" s="860"/>
      <c r="N2" s="860"/>
      <c r="P2" s="860"/>
      <c r="Q2" s="860"/>
      <c r="R2" s="860"/>
      <c r="AH2" s="860"/>
      <c r="AI2" s="860"/>
      <c r="AJ2" s="860"/>
      <c r="AK2" s="860"/>
      <c r="AL2" s="860"/>
      <c r="AM2" s="861" t="s">
        <v>323</v>
      </c>
    </row>
    <row r="3" spans="1:39" s="862" customFormat="1" ht="20.100000000000001" customHeight="1">
      <c r="A3" s="1179" t="s">
        <v>365</v>
      </c>
      <c r="B3" s="1179"/>
      <c r="C3" s="1179"/>
      <c r="D3" s="1179"/>
      <c r="E3" s="1179"/>
      <c r="F3" s="1179"/>
      <c r="G3" s="1179"/>
      <c r="H3" s="1179"/>
      <c r="I3" s="1179"/>
      <c r="J3" s="1179"/>
      <c r="K3" s="1179"/>
      <c r="L3" s="1179" t="s">
        <v>366</v>
      </c>
      <c r="M3" s="1179"/>
      <c r="N3" s="1179"/>
      <c r="O3" s="1179"/>
      <c r="P3" s="1179"/>
      <c r="Q3" s="1179"/>
      <c r="R3" s="1179"/>
      <c r="S3" s="1179"/>
      <c r="T3" s="1179"/>
      <c r="U3" s="1200" t="s">
        <v>1074</v>
      </c>
      <c r="V3" s="1200"/>
      <c r="W3" s="1200"/>
      <c r="X3" s="1200"/>
      <c r="Y3" s="1200"/>
      <c r="Z3" s="1200"/>
      <c r="AA3" s="1200"/>
      <c r="AB3" s="1200"/>
      <c r="AC3" s="1200"/>
      <c r="AD3" s="1200"/>
      <c r="AE3" s="1200"/>
      <c r="AF3" s="1179" t="s">
        <v>366</v>
      </c>
      <c r="AG3" s="1179"/>
      <c r="AH3" s="1179"/>
      <c r="AI3" s="1179"/>
      <c r="AJ3" s="1179"/>
      <c r="AK3" s="1179"/>
      <c r="AL3" s="1179"/>
      <c r="AM3" s="1179"/>
    </row>
    <row r="4" spans="1:39" s="864" customFormat="1" ht="24" customHeight="1">
      <c r="A4" s="1178" t="s">
        <v>1071</v>
      </c>
      <c r="B4" s="1178"/>
      <c r="C4" s="1178"/>
      <c r="D4" s="1178"/>
      <c r="E4" s="1178"/>
      <c r="F4" s="1178"/>
      <c r="G4" s="1178"/>
      <c r="H4" s="1178"/>
      <c r="I4" s="1178"/>
      <c r="J4" s="1178"/>
      <c r="K4" s="1178"/>
      <c r="L4" s="868"/>
      <c r="M4" s="863"/>
      <c r="N4" s="863"/>
      <c r="O4" s="863"/>
      <c r="P4" s="863"/>
      <c r="Q4" s="863"/>
      <c r="R4" s="863"/>
      <c r="S4" s="863"/>
      <c r="T4" s="863"/>
      <c r="U4" s="1204" t="s">
        <v>171</v>
      </c>
      <c r="V4" s="1204"/>
      <c r="W4" s="1204"/>
      <c r="X4" s="1204"/>
      <c r="Y4" s="1204"/>
      <c r="Z4" s="1204"/>
      <c r="AA4" s="1204"/>
      <c r="AB4" s="1204"/>
      <c r="AC4" s="1204"/>
      <c r="AD4" s="1204"/>
      <c r="AE4" s="1204"/>
      <c r="AF4" s="1196" t="s">
        <v>1075</v>
      </c>
      <c r="AG4" s="1196"/>
      <c r="AH4" s="1196"/>
      <c r="AI4" s="1196"/>
      <c r="AJ4" s="1196"/>
      <c r="AK4" s="1196"/>
      <c r="AL4" s="1196"/>
      <c r="AM4" s="1196"/>
    </row>
    <row r="5" spans="1:39" s="859" customFormat="1" ht="18" customHeight="1" thickBot="1">
      <c r="A5" s="859" t="s">
        <v>36</v>
      </c>
      <c r="C5" s="865"/>
      <c r="D5" s="865"/>
      <c r="E5" s="865"/>
      <c r="F5" s="865"/>
      <c r="G5" s="865"/>
      <c r="H5" s="865"/>
      <c r="I5" s="865"/>
      <c r="J5" s="1180" t="s">
        <v>37</v>
      </c>
      <c r="K5" s="1180"/>
      <c r="L5" s="859" t="s">
        <v>36</v>
      </c>
      <c r="X5" s="866"/>
      <c r="AE5" s="867" t="s">
        <v>37</v>
      </c>
      <c r="AF5" s="859" t="s">
        <v>36</v>
      </c>
      <c r="AH5" s="865"/>
      <c r="AI5" s="865"/>
      <c r="AJ5" s="865"/>
      <c r="AK5" s="865"/>
      <c r="AL5" s="865"/>
      <c r="AM5" s="867" t="s">
        <v>37</v>
      </c>
    </row>
    <row r="6" spans="1:39" s="858" customFormat="1" ht="17.100000000000001" customHeight="1">
      <c r="A6" s="1169" t="s">
        <v>168</v>
      </c>
      <c r="B6" s="1170"/>
      <c r="C6" s="1201" t="s">
        <v>631</v>
      </c>
      <c r="D6" s="1181" t="s">
        <v>39</v>
      </c>
      <c r="E6" s="1181"/>
      <c r="F6" s="1181"/>
      <c r="G6" s="1181"/>
      <c r="H6" s="1181"/>
      <c r="I6" s="1181"/>
      <c r="J6" s="1181"/>
      <c r="K6" s="1182"/>
      <c r="L6" s="1197" t="s">
        <v>40</v>
      </c>
      <c r="M6" s="1150" t="s">
        <v>41</v>
      </c>
      <c r="N6" s="1150"/>
      <c r="O6" s="1150"/>
      <c r="P6" s="1205"/>
      <c r="Q6" s="1181" t="s">
        <v>42</v>
      </c>
      <c r="R6" s="1181"/>
      <c r="S6" s="1181"/>
      <c r="T6" s="1182"/>
      <c r="U6" s="1186" t="s">
        <v>1011</v>
      </c>
      <c r="V6" s="1190" t="s">
        <v>1012</v>
      </c>
      <c r="W6" s="1175" t="s">
        <v>1044</v>
      </c>
      <c r="X6" s="1146" t="s">
        <v>1013</v>
      </c>
      <c r="Y6" s="1146" t="s">
        <v>910</v>
      </c>
      <c r="Z6" s="1146" t="s">
        <v>1045</v>
      </c>
      <c r="AA6" s="1146" t="s">
        <v>1014</v>
      </c>
      <c r="AB6" s="1146" t="s">
        <v>1015</v>
      </c>
      <c r="AC6" s="1155" t="s">
        <v>1046</v>
      </c>
      <c r="AD6" s="1155" t="s">
        <v>1016</v>
      </c>
      <c r="AE6" s="1183" t="s">
        <v>43</v>
      </c>
      <c r="AF6" s="1169" t="s">
        <v>44</v>
      </c>
      <c r="AG6" s="1170"/>
      <c r="AH6" s="1149" t="s">
        <v>45</v>
      </c>
      <c r="AI6" s="1150"/>
      <c r="AJ6" s="1150"/>
      <c r="AK6" s="1150"/>
      <c r="AL6" s="1150"/>
      <c r="AM6" s="1150"/>
    </row>
    <row r="7" spans="1:39" s="572" customFormat="1" ht="17.100000000000001" customHeight="1">
      <c r="A7" s="1171"/>
      <c r="B7" s="1172"/>
      <c r="C7" s="1202"/>
      <c r="D7" s="1140"/>
      <c r="E7" s="1140"/>
      <c r="F7" s="1140"/>
      <c r="G7" s="1140"/>
      <c r="H7" s="1140"/>
      <c r="I7" s="1140"/>
      <c r="J7" s="1140"/>
      <c r="K7" s="1153"/>
      <c r="L7" s="1198"/>
      <c r="M7" s="1152"/>
      <c r="N7" s="1152"/>
      <c r="O7" s="1152"/>
      <c r="P7" s="1168"/>
      <c r="Q7" s="1140"/>
      <c r="R7" s="1140"/>
      <c r="S7" s="1140"/>
      <c r="T7" s="1153"/>
      <c r="U7" s="1187"/>
      <c r="V7" s="1191"/>
      <c r="W7" s="1176"/>
      <c r="X7" s="1147"/>
      <c r="Y7" s="1163"/>
      <c r="Z7" s="1163"/>
      <c r="AA7" s="1163"/>
      <c r="AB7" s="1163"/>
      <c r="AC7" s="1156"/>
      <c r="AD7" s="1156"/>
      <c r="AE7" s="1184"/>
      <c r="AF7" s="1171"/>
      <c r="AG7" s="1172"/>
      <c r="AH7" s="1151"/>
      <c r="AI7" s="1152"/>
      <c r="AJ7" s="1152"/>
      <c r="AK7" s="1152"/>
      <c r="AL7" s="1152"/>
      <c r="AM7" s="1152"/>
    </row>
    <row r="8" spans="1:39" s="572" customFormat="1" ht="15.95" customHeight="1">
      <c r="A8" s="1171"/>
      <c r="B8" s="1172"/>
      <c r="C8" s="1202"/>
      <c r="D8" s="1140" t="s">
        <v>46</v>
      </c>
      <c r="E8" s="1140" t="s">
        <v>47</v>
      </c>
      <c r="F8" s="1140" t="s">
        <v>1047</v>
      </c>
      <c r="G8" s="1189"/>
      <c r="H8" s="1142" t="s">
        <v>786</v>
      </c>
      <c r="I8" s="1166"/>
      <c r="J8" s="1142" t="s">
        <v>787</v>
      </c>
      <c r="K8" s="1143"/>
      <c r="L8" s="1198"/>
      <c r="M8" s="1194" t="s">
        <v>1010</v>
      </c>
      <c r="N8" s="1142" t="s">
        <v>1048</v>
      </c>
      <c r="O8" s="1140" t="s">
        <v>1008</v>
      </c>
      <c r="P8" s="1140" t="s">
        <v>48</v>
      </c>
      <c r="Q8" s="1140" t="s">
        <v>49</v>
      </c>
      <c r="R8" s="1140" t="s">
        <v>1009</v>
      </c>
      <c r="S8" s="1140" t="s">
        <v>50</v>
      </c>
      <c r="T8" s="1153" t="s">
        <v>1049</v>
      </c>
      <c r="U8" s="1187"/>
      <c r="V8" s="1191"/>
      <c r="W8" s="1176"/>
      <c r="X8" s="1147"/>
      <c r="Y8" s="1163"/>
      <c r="Z8" s="1163"/>
      <c r="AA8" s="1163"/>
      <c r="AB8" s="1163"/>
      <c r="AC8" s="1156"/>
      <c r="AD8" s="1156"/>
      <c r="AE8" s="1184"/>
      <c r="AF8" s="1171"/>
      <c r="AG8" s="1172"/>
      <c r="AH8" s="1160" t="s">
        <v>51</v>
      </c>
      <c r="AI8" s="1140" t="s">
        <v>52</v>
      </c>
      <c r="AJ8" s="1142" t="s">
        <v>911</v>
      </c>
      <c r="AK8" s="1142" t="s">
        <v>53</v>
      </c>
      <c r="AL8" s="1140" t="s">
        <v>54</v>
      </c>
      <c r="AM8" s="1153" t="s">
        <v>912</v>
      </c>
    </row>
    <row r="9" spans="1:39" s="572" customFormat="1" ht="15.95" customHeight="1">
      <c r="A9" s="1171"/>
      <c r="B9" s="1172"/>
      <c r="C9" s="1202"/>
      <c r="D9" s="1189"/>
      <c r="E9" s="1189"/>
      <c r="F9" s="1189"/>
      <c r="G9" s="1189"/>
      <c r="H9" s="1167"/>
      <c r="I9" s="1168"/>
      <c r="J9" s="1144"/>
      <c r="K9" s="1145"/>
      <c r="L9" s="1198"/>
      <c r="M9" s="1194"/>
      <c r="N9" s="1158"/>
      <c r="O9" s="1189"/>
      <c r="P9" s="1140"/>
      <c r="Q9" s="1140"/>
      <c r="R9" s="1140"/>
      <c r="S9" s="1140"/>
      <c r="T9" s="1153"/>
      <c r="U9" s="1187"/>
      <c r="V9" s="1191"/>
      <c r="W9" s="1176"/>
      <c r="X9" s="1147"/>
      <c r="Y9" s="1163"/>
      <c r="Z9" s="1163"/>
      <c r="AA9" s="1163"/>
      <c r="AB9" s="1163"/>
      <c r="AC9" s="1156"/>
      <c r="AD9" s="1156"/>
      <c r="AE9" s="1184"/>
      <c r="AF9" s="1171"/>
      <c r="AG9" s="1172"/>
      <c r="AH9" s="1161"/>
      <c r="AI9" s="1140"/>
      <c r="AJ9" s="1158"/>
      <c r="AK9" s="1158"/>
      <c r="AL9" s="1140"/>
      <c r="AM9" s="1153"/>
    </row>
    <row r="10" spans="1:39" s="572" customFormat="1" ht="15.95" customHeight="1">
      <c r="A10" s="1171"/>
      <c r="B10" s="1172"/>
      <c r="C10" s="1202"/>
      <c r="D10" s="1189"/>
      <c r="E10" s="1189"/>
      <c r="F10" s="1140" t="s">
        <v>55</v>
      </c>
      <c r="G10" s="1140" t="s">
        <v>56</v>
      </c>
      <c r="H10" s="1140" t="s">
        <v>57</v>
      </c>
      <c r="I10" s="1140" t="s">
        <v>58</v>
      </c>
      <c r="J10" s="1140" t="s">
        <v>909</v>
      </c>
      <c r="K10" s="1153" t="s">
        <v>57</v>
      </c>
      <c r="L10" s="1198"/>
      <c r="M10" s="1194"/>
      <c r="N10" s="1158"/>
      <c r="O10" s="1189"/>
      <c r="P10" s="1140"/>
      <c r="Q10" s="1140"/>
      <c r="R10" s="1140"/>
      <c r="S10" s="1140"/>
      <c r="T10" s="1153"/>
      <c r="U10" s="1187"/>
      <c r="V10" s="1191"/>
      <c r="W10" s="1176"/>
      <c r="X10" s="1147"/>
      <c r="Y10" s="1163"/>
      <c r="Z10" s="1163"/>
      <c r="AA10" s="1163"/>
      <c r="AB10" s="1163"/>
      <c r="AC10" s="1156"/>
      <c r="AD10" s="1156"/>
      <c r="AE10" s="1184"/>
      <c r="AF10" s="1171"/>
      <c r="AG10" s="1172"/>
      <c r="AH10" s="1161"/>
      <c r="AI10" s="1140"/>
      <c r="AJ10" s="1158"/>
      <c r="AK10" s="1158"/>
      <c r="AL10" s="1140"/>
      <c r="AM10" s="1153"/>
    </row>
    <row r="11" spans="1:39" s="572" customFormat="1" ht="28.5" customHeight="1">
      <c r="A11" s="1173"/>
      <c r="B11" s="1174"/>
      <c r="C11" s="1203"/>
      <c r="D11" s="1165"/>
      <c r="E11" s="1165"/>
      <c r="F11" s="1165"/>
      <c r="G11" s="1165"/>
      <c r="H11" s="1165"/>
      <c r="I11" s="1165"/>
      <c r="J11" s="1165"/>
      <c r="K11" s="1193"/>
      <c r="L11" s="1199"/>
      <c r="M11" s="1195"/>
      <c r="N11" s="1159"/>
      <c r="O11" s="1165"/>
      <c r="P11" s="1141"/>
      <c r="Q11" s="1141"/>
      <c r="R11" s="1141"/>
      <c r="S11" s="1141"/>
      <c r="T11" s="1154"/>
      <c r="U11" s="1188"/>
      <c r="V11" s="1192"/>
      <c r="W11" s="1177"/>
      <c r="X11" s="1148"/>
      <c r="Y11" s="1164"/>
      <c r="Z11" s="1164"/>
      <c r="AA11" s="1164"/>
      <c r="AB11" s="1164"/>
      <c r="AC11" s="1157"/>
      <c r="AD11" s="1157"/>
      <c r="AE11" s="1185"/>
      <c r="AF11" s="1173"/>
      <c r="AG11" s="1174"/>
      <c r="AH11" s="1162"/>
      <c r="AI11" s="1141"/>
      <c r="AJ11" s="1159"/>
      <c r="AK11" s="1159"/>
      <c r="AL11" s="1141"/>
      <c r="AM11" s="1154"/>
    </row>
    <row r="12" spans="1:39" s="622" customFormat="1" ht="15" customHeight="1">
      <c r="A12" s="1133" t="s">
        <v>700</v>
      </c>
      <c r="B12" s="1134"/>
      <c r="C12" s="620">
        <v>1904</v>
      </c>
      <c r="D12" s="620">
        <v>23</v>
      </c>
      <c r="E12" s="620">
        <v>332</v>
      </c>
      <c r="F12" s="620">
        <v>6</v>
      </c>
      <c r="G12" s="620">
        <v>48</v>
      </c>
      <c r="H12" s="620">
        <v>1</v>
      </c>
      <c r="I12" s="620">
        <v>12</v>
      </c>
      <c r="J12" s="620">
        <v>14</v>
      </c>
      <c r="K12" s="620">
        <v>94</v>
      </c>
      <c r="L12" s="693" t="s">
        <v>700</v>
      </c>
      <c r="M12" s="620">
        <v>24</v>
      </c>
      <c r="N12" s="620">
        <v>260</v>
      </c>
      <c r="O12" s="620">
        <v>17</v>
      </c>
      <c r="P12" s="620">
        <v>88</v>
      </c>
      <c r="Q12" s="620">
        <v>18</v>
      </c>
      <c r="R12" s="620">
        <v>17</v>
      </c>
      <c r="S12" s="620">
        <v>7</v>
      </c>
      <c r="T12" s="620">
        <v>8</v>
      </c>
      <c r="U12" s="620">
        <v>2</v>
      </c>
      <c r="V12" s="620">
        <v>23</v>
      </c>
      <c r="W12" s="620">
        <v>301</v>
      </c>
      <c r="X12" s="620">
        <v>13</v>
      </c>
      <c r="Y12" s="620">
        <v>17</v>
      </c>
      <c r="Z12" s="620">
        <v>66</v>
      </c>
      <c r="AA12" s="620">
        <v>22</v>
      </c>
      <c r="AB12" s="620">
        <v>17</v>
      </c>
      <c r="AC12" s="620">
        <v>56</v>
      </c>
      <c r="AD12" s="620">
        <v>17</v>
      </c>
      <c r="AE12" s="621" t="s">
        <v>700</v>
      </c>
      <c r="AF12" s="1133" t="s">
        <v>700</v>
      </c>
      <c r="AG12" s="1134"/>
      <c r="AH12" s="620">
        <v>282</v>
      </c>
      <c r="AI12" s="620">
        <v>3</v>
      </c>
      <c r="AJ12" s="620">
        <v>42</v>
      </c>
      <c r="AK12" s="620">
        <v>22</v>
      </c>
      <c r="AL12" s="620">
        <v>22</v>
      </c>
      <c r="AM12" s="620">
        <v>30</v>
      </c>
    </row>
    <row r="13" spans="1:39" s="622" customFormat="1" ht="15" customHeight="1">
      <c r="A13" s="1133" t="s">
        <v>796</v>
      </c>
      <c r="B13" s="1134"/>
      <c r="C13" s="620">
        <v>1884</v>
      </c>
      <c r="D13" s="620">
        <v>23</v>
      </c>
      <c r="E13" s="620">
        <v>332</v>
      </c>
      <c r="F13" s="620">
        <v>6</v>
      </c>
      <c r="G13" s="620">
        <v>48</v>
      </c>
      <c r="H13" s="620">
        <v>1</v>
      </c>
      <c r="I13" s="620">
        <v>13</v>
      </c>
      <c r="J13" s="620">
        <v>16</v>
      </c>
      <c r="K13" s="620">
        <v>84</v>
      </c>
      <c r="L13" s="693" t="s">
        <v>796</v>
      </c>
      <c r="M13" s="620">
        <v>25</v>
      </c>
      <c r="N13" s="620">
        <v>263</v>
      </c>
      <c r="O13" s="620">
        <v>17</v>
      </c>
      <c r="P13" s="620">
        <v>88</v>
      </c>
      <c r="Q13" s="620">
        <v>18</v>
      </c>
      <c r="R13" s="620">
        <v>17</v>
      </c>
      <c r="S13" s="620">
        <v>7</v>
      </c>
      <c r="T13" s="620">
        <v>9</v>
      </c>
      <c r="U13" s="620">
        <v>2</v>
      </c>
      <c r="V13" s="620">
        <v>22</v>
      </c>
      <c r="W13" s="620">
        <v>294</v>
      </c>
      <c r="X13" s="620">
        <v>13</v>
      </c>
      <c r="Y13" s="620">
        <v>17</v>
      </c>
      <c r="Z13" s="620">
        <v>64</v>
      </c>
      <c r="AA13" s="620">
        <v>22</v>
      </c>
      <c r="AB13" s="620">
        <v>18</v>
      </c>
      <c r="AC13" s="620">
        <v>55</v>
      </c>
      <c r="AD13" s="620">
        <v>17</v>
      </c>
      <c r="AE13" s="621" t="s">
        <v>796</v>
      </c>
      <c r="AF13" s="1133" t="s">
        <v>796</v>
      </c>
      <c r="AG13" s="1134"/>
      <c r="AH13" s="620">
        <v>276</v>
      </c>
      <c r="AI13" s="620">
        <v>3</v>
      </c>
      <c r="AJ13" s="620">
        <v>45</v>
      </c>
      <c r="AK13" s="620">
        <v>20</v>
      </c>
      <c r="AL13" s="620">
        <v>21</v>
      </c>
      <c r="AM13" s="620">
        <v>28</v>
      </c>
    </row>
    <row r="14" spans="1:39" s="622" customFormat="1" ht="15" customHeight="1">
      <c r="A14" s="1133" t="s">
        <v>833</v>
      </c>
      <c r="B14" s="1134"/>
      <c r="C14" s="620">
        <v>1758</v>
      </c>
      <c r="D14" s="620">
        <v>23</v>
      </c>
      <c r="E14" s="620">
        <v>332</v>
      </c>
      <c r="F14" s="620">
        <v>5</v>
      </c>
      <c r="G14" s="620">
        <v>48</v>
      </c>
      <c r="H14" s="620">
        <v>1</v>
      </c>
      <c r="I14" s="620">
        <v>13</v>
      </c>
      <c r="J14" s="620">
        <v>11</v>
      </c>
      <c r="K14" s="620">
        <v>90</v>
      </c>
      <c r="L14" s="693" t="s">
        <v>833</v>
      </c>
      <c r="M14" s="620">
        <v>25</v>
      </c>
      <c r="N14" s="620">
        <v>270</v>
      </c>
      <c r="O14" s="620">
        <v>17</v>
      </c>
      <c r="P14" s="620">
        <v>90</v>
      </c>
      <c r="Q14" s="620">
        <v>18</v>
      </c>
      <c r="R14" s="620">
        <v>17</v>
      </c>
      <c r="S14" s="620">
        <v>7</v>
      </c>
      <c r="T14" s="620">
        <v>9</v>
      </c>
      <c r="U14" s="620">
        <v>3</v>
      </c>
      <c r="V14" s="620">
        <v>22</v>
      </c>
      <c r="W14" s="620">
        <v>297</v>
      </c>
      <c r="X14" s="620">
        <v>13</v>
      </c>
      <c r="Y14" s="620">
        <v>17</v>
      </c>
      <c r="Z14" s="620">
        <v>57</v>
      </c>
      <c r="AA14" s="620">
        <v>22</v>
      </c>
      <c r="AB14" s="620">
        <v>15</v>
      </c>
      <c r="AC14" s="620">
        <v>19</v>
      </c>
      <c r="AD14" s="620">
        <v>17</v>
      </c>
      <c r="AE14" s="621" t="s">
        <v>833</v>
      </c>
      <c r="AF14" s="1133" t="s">
        <v>833</v>
      </c>
      <c r="AG14" s="1134"/>
      <c r="AH14" s="620">
        <v>182</v>
      </c>
      <c r="AI14" s="620">
        <v>3</v>
      </c>
      <c r="AJ14" s="620">
        <v>34</v>
      </c>
      <c r="AK14" s="620">
        <v>10</v>
      </c>
      <c r="AL14" s="620">
        <v>21</v>
      </c>
      <c r="AM14" s="620">
        <v>50</v>
      </c>
    </row>
    <row r="15" spans="1:39" s="622" customFormat="1" ht="15" customHeight="1">
      <c r="A15" s="1133" t="s">
        <v>1036</v>
      </c>
      <c r="B15" s="1134"/>
      <c r="C15" s="620">
        <v>1797</v>
      </c>
      <c r="D15" s="620">
        <v>23</v>
      </c>
      <c r="E15" s="620">
        <v>332</v>
      </c>
      <c r="F15" s="620">
        <v>5</v>
      </c>
      <c r="G15" s="620">
        <v>48</v>
      </c>
      <c r="H15" s="620">
        <v>1</v>
      </c>
      <c r="I15" s="620">
        <v>13</v>
      </c>
      <c r="J15" s="620">
        <v>13</v>
      </c>
      <c r="K15" s="620">
        <v>90</v>
      </c>
      <c r="L15" s="693" t="s">
        <v>1036</v>
      </c>
      <c r="M15" s="620">
        <v>25</v>
      </c>
      <c r="N15" s="620">
        <v>263</v>
      </c>
      <c r="O15" s="620">
        <v>17</v>
      </c>
      <c r="P15" s="620">
        <v>93</v>
      </c>
      <c r="Q15" s="620">
        <v>18</v>
      </c>
      <c r="R15" s="620">
        <v>17</v>
      </c>
      <c r="S15" s="620">
        <v>7</v>
      </c>
      <c r="T15" s="620">
        <v>9</v>
      </c>
      <c r="U15" s="620">
        <v>2</v>
      </c>
      <c r="V15" s="620">
        <v>23</v>
      </c>
      <c r="W15" s="620">
        <v>280</v>
      </c>
      <c r="X15" s="620">
        <v>12</v>
      </c>
      <c r="Y15" s="620">
        <v>17</v>
      </c>
      <c r="Z15" s="620">
        <v>50</v>
      </c>
      <c r="AA15" s="620">
        <v>22</v>
      </c>
      <c r="AB15" s="620">
        <v>12</v>
      </c>
      <c r="AC15" s="620">
        <v>23</v>
      </c>
      <c r="AD15" s="620">
        <v>17</v>
      </c>
      <c r="AE15" s="621" t="s">
        <v>1036</v>
      </c>
      <c r="AF15" s="1133" t="s">
        <v>1036</v>
      </c>
      <c r="AG15" s="1134"/>
      <c r="AH15" s="620">
        <v>215</v>
      </c>
      <c r="AI15" s="620">
        <v>13</v>
      </c>
      <c r="AJ15" s="620">
        <v>37</v>
      </c>
      <c r="AK15" s="620">
        <v>14</v>
      </c>
      <c r="AL15" s="620">
        <v>20</v>
      </c>
      <c r="AM15" s="620">
        <v>66</v>
      </c>
    </row>
    <row r="16" spans="1:39" s="622" customFormat="1" ht="15" customHeight="1">
      <c r="A16" s="1135" t="s">
        <v>1260</v>
      </c>
      <c r="B16" s="1136"/>
      <c r="C16" s="623">
        <f t="shared" ref="C16:K16" si="0">SUM(C18:C40)</f>
        <v>1802</v>
      </c>
      <c r="D16" s="623">
        <f t="shared" si="0"/>
        <v>23</v>
      </c>
      <c r="E16" s="623">
        <f t="shared" si="0"/>
        <v>332</v>
      </c>
      <c r="F16" s="623">
        <f t="shared" si="0"/>
        <v>6</v>
      </c>
      <c r="G16" s="623">
        <f t="shared" si="0"/>
        <v>48</v>
      </c>
      <c r="H16" s="623">
        <f t="shared" si="0"/>
        <v>1</v>
      </c>
      <c r="I16" s="623">
        <f t="shared" si="0"/>
        <v>13</v>
      </c>
      <c r="J16" s="623">
        <f t="shared" si="0"/>
        <v>12</v>
      </c>
      <c r="K16" s="623">
        <f t="shared" si="0"/>
        <v>81</v>
      </c>
      <c r="L16" s="884" t="s">
        <v>1260</v>
      </c>
      <c r="M16" s="623">
        <f t="shared" ref="M16:AD16" si="1">SUM(M18:M40)</f>
        <v>26</v>
      </c>
      <c r="N16" s="623">
        <f t="shared" si="1"/>
        <v>247</v>
      </c>
      <c r="O16" s="623">
        <f t="shared" si="1"/>
        <v>17</v>
      </c>
      <c r="P16" s="623">
        <f t="shared" si="1"/>
        <v>99</v>
      </c>
      <c r="Q16" s="623">
        <f t="shared" si="1"/>
        <v>18</v>
      </c>
      <c r="R16" s="623">
        <f t="shared" si="1"/>
        <v>17</v>
      </c>
      <c r="S16" s="623">
        <f t="shared" si="1"/>
        <v>8</v>
      </c>
      <c r="T16" s="623">
        <f t="shared" si="1"/>
        <v>9</v>
      </c>
      <c r="U16" s="623">
        <f t="shared" si="1"/>
        <v>2</v>
      </c>
      <c r="V16" s="623">
        <f t="shared" si="1"/>
        <v>24</v>
      </c>
      <c r="W16" s="623">
        <f t="shared" si="1"/>
        <v>286</v>
      </c>
      <c r="X16" s="623">
        <f t="shared" si="1"/>
        <v>13</v>
      </c>
      <c r="Y16" s="623">
        <f t="shared" si="1"/>
        <v>15</v>
      </c>
      <c r="Z16" s="623">
        <f t="shared" si="1"/>
        <v>51</v>
      </c>
      <c r="AA16" s="623">
        <f t="shared" si="1"/>
        <v>22</v>
      </c>
      <c r="AB16" s="623">
        <f t="shared" si="1"/>
        <v>13</v>
      </c>
      <c r="AC16" s="623">
        <f t="shared" si="1"/>
        <v>36</v>
      </c>
      <c r="AD16" s="623">
        <f t="shared" si="1"/>
        <v>17</v>
      </c>
      <c r="AE16" s="624" t="s">
        <v>1260</v>
      </c>
      <c r="AF16" s="1135" t="s">
        <v>1260</v>
      </c>
      <c r="AG16" s="1136"/>
      <c r="AH16" s="623">
        <f t="shared" ref="AH16:AM16" si="2">SUM(AH18:AH40)</f>
        <v>216</v>
      </c>
      <c r="AI16" s="623">
        <f t="shared" si="2"/>
        <v>4</v>
      </c>
      <c r="AJ16" s="623">
        <f t="shared" si="2"/>
        <v>41</v>
      </c>
      <c r="AK16" s="623">
        <f t="shared" si="2"/>
        <v>12</v>
      </c>
      <c r="AL16" s="623">
        <f t="shared" si="2"/>
        <v>22</v>
      </c>
      <c r="AM16" s="623">
        <f t="shared" si="2"/>
        <v>71</v>
      </c>
    </row>
    <row r="17" spans="1:39" s="572" customFormat="1" ht="9.75" customHeight="1">
      <c r="A17" s="625"/>
      <c r="B17" s="626"/>
      <c r="C17" s="566"/>
      <c r="D17" s="566"/>
      <c r="E17" s="566"/>
      <c r="F17" s="566"/>
      <c r="G17" s="566"/>
      <c r="H17" s="566"/>
      <c r="I17" s="566"/>
      <c r="J17" s="566"/>
      <c r="K17" s="566"/>
      <c r="L17" s="568"/>
      <c r="M17" s="566"/>
      <c r="N17" s="566"/>
      <c r="O17" s="566"/>
      <c r="P17" s="566"/>
      <c r="Q17" s="566"/>
      <c r="R17" s="566"/>
      <c r="S17" s="566"/>
      <c r="T17" s="566"/>
      <c r="U17" s="566"/>
      <c r="V17" s="566"/>
      <c r="W17" s="566"/>
      <c r="X17" s="566"/>
      <c r="Y17" s="566"/>
      <c r="Z17" s="566"/>
      <c r="AA17" s="566"/>
      <c r="AB17" s="566"/>
      <c r="AC17" s="566"/>
      <c r="AD17" s="566"/>
      <c r="AE17" s="627"/>
      <c r="AF17" s="625"/>
      <c r="AG17" s="626"/>
      <c r="AH17" s="566"/>
      <c r="AI17" s="566"/>
      <c r="AJ17" s="566"/>
      <c r="AK17" s="566"/>
      <c r="AL17" s="566"/>
      <c r="AM17" s="566"/>
    </row>
    <row r="18" spans="1:39" s="572" customFormat="1" ht="14.45" customHeight="1">
      <c r="A18" s="564" t="s">
        <v>122</v>
      </c>
      <c r="B18" s="565" t="s">
        <v>123</v>
      </c>
      <c r="C18" s="566">
        <v>175</v>
      </c>
      <c r="D18" s="628">
        <v>1</v>
      </c>
      <c r="E18" s="628">
        <v>29</v>
      </c>
      <c r="F18" s="628" t="s">
        <v>834</v>
      </c>
      <c r="G18" s="628">
        <v>3</v>
      </c>
      <c r="H18" s="628" t="s">
        <v>834</v>
      </c>
      <c r="I18" s="628">
        <v>1</v>
      </c>
      <c r="J18" s="628">
        <v>1</v>
      </c>
      <c r="K18" s="628">
        <v>3</v>
      </c>
      <c r="L18" s="568" t="s">
        <v>1239</v>
      </c>
      <c r="M18" s="628">
        <v>3</v>
      </c>
      <c r="N18" s="628">
        <v>34</v>
      </c>
      <c r="O18" s="628">
        <v>2</v>
      </c>
      <c r="P18" s="628">
        <v>11</v>
      </c>
      <c r="Q18" s="628">
        <v>1</v>
      </c>
      <c r="R18" s="628">
        <v>1</v>
      </c>
      <c r="S18" s="628">
        <v>1</v>
      </c>
      <c r="T18" s="628">
        <v>1</v>
      </c>
      <c r="U18" s="628" t="s">
        <v>834</v>
      </c>
      <c r="V18" s="628">
        <v>1</v>
      </c>
      <c r="W18" s="628">
        <v>32</v>
      </c>
      <c r="X18" s="628">
        <v>1</v>
      </c>
      <c r="Y18" s="628">
        <v>1</v>
      </c>
      <c r="Z18" s="628">
        <v>8</v>
      </c>
      <c r="AA18" s="628">
        <v>1</v>
      </c>
      <c r="AB18" s="628">
        <v>6</v>
      </c>
      <c r="AC18" s="628">
        <v>12</v>
      </c>
      <c r="AD18" s="628">
        <v>1</v>
      </c>
      <c r="AE18" s="569" t="s">
        <v>1240</v>
      </c>
      <c r="AF18" s="570" t="s">
        <v>1239</v>
      </c>
      <c r="AG18" s="571" t="s">
        <v>123</v>
      </c>
      <c r="AH18" s="628">
        <v>9</v>
      </c>
      <c r="AI18" s="628" t="s">
        <v>834</v>
      </c>
      <c r="AJ18" s="628">
        <v>7</v>
      </c>
      <c r="AK18" s="628">
        <v>3</v>
      </c>
      <c r="AL18" s="628">
        <v>1</v>
      </c>
      <c r="AM18" s="628" t="s">
        <v>834</v>
      </c>
    </row>
    <row r="19" spans="1:39" s="638" customFormat="1" ht="15" customHeight="1">
      <c r="A19" s="629" t="s">
        <v>124</v>
      </c>
      <c r="B19" s="630" t="s">
        <v>125</v>
      </c>
      <c r="C19" s="566">
        <f t="shared" ref="C19:C40" si="3">SUM(D19:K19,M19:AD19,AH19:AM19)</f>
        <v>127</v>
      </c>
      <c r="D19" s="631">
        <v>1</v>
      </c>
      <c r="E19" s="631">
        <v>23</v>
      </c>
      <c r="F19" s="631">
        <v>0</v>
      </c>
      <c r="G19" s="632">
        <v>2</v>
      </c>
      <c r="H19" s="631">
        <v>0</v>
      </c>
      <c r="I19" s="631">
        <v>0</v>
      </c>
      <c r="J19" s="632">
        <v>0</v>
      </c>
      <c r="K19" s="631">
        <v>8</v>
      </c>
      <c r="L19" s="633" t="s">
        <v>124</v>
      </c>
      <c r="M19" s="637">
        <v>1</v>
      </c>
      <c r="N19" s="637">
        <v>22</v>
      </c>
      <c r="O19" s="637">
        <v>1</v>
      </c>
      <c r="P19" s="637">
        <v>10</v>
      </c>
      <c r="Q19" s="637">
        <v>1</v>
      </c>
      <c r="R19" s="637">
        <v>0</v>
      </c>
      <c r="S19" s="637">
        <v>1</v>
      </c>
      <c r="T19" s="637">
        <v>1</v>
      </c>
      <c r="U19" s="637">
        <v>1</v>
      </c>
      <c r="V19" s="637">
        <v>1</v>
      </c>
      <c r="W19" s="637">
        <v>19</v>
      </c>
      <c r="X19" s="637">
        <v>1</v>
      </c>
      <c r="Y19" s="637">
        <v>1</v>
      </c>
      <c r="Z19" s="637">
        <v>7</v>
      </c>
      <c r="AA19" s="637">
        <v>1</v>
      </c>
      <c r="AB19" s="637">
        <v>1</v>
      </c>
      <c r="AC19" s="637">
        <v>3</v>
      </c>
      <c r="AD19" s="925">
        <v>1</v>
      </c>
      <c r="AE19" s="634" t="s">
        <v>125</v>
      </c>
      <c r="AF19" s="635" t="s">
        <v>124</v>
      </c>
      <c r="AG19" s="636" t="s">
        <v>125</v>
      </c>
      <c r="AH19" s="637">
        <v>12</v>
      </c>
      <c r="AI19" s="637">
        <v>1</v>
      </c>
      <c r="AJ19" s="637">
        <v>1</v>
      </c>
      <c r="AK19" s="637">
        <v>1</v>
      </c>
      <c r="AL19" s="637">
        <v>1</v>
      </c>
      <c r="AM19" s="637">
        <v>4</v>
      </c>
    </row>
    <row r="20" spans="1:39" s="572" customFormat="1" ht="14.45" customHeight="1">
      <c r="A20" s="564" t="s">
        <v>126</v>
      </c>
      <c r="B20" s="565" t="s">
        <v>127</v>
      </c>
      <c r="C20" s="566">
        <f t="shared" si="3"/>
        <v>92</v>
      </c>
      <c r="D20" s="567">
        <v>1</v>
      </c>
      <c r="E20" s="567">
        <v>22</v>
      </c>
      <c r="F20" s="567">
        <v>0</v>
      </c>
      <c r="G20" s="567">
        <v>2</v>
      </c>
      <c r="H20" s="567">
        <v>0</v>
      </c>
      <c r="I20" s="567">
        <v>0</v>
      </c>
      <c r="J20" s="567">
        <v>1</v>
      </c>
      <c r="K20" s="567">
        <v>5</v>
      </c>
      <c r="L20" s="568" t="s">
        <v>126</v>
      </c>
      <c r="M20" s="567">
        <v>1</v>
      </c>
      <c r="N20" s="567">
        <v>14</v>
      </c>
      <c r="O20" s="567">
        <v>1</v>
      </c>
      <c r="P20" s="567">
        <v>5</v>
      </c>
      <c r="Q20" s="567">
        <v>1</v>
      </c>
      <c r="R20" s="567">
        <v>0</v>
      </c>
      <c r="S20" s="567">
        <v>1</v>
      </c>
      <c r="T20" s="567">
        <v>1</v>
      </c>
      <c r="U20" s="567">
        <v>0</v>
      </c>
      <c r="V20" s="567">
        <v>1</v>
      </c>
      <c r="W20" s="567">
        <v>20</v>
      </c>
      <c r="X20" s="567">
        <v>1</v>
      </c>
      <c r="Y20" s="567">
        <v>1</v>
      </c>
      <c r="Z20" s="567">
        <v>0</v>
      </c>
      <c r="AA20" s="567">
        <v>1</v>
      </c>
      <c r="AB20" s="567">
        <v>0</v>
      </c>
      <c r="AC20" s="567">
        <v>0</v>
      </c>
      <c r="AD20" s="567">
        <v>0</v>
      </c>
      <c r="AE20" s="569" t="s">
        <v>127</v>
      </c>
      <c r="AF20" s="570" t="s">
        <v>126</v>
      </c>
      <c r="AG20" s="571" t="s">
        <v>127</v>
      </c>
      <c r="AH20" s="567">
        <v>11</v>
      </c>
      <c r="AI20" s="567">
        <v>0</v>
      </c>
      <c r="AJ20" s="567">
        <v>1</v>
      </c>
      <c r="AK20" s="567">
        <v>0</v>
      </c>
      <c r="AL20" s="567">
        <v>1</v>
      </c>
      <c r="AM20" s="567">
        <v>0</v>
      </c>
    </row>
    <row r="21" spans="1:39" s="572" customFormat="1" ht="14.45" customHeight="1">
      <c r="A21" s="564" t="s">
        <v>128</v>
      </c>
      <c r="B21" s="565" t="s">
        <v>129</v>
      </c>
      <c r="C21" s="566">
        <f t="shared" si="3"/>
        <v>132</v>
      </c>
      <c r="D21" s="567">
        <v>1</v>
      </c>
      <c r="E21" s="567">
        <v>24</v>
      </c>
      <c r="F21" s="567">
        <v>1</v>
      </c>
      <c r="G21" s="567">
        <v>2</v>
      </c>
      <c r="H21" s="567">
        <v>0</v>
      </c>
      <c r="I21" s="567">
        <v>0</v>
      </c>
      <c r="J21" s="567">
        <v>0</v>
      </c>
      <c r="K21" s="628">
        <v>8</v>
      </c>
      <c r="L21" s="568" t="s">
        <v>128</v>
      </c>
      <c r="M21" s="628">
        <v>1</v>
      </c>
      <c r="N21" s="628">
        <v>24</v>
      </c>
      <c r="O21" s="628">
        <v>1</v>
      </c>
      <c r="P21" s="628">
        <v>6</v>
      </c>
      <c r="Q21" s="628">
        <v>1</v>
      </c>
      <c r="R21" s="628">
        <v>0</v>
      </c>
      <c r="S21" s="628">
        <v>1</v>
      </c>
      <c r="T21" s="628">
        <v>1</v>
      </c>
      <c r="U21" s="628">
        <v>1</v>
      </c>
      <c r="V21" s="628">
        <v>2</v>
      </c>
      <c r="W21" s="628">
        <v>24</v>
      </c>
      <c r="X21" s="628">
        <v>1</v>
      </c>
      <c r="Y21" s="628">
        <v>1</v>
      </c>
      <c r="Z21" s="628">
        <v>0</v>
      </c>
      <c r="AA21" s="628">
        <v>1</v>
      </c>
      <c r="AB21" s="628">
        <v>3</v>
      </c>
      <c r="AC21" s="628">
        <v>0</v>
      </c>
      <c r="AD21" s="628">
        <v>1</v>
      </c>
      <c r="AE21" s="569" t="s">
        <v>129</v>
      </c>
      <c r="AF21" s="570" t="s">
        <v>128</v>
      </c>
      <c r="AG21" s="571" t="s">
        <v>129</v>
      </c>
      <c r="AH21" s="628">
        <v>21</v>
      </c>
      <c r="AI21" s="628">
        <v>0</v>
      </c>
      <c r="AJ21" s="628">
        <v>4</v>
      </c>
      <c r="AK21" s="628">
        <v>1</v>
      </c>
      <c r="AL21" s="628">
        <v>1</v>
      </c>
      <c r="AM21" s="628">
        <v>0</v>
      </c>
    </row>
    <row r="22" spans="1:39" s="572" customFormat="1" ht="14.45" customHeight="1">
      <c r="A22" s="564" t="s">
        <v>130</v>
      </c>
      <c r="B22" s="565" t="s">
        <v>131</v>
      </c>
      <c r="C22" s="566">
        <f t="shared" si="3"/>
        <v>90</v>
      </c>
      <c r="D22" s="567">
        <v>1</v>
      </c>
      <c r="E22" s="567">
        <v>27</v>
      </c>
      <c r="F22" s="567" t="s">
        <v>834</v>
      </c>
      <c r="G22" s="567">
        <v>3</v>
      </c>
      <c r="H22" s="567">
        <v>1</v>
      </c>
      <c r="I22" s="567" t="s">
        <v>834</v>
      </c>
      <c r="J22" s="567" t="s">
        <v>834</v>
      </c>
      <c r="K22" s="567">
        <v>7</v>
      </c>
      <c r="L22" s="568" t="s">
        <v>130</v>
      </c>
      <c r="M22" s="567">
        <v>1</v>
      </c>
      <c r="N22" s="567">
        <v>16</v>
      </c>
      <c r="O22" s="567">
        <v>1</v>
      </c>
      <c r="P22" s="567">
        <v>11</v>
      </c>
      <c r="Q22" s="567">
        <v>1</v>
      </c>
      <c r="R22" s="567">
        <v>1</v>
      </c>
      <c r="S22" s="567" t="s">
        <v>834</v>
      </c>
      <c r="T22" s="567" t="s">
        <v>834</v>
      </c>
      <c r="U22" s="567" t="s">
        <v>834</v>
      </c>
      <c r="V22" s="567">
        <v>1</v>
      </c>
      <c r="W22" s="567">
        <v>1</v>
      </c>
      <c r="X22" s="567">
        <v>1</v>
      </c>
      <c r="Y22" s="567">
        <v>1</v>
      </c>
      <c r="Z22" s="567">
        <v>1</v>
      </c>
      <c r="AA22" s="567">
        <v>1</v>
      </c>
      <c r="AB22" s="567">
        <v>1</v>
      </c>
      <c r="AC22" s="567">
        <v>1</v>
      </c>
      <c r="AD22" s="567">
        <v>1</v>
      </c>
      <c r="AE22" s="569" t="s">
        <v>131</v>
      </c>
      <c r="AF22" s="570" t="s">
        <v>130</v>
      </c>
      <c r="AG22" s="571" t="s">
        <v>131</v>
      </c>
      <c r="AH22" s="567">
        <v>9</v>
      </c>
      <c r="AI22" s="567" t="s">
        <v>834</v>
      </c>
      <c r="AJ22" s="567">
        <v>1</v>
      </c>
      <c r="AK22" s="567" t="s">
        <v>834</v>
      </c>
      <c r="AL22" s="567">
        <v>1</v>
      </c>
      <c r="AM22" s="567" t="s">
        <v>834</v>
      </c>
    </row>
    <row r="23" spans="1:39" s="619" customFormat="1" ht="14.45" customHeight="1">
      <c r="A23" s="564" t="s">
        <v>132</v>
      </c>
      <c r="B23" s="565" t="s">
        <v>133</v>
      </c>
      <c r="C23" s="566">
        <f t="shared" si="3"/>
        <v>94</v>
      </c>
      <c r="D23" s="628">
        <v>1</v>
      </c>
      <c r="E23" s="628">
        <v>19</v>
      </c>
      <c r="F23" s="628">
        <v>0</v>
      </c>
      <c r="G23" s="628">
        <v>2</v>
      </c>
      <c r="H23" s="628">
        <v>0</v>
      </c>
      <c r="I23" s="628">
        <v>0</v>
      </c>
      <c r="J23" s="628">
        <v>2</v>
      </c>
      <c r="K23" s="628">
        <v>4</v>
      </c>
      <c r="L23" s="568" t="s">
        <v>132</v>
      </c>
      <c r="M23" s="628">
        <v>1</v>
      </c>
      <c r="N23" s="628">
        <v>8</v>
      </c>
      <c r="O23" s="628">
        <v>1</v>
      </c>
      <c r="P23" s="628">
        <v>3</v>
      </c>
      <c r="Q23" s="628">
        <v>0</v>
      </c>
      <c r="R23" s="628">
        <v>1</v>
      </c>
      <c r="S23" s="628">
        <v>0</v>
      </c>
      <c r="T23" s="628">
        <v>0</v>
      </c>
      <c r="U23" s="628">
        <v>0</v>
      </c>
      <c r="V23" s="628">
        <v>1</v>
      </c>
      <c r="W23" s="628">
        <v>13</v>
      </c>
      <c r="X23" s="628">
        <v>1</v>
      </c>
      <c r="Y23" s="628">
        <v>1</v>
      </c>
      <c r="Z23" s="628">
        <v>6</v>
      </c>
      <c r="AA23" s="628">
        <v>1</v>
      </c>
      <c r="AB23" s="628">
        <v>0</v>
      </c>
      <c r="AC23" s="628">
        <v>0</v>
      </c>
      <c r="AD23" s="628">
        <v>1</v>
      </c>
      <c r="AE23" s="569" t="s">
        <v>133</v>
      </c>
      <c r="AF23" s="570" t="s">
        <v>132</v>
      </c>
      <c r="AG23" s="571" t="s">
        <v>133</v>
      </c>
      <c r="AH23" s="628">
        <v>22</v>
      </c>
      <c r="AI23" s="628">
        <v>0</v>
      </c>
      <c r="AJ23" s="628">
        <v>4</v>
      </c>
      <c r="AK23" s="628">
        <v>0</v>
      </c>
      <c r="AL23" s="628">
        <v>1</v>
      </c>
      <c r="AM23" s="628">
        <v>1</v>
      </c>
    </row>
    <row r="24" spans="1:39" s="619" customFormat="1" ht="14.45" customHeight="1">
      <c r="A24" s="564" t="s">
        <v>134</v>
      </c>
      <c r="B24" s="565" t="s">
        <v>135</v>
      </c>
      <c r="C24" s="566">
        <f t="shared" si="3"/>
        <v>100</v>
      </c>
      <c r="D24" s="628">
        <v>1</v>
      </c>
      <c r="E24" s="628">
        <v>16</v>
      </c>
      <c r="F24" s="628">
        <v>1</v>
      </c>
      <c r="G24" s="628">
        <v>2</v>
      </c>
      <c r="H24" s="628">
        <v>0</v>
      </c>
      <c r="I24" s="628">
        <v>0</v>
      </c>
      <c r="J24" s="628">
        <v>0</v>
      </c>
      <c r="K24" s="628">
        <v>5</v>
      </c>
      <c r="L24" s="700" t="s">
        <v>134</v>
      </c>
      <c r="M24" s="628">
        <v>1</v>
      </c>
      <c r="N24" s="628">
        <v>12</v>
      </c>
      <c r="O24" s="628">
        <v>1</v>
      </c>
      <c r="P24" s="628">
        <v>4</v>
      </c>
      <c r="Q24" s="628">
        <v>1</v>
      </c>
      <c r="R24" s="628">
        <v>1</v>
      </c>
      <c r="S24" s="628">
        <v>0</v>
      </c>
      <c r="T24" s="628">
        <v>0</v>
      </c>
      <c r="U24" s="628">
        <v>0</v>
      </c>
      <c r="V24" s="628">
        <v>1</v>
      </c>
      <c r="W24" s="628">
        <v>17</v>
      </c>
      <c r="X24" s="628">
        <v>1</v>
      </c>
      <c r="Y24" s="628">
        <v>1</v>
      </c>
      <c r="Z24" s="628">
        <v>1</v>
      </c>
      <c r="AA24" s="628">
        <v>1</v>
      </c>
      <c r="AB24" s="628">
        <v>1</v>
      </c>
      <c r="AC24" s="628">
        <v>0</v>
      </c>
      <c r="AD24" s="628">
        <v>1</v>
      </c>
      <c r="AE24" s="701" t="s">
        <v>135</v>
      </c>
      <c r="AF24" s="702" t="s">
        <v>134</v>
      </c>
      <c r="AG24" s="703" t="s">
        <v>135</v>
      </c>
      <c r="AH24" s="628">
        <v>24</v>
      </c>
      <c r="AI24" s="628">
        <v>0</v>
      </c>
      <c r="AJ24" s="628">
        <v>4</v>
      </c>
      <c r="AK24" s="628">
        <v>0</v>
      </c>
      <c r="AL24" s="628">
        <v>1</v>
      </c>
      <c r="AM24" s="628">
        <v>2</v>
      </c>
    </row>
    <row r="25" spans="1:39" s="846" customFormat="1" ht="14.45" customHeight="1">
      <c r="A25" s="813" t="s">
        <v>136</v>
      </c>
      <c r="B25" s="814" t="s">
        <v>137</v>
      </c>
      <c r="C25" s="815">
        <v>110</v>
      </c>
      <c r="D25" s="816">
        <v>1</v>
      </c>
      <c r="E25" s="816">
        <v>24</v>
      </c>
      <c r="F25" s="816" t="s">
        <v>834</v>
      </c>
      <c r="G25" s="816">
        <v>2</v>
      </c>
      <c r="H25" s="816" t="s">
        <v>834</v>
      </c>
      <c r="I25" s="816">
        <v>4</v>
      </c>
      <c r="J25" s="816">
        <v>1</v>
      </c>
      <c r="K25" s="816">
        <v>3</v>
      </c>
      <c r="L25" s="761" t="s">
        <v>1236</v>
      </c>
      <c r="M25" s="816">
        <v>1</v>
      </c>
      <c r="N25" s="816">
        <v>13</v>
      </c>
      <c r="O25" s="816">
        <v>1</v>
      </c>
      <c r="P25" s="816">
        <v>4</v>
      </c>
      <c r="Q25" s="816">
        <v>1</v>
      </c>
      <c r="R25" s="816" t="s">
        <v>834</v>
      </c>
      <c r="S25" s="816">
        <v>1</v>
      </c>
      <c r="T25" s="816">
        <v>1</v>
      </c>
      <c r="U25" s="816" t="s">
        <v>1237</v>
      </c>
      <c r="V25" s="816">
        <v>1</v>
      </c>
      <c r="W25" s="816">
        <v>21</v>
      </c>
      <c r="X25" s="816">
        <v>1</v>
      </c>
      <c r="Y25" s="816">
        <v>1</v>
      </c>
      <c r="Z25" s="816">
        <v>3</v>
      </c>
      <c r="AA25" s="816">
        <v>1</v>
      </c>
      <c r="AB25" s="816">
        <v>1</v>
      </c>
      <c r="AC25" s="816">
        <v>7</v>
      </c>
      <c r="AD25" s="816">
        <v>1</v>
      </c>
      <c r="AE25" s="817" t="s">
        <v>1238</v>
      </c>
      <c r="AF25" s="48" t="s">
        <v>1236</v>
      </c>
      <c r="AG25" s="818" t="s">
        <v>137</v>
      </c>
      <c r="AH25" s="816">
        <v>12</v>
      </c>
      <c r="AI25" s="816">
        <v>1</v>
      </c>
      <c r="AJ25" s="816">
        <v>1</v>
      </c>
      <c r="AK25" s="816" t="s">
        <v>834</v>
      </c>
      <c r="AL25" s="816">
        <v>1</v>
      </c>
      <c r="AM25" s="816">
        <v>1</v>
      </c>
    </row>
    <row r="26" spans="1:39" s="619" customFormat="1" ht="14.45" customHeight="1">
      <c r="A26" s="564" t="s">
        <v>138</v>
      </c>
      <c r="B26" s="565" t="s">
        <v>139</v>
      </c>
      <c r="C26" s="566">
        <f t="shared" si="3"/>
        <v>63</v>
      </c>
      <c r="D26" s="628">
        <v>1</v>
      </c>
      <c r="E26" s="628">
        <v>14</v>
      </c>
      <c r="F26" s="628" t="s">
        <v>834</v>
      </c>
      <c r="G26" s="628">
        <v>2</v>
      </c>
      <c r="H26" s="628" t="s">
        <v>834</v>
      </c>
      <c r="I26" s="628">
        <v>2</v>
      </c>
      <c r="J26" s="628" t="s">
        <v>834</v>
      </c>
      <c r="K26" s="628">
        <v>4</v>
      </c>
      <c r="L26" s="633" t="s">
        <v>138</v>
      </c>
      <c r="M26" s="628">
        <v>1</v>
      </c>
      <c r="N26" s="628">
        <v>8</v>
      </c>
      <c r="O26" s="628">
        <v>1</v>
      </c>
      <c r="P26" s="628">
        <v>3</v>
      </c>
      <c r="Q26" s="628">
        <v>1</v>
      </c>
      <c r="R26" s="628">
        <v>1</v>
      </c>
      <c r="S26" s="628" t="s">
        <v>834</v>
      </c>
      <c r="T26" s="628" t="s">
        <v>834</v>
      </c>
      <c r="U26" s="628" t="s">
        <v>834</v>
      </c>
      <c r="V26" s="628">
        <v>1</v>
      </c>
      <c r="W26" s="628">
        <v>13</v>
      </c>
      <c r="X26" s="628" t="s">
        <v>834</v>
      </c>
      <c r="Y26" s="628" t="s">
        <v>834</v>
      </c>
      <c r="Z26" s="628" t="s">
        <v>834</v>
      </c>
      <c r="AA26" s="628">
        <v>1</v>
      </c>
      <c r="AB26" s="628" t="s">
        <v>834</v>
      </c>
      <c r="AC26" s="628" t="s">
        <v>834</v>
      </c>
      <c r="AD26" s="628">
        <v>1</v>
      </c>
      <c r="AE26" s="701" t="s">
        <v>139</v>
      </c>
      <c r="AF26" s="702" t="s">
        <v>138</v>
      </c>
      <c r="AG26" s="703" t="s">
        <v>139</v>
      </c>
      <c r="AH26" s="628">
        <v>5</v>
      </c>
      <c r="AI26" s="628" t="s">
        <v>834</v>
      </c>
      <c r="AJ26" s="628">
        <v>1</v>
      </c>
      <c r="AK26" s="628" t="s">
        <v>834</v>
      </c>
      <c r="AL26" s="628">
        <v>1</v>
      </c>
      <c r="AM26" s="628">
        <v>2</v>
      </c>
    </row>
    <row r="27" spans="1:39" s="619" customFormat="1" ht="14.45" customHeight="1">
      <c r="A27" s="564" t="s">
        <v>140</v>
      </c>
      <c r="B27" s="565" t="s">
        <v>141</v>
      </c>
      <c r="C27" s="566">
        <f t="shared" si="3"/>
        <v>69</v>
      </c>
      <c r="D27" s="704">
        <v>1</v>
      </c>
      <c r="E27" s="704">
        <v>15</v>
      </c>
      <c r="F27" s="704">
        <v>0</v>
      </c>
      <c r="G27" s="704">
        <v>2</v>
      </c>
      <c r="H27" s="704">
        <v>0</v>
      </c>
      <c r="I27" s="704">
        <v>0</v>
      </c>
      <c r="J27" s="704">
        <v>0</v>
      </c>
      <c r="K27" s="704">
        <v>4</v>
      </c>
      <c r="L27" s="700" t="s">
        <v>140</v>
      </c>
      <c r="M27" s="704">
        <v>1</v>
      </c>
      <c r="N27" s="704">
        <v>8</v>
      </c>
      <c r="O27" s="704">
        <v>1</v>
      </c>
      <c r="P27" s="704">
        <v>5</v>
      </c>
      <c r="Q27" s="704">
        <v>1</v>
      </c>
      <c r="R27" s="704">
        <v>1</v>
      </c>
      <c r="S27" s="704">
        <v>0</v>
      </c>
      <c r="T27" s="704">
        <v>0</v>
      </c>
      <c r="U27" s="704">
        <v>0</v>
      </c>
      <c r="V27" s="704">
        <v>1</v>
      </c>
      <c r="W27" s="704">
        <v>14</v>
      </c>
      <c r="X27" s="704">
        <v>1</v>
      </c>
      <c r="Y27" s="704">
        <v>1</v>
      </c>
      <c r="Z27" s="704">
        <v>1</v>
      </c>
      <c r="AA27" s="704">
        <v>1</v>
      </c>
      <c r="AB27" s="704">
        <v>0</v>
      </c>
      <c r="AC27" s="704">
        <v>0</v>
      </c>
      <c r="AD27" s="704">
        <v>1</v>
      </c>
      <c r="AE27" s="701" t="s">
        <v>141</v>
      </c>
      <c r="AF27" s="702" t="s">
        <v>140</v>
      </c>
      <c r="AG27" s="703" t="s">
        <v>141</v>
      </c>
      <c r="AH27" s="704">
        <v>7</v>
      </c>
      <c r="AI27" s="704">
        <v>0</v>
      </c>
      <c r="AJ27" s="704">
        <v>1</v>
      </c>
      <c r="AK27" s="704">
        <v>0</v>
      </c>
      <c r="AL27" s="704">
        <v>1</v>
      </c>
      <c r="AM27" s="704">
        <v>1</v>
      </c>
    </row>
    <row r="28" spans="1:39" s="619" customFormat="1" ht="14.45" customHeight="1">
      <c r="A28" s="564" t="s">
        <v>142</v>
      </c>
      <c r="B28" s="565" t="s">
        <v>143</v>
      </c>
      <c r="C28" s="566">
        <f t="shared" si="3"/>
        <v>36</v>
      </c>
      <c r="D28" s="628">
        <v>1</v>
      </c>
      <c r="E28" s="628">
        <v>8</v>
      </c>
      <c r="F28" s="628" t="s">
        <v>834</v>
      </c>
      <c r="G28" s="628">
        <v>2</v>
      </c>
      <c r="H28" s="628" t="s">
        <v>834</v>
      </c>
      <c r="I28" s="628" t="s">
        <v>834</v>
      </c>
      <c r="J28" s="628" t="s">
        <v>834</v>
      </c>
      <c r="K28" s="628">
        <v>2</v>
      </c>
      <c r="L28" s="568" t="s">
        <v>142</v>
      </c>
      <c r="M28" s="567">
        <v>1</v>
      </c>
      <c r="N28" s="567">
        <v>8</v>
      </c>
      <c r="O28" s="567">
        <v>0</v>
      </c>
      <c r="P28" s="567">
        <v>2</v>
      </c>
      <c r="Q28" s="567">
        <v>0</v>
      </c>
      <c r="R28" s="567">
        <v>1</v>
      </c>
      <c r="S28" s="567">
        <v>0</v>
      </c>
      <c r="T28" s="567">
        <v>0</v>
      </c>
      <c r="U28" s="567">
        <v>0</v>
      </c>
      <c r="V28" s="567">
        <v>1</v>
      </c>
      <c r="W28" s="567">
        <v>1</v>
      </c>
      <c r="X28" s="567">
        <v>0</v>
      </c>
      <c r="Y28" s="567">
        <v>0</v>
      </c>
      <c r="Z28" s="567">
        <v>2</v>
      </c>
      <c r="AA28" s="567">
        <v>1</v>
      </c>
      <c r="AB28" s="567">
        <v>0</v>
      </c>
      <c r="AC28" s="567">
        <v>0</v>
      </c>
      <c r="AD28" s="567">
        <v>0</v>
      </c>
      <c r="AE28" s="569" t="s">
        <v>143</v>
      </c>
      <c r="AF28" s="570" t="s">
        <v>142</v>
      </c>
      <c r="AG28" s="571" t="s">
        <v>143</v>
      </c>
      <c r="AH28" s="628">
        <v>2</v>
      </c>
      <c r="AI28" s="628">
        <v>0</v>
      </c>
      <c r="AJ28" s="628">
        <v>1</v>
      </c>
      <c r="AK28" s="628">
        <v>0</v>
      </c>
      <c r="AL28" s="628">
        <v>1</v>
      </c>
      <c r="AM28" s="628">
        <v>2</v>
      </c>
    </row>
    <row r="29" spans="1:39" s="819" customFormat="1" ht="14.45" customHeight="1">
      <c r="A29" s="813" t="s">
        <v>144</v>
      </c>
      <c r="B29" s="814" t="s">
        <v>145</v>
      </c>
      <c r="C29" s="815">
        <f>SUM(D29:K29,M29:AD29,AH29:AM29)</f>
        <v>110</v>
      </c>
      <c r="D29" s="822">
        <v>1</v>
      </c>
      <c r="E29" s="822">
        <v>18</v>
      </c>
      <c r="F29" s="822">
        <v>3</v>
      </c>
      <c r="G29" s="822">
        <v>2</v>
      </c>
      <c r="H29" s="832">
        <v>0</v>
      </c>
      <c r="I29" s="832">
        <v>0</v>
      </c>
      <c r="J29" s="822">
        <v>0</v>
      </c>
      <c r="K29" s="822">
        <v>3</v>
      </c>
      <c r="L29" s="761" t="s">
        <v>144</v>
      </c>
      <c r="M29" s="825">
        <v>1</v>
      </c>
      <c r="N29" s="822">
        <v>18</v>
      </c>
      <c r="O29" s="831">
        <v>1</v>
      </c>
      <c r="P29" s="831">
        <v>3</v>
      </c>
      <c r="Q29" s="831">
        <v>1</v>
      </c>
      <c r="R29" s="816" t="s">
        <v>834</v>
      </c>
      <c r="S29" s="822">
        <v>1</v>
      </c>
      <c r="T29" s="926" t="s">
        <v>834</v>
      </c>
      <c r="U29" s="926" t="s">
        <v>834</v>
      </c>
      <c r="V29" s="825">
        <v>1</v>
      </c>
      <c r="W29" s="825">
        <v>18</v>
      </c>
      <c r="X29" s="825">
        <v>1</v>
      </c>
      <c r="Y29" s="825">
        <v>1</v>
      </c>
      <c r="Z29" s="825">
        <v>2</v>
      </c>
      <c r="AA29" s="825">
        <v>1</v>
      </c>
      <c r="AB29" s="816" t="s">
        <v>834</v>
      </c>
      <c r="AC29" s="927">
        <v>4</v>
      </c>
      <c r="AD29" s="825">
        <v>1</v>
      </c>
      <c r="AE29" s="830" t="s">
        <v>145</v>
      </c>
      <c r="AF29" s="48" t="s">
        <v>144</v>
      </c>
      <c r="AG29" s="838" t="s">
        <v>145</v>
      </c>
      <c r="AH29" s="825">
        <v>21</v>
      </c>
      <c r="AI29" s="628">
        <v>0</v>
      </c>
      <c r="AJ29" s="825">
        <v>4</v>
      </c>
      <c r="AK29" s="926">
        <v>0</v>
      </c>
      <c r="AL29" s="825">
        <v>1</v>
      </c>
      <c r="AM29" s="825">
        <v>3</v>
      </c>
    </row>
    <row r="30" spans="1:39" s="619" customFormat="1" ht="14.45" customHeight="1">
      <c r="A30" s="564" t="s">
        <v>146</v>
      </c>
      <c r="B30" s="565" t="s">
        <v>147</v>
      </c>
      <c r="C30" s="566">
        <v>50</v>
      </c>
      <c r="D30" s="639">
        <v>1</v>
      </c>
      <c r="E30" s="639">
        <v>8</v>
      </c>
      <c r="F30" s="639">
        <v>0</v>
      </c>
      <c r="G30" s="639">
        <v>2</v>
      </c>
      <c r="H30" s="639">
        <v>0</v>
      </c>
      <c r="I30" s="639">
        <v>0</v>
      </c>
      <c r="J30" s="639">
        <v>0</v>
      </c>
      <c r="K30" s="639">
        <v>1</v>
      </c>
      <c r="L30" s="568" t="s">
        <v>146</v>
      </c>
      <c r="M30" s="639">
        <v>1</v>
      </c>
      <c r="N30" s="639">
        <v>8</v>
      </c>
      <c r="O30" s="639">
        <v>0</v>
      </c>
      <c r="P30" s="639">
        <v>2</v>
      </c>
      <c r="Q30" s="639">
        <v>0</v>
      </c>
      <c r="R30" s="639">
        <v>1</v>
      </c>
      <c r="S30" s="639">
        <v>0</v>
      </c>
      <c r="T30" s="639">
        <v>4</v>
      </c>
      <c r="U30" s="639">
        <v>0</v>
      </c>
      <c r="V30" s="639">
        <v>1</v>
      </c>
      <c r="W30" s="639">
        <v>8</v>
      </c>
      <c r="X30" s="639">
        <v>0</v>
      </c>
      <c r="Y30" s="639">
        <v>1</v>
      </c>
      <c r="Z30" s="639">
        <v>3</v>
      </c>
      <c r="AA30" s="639">
        <v>1</v>
      </c>
      <c r="AB30" s="639">
        <v>0</v>
      </c>
      <c r="AC30" s="639">
        <v>0</v>
      </c>
      <c r="AD30" s="639">
        <v>1</v>
      </c>
      <c r="AE30" s="569" t="s">
        <v>147</v>
      </c>
      <c r="AF30" s="570" t="s">
        <v>146</v>
      </c>
      <c r="AG30" s="571" t="s">
        <v>147</v>
      </c>
      <c r="AH30" s="639">
        <v>3</v>
      </c>
      <c r="AI30" s="639">
        <v>1</v>
      </c>
      <c r="AJ30" s="639">
        <v>1</v>
      </c>
      <c r="AK30" s="639">
        <v>0</v>
      </c>
      <c r="AL30" s="639">
        <v>1</v>
      </c>
      <c r="AM30" s="639">
        <v>1</v>
      </c>
    </row>
    <row r="31" spans="1:39" s="619" customFormat="1" ht="14.45" customHeight="1">
      <c r="A31" s="564" t="s">
        <v>148</v>
      </c>
      <c r="B31" s="565" t="s">
        <v>149</v>
      </c>
      <c r="C31" s="566">
        <f>SUM(D31:K31,M31:AD31,AH31:AM31)</f>
        <v>30</v>
      </c>
      <c r="D31" s="628">
        <v>1</v>
      </c>
      <c r="E31" s="628">
        <v>6</v>
      </c>
      <c r="F31" s="628" t="s">
        <v>834</v>
      </c>
      <c r="G31" s="628">
        <v>2</v>
      </c>
      <c r="H31" s="628" t="s">
        <v>834</v>
      </c>
      <c r="I31" s="628" t="s">
        <v>834</v>
      </c>
      <c r="J31" s="628" t="s">
        <v>834</v>
      </c>
      <c r="K31" s="628">
        <v>2</v>
      </c>
      <c r="L31" s="705" t="s">
        <v>148</v>
      </c>
      <c r="M31" s="706">
        <v>1</v>
      </c>
      <c r="N31" s="706">
        <v>6</v>
      </c>
      <c r="O31" s="706" t="s">
        <v>834</v>
      </c>
      <c r="P31" s="706">
        <v>2</v>
      </c>
      <c r="Q31" s="706" t="s">
        <v>834</v>
      </c>
      <c r="R31" s="706">
        <v>1</v>
      </c>
      <c r="S31" s="706" t="s">
        <v>834</v>
      </c>
      <c r="T31" s="706" t="s">
        <v>834</v>
      </c>
      <c r="U31" s="706" t="s">
        <v>834</v>
      </c>
      <c r="V31" s="706">
        <v>1</v>
      </c>
      <c r="W31" s="706">
        <v>1</v>
      </c>
      <c r="X31" s="706" t="s">
        <v>834</v>
      </c>
      <c r="Y31" s="706" t="s">
        <v>834</v>
      </c>
      <c r="Z31" s="628">
        <v>1</v>
      </c>
      <c r="AA31" s="628">
        <v>1</v>
      </c>
      <c r="AB31" s="628" t="s">
        <v>834</v>
      </c>
      <c r="AC31" s="628" t="s">
        <v>834</v>
      </c>
      <c r="AD31" s="628" t="s">
        <v>834</v>
      </c>
      <c r="AE31" s="707" t="s">
        <v>149</v>
      </c>
      <c r="AF31" s="708" t="s">
        <v>148</v>
      </c>
      <c r="AG31" s="709" t="s">
        <v>149</v>
      </c>
      <c r="AH31" s="628">
        <v>2</v>
      </c>
      <c r="AI31" s="628" t="s">
        <v>834</v>
      </c>
      <c r="AJ31" s="628">
        <v>1</v>
      </c>
      <c r="AK31" s="628" t="s">
        <v>834</v>
      </c>
      <c r="AL31" s="628">
        <v>1</v>
      </c>
      <c r="AM31" s="628">
        <v>1</v>
      </c>
    </row>
    <row r="32" spans="1:39" s="494" customFormat="1" ht="15" customHeight="1">
      <c r="A32" s="820" t="s">
        <v>150</v>
      </c>
      <c r="B32" s="821" t="s">
        <v>151</v>
      </c>
      <c r="C32" s="815">
        <v>68</v>
      </c>
      <c r="D32" s="822">
        <v>1</v>
      </c>
      <c r="E32" s="822">
        <v>9</v>
      </c>
      <c r="F32" s="822" t="s">
        <v>834</v>
      </c>
      <c r="G32" s="822">
        <v>2</v>
      </c>
      <c r="H32" s="822" t="s">
        <v>834</v>
      </c>
      <c r="I32" s="822">
        <v>2</v>
      </c>
      <c r="J32" s="822">
        <v>2</v>
      </c>
      <c r="K32" s="822">
        <v>2</v>
      </c>
      <c r="L32" s="16" t="s">
        <v>150</v>
      </c>
      <c r="M32" s="822">
        <v>1</v>
      </c>
      <c r="N32" s="822" t="s">
        <v>834</v>
      </c>
      <c r="O32" s="822">
        <v>1</v>
      </c>
      <c r="P32" s="822">
        <v>3</v>
      </c>
      <c r="Q32" s="822">
        <v>1</v>
      </c>
      <c r="R32" s="822" t="s">
        <v>834</v>
      </c>
      <c r="S32" s="822">
        <v>1</v>
      </c>
      <c r="T32" s="822" t="s">
        <v>834</v>
      </c>
      <c r="U32" s="822" t="s">
        <v>834</v>
      </c>
      <c r="V32" s="822">
        <v>1</v>
      </c>
      <c r="W32" s="822">
        <v>9</v>
      </c>
      <c r="X32" s="822">
        <v>1</v>
      </c>
      <c r="Y32" s="822">
        <v>1</v>
      </c>
      <c r="Z32" s="822">
        <v>5</v>
      </c>
      <c r="AA32" s="822">
        <v>1</v>
      </c>
      <c r="AB32" s="822" t="s">
        <v>834</v>
      </c>
      <c r="AC32" s="822">
        <v>5</v>
      </c>
      <c r="AD32" s="822">
        <v>1</v>
      </c>
      <c r="AE32" s="213" t="s">
        <v>151</v>
      </c>
      <c r="AF32" s="808" t="s">
        <v>150</v>
      </c>
      <c r="AG32" s="317" t="s">
        <v>151</v>
      </c>
      <c r="AH32" s="822">
        <v>4</v>
      </c>
      <c r="AI32" s="822" t="s">
        <v>834</v>
      </c>
      <c r="AJ32" s="822">
        <v>1</v>
      </c>
      <c r="AK32" s="822">
        <v>2</v>
      </c>
      <c r="AL32" s="822">
        <v>1</v>
      </c>
      <c r="AM32" s="822">
        <v>11</v>
      </c>
    </row>
    <row r="33" spans="1:39" s="819" customFormat="1" ht="14.45" customHeight="1">
      <c r="A33" s="813" t="s">
        <v>152</v>
      </c>
      <c r="B33" s="814" t="s">
        <v>153</v>
      </c>
      <c r="C33" s="815">
        <f t="shared" si="3"/>
        <v>57</v>
      </c>
      <c r="D33" s="823">
        <v>1</v>
      </c>
      <c r="E33" s="823">
        <v>9</v>
      </c>
      <c r="F33" s="824">
        <v>0</v>
      </c>
      <c r="G33" s="824">
        <v>2</v>
      </c>
      <c r="H33" s="824">
        <v>0</v>
      </c>
      <c r="I33" s="823">
        <v>2</v>
      </c>
      <c r="J33" s="824">
        <v>1</v>
      </c>
      <c r="K33" s="825">
        <v>1</v>
      </c>
      <c r="L33" s="826" t="s">
        <v>152</v>
      </c>
      <c r="M33" s="823">
        <v>1</v>
      </c>
      <c r="N33" s="823">
        <v>2</v>
      </c>
      <c r="O33" s="823">
        <v>0</v>
      </c>
      <c r="P33" s="823">
        <v>3</v>
      </c>
      <c r="Q33" s="823">
        <v>1</v>
      </c>
      <c r="R33" s="823">
        <v>1</v>
      </c>
      <c r="S33" s="823">
        <v>0</v>
      </c>
      <c r="T33" s="823">
        <v>0</v>
      </c>
      <c r="U33" s="824">
        <v>0</v>
      </c>
      <c r="V33" s="823">
        <v>1</v>
      </c>
      <c r="W33" s="823">
        <v>11</v>
      </c>
      <c r="X33" s="823">
        <v>0</v>
      </c>
      <c r="Y33" s="823">
        <v>0</v>
      </c>
      <c r="Z33" s="823">
        <v>1</v>
      </c>
      <c r="AA33" s="823">
        <v>1</v>
      </c>
      <c r="AB33" s="823">
        <v>0</v>
      </c>
      <c r="AC33" s="823">
        <v>1</v>
      </c>
      <c r="AD33" s="823">
        <v>0</v>
      </c>
      <c r="AE33" s="827" t="s">
        <v>153</v>
      </c>
      <c r="AF33" s="828" t="s">
        <v>152</v>
      </c>
      <c r="AG33" s="829" t="s">
        <v>153</v>
      </c>
      <c r="AH33" s="823">
        <v>12</v>
      </c>
      <c r="AI33" s="824">
        <v>0</v>
      </c>
      <c r="AJ33" s="823">
        <v>3</v>
      </c>
      <c r="AK33" s="823">
        <v>0</v>
      </c>
      <c r="AL33" s="823">
        <v>1</v>
      </c>
      <c r="AM33" s="823">
        <v>2</v>
      </c>
    </row>
    <row r="34" spans="1:39" s="819" customFormat="1" ht="17.25" customHeight="1">
      <c r="A34" s="813" t="s">
        <v>154</v>
      </c>
      <c r="B34" s="814" t="s">
        <v>155</v>
      </c>
      <c r="C34" s="815">
        <f t="shared" si="3"/>
        <v>46</v>
      </c>
      <c r="D34" s="833">
        <v>1</v>
      </c>
      <c r="E34" s="833">
        <v>8</v>
      </c>
      <c r="F34" s="824">
        <v>0</v>
      </c>
      <c r="G34" s="833">
        <v>2</v>
      </c>
      <c r="H34" s="833">
        <v>0</v>
      </c>
      <c r="I34" s="833">
        <v>0</v>
      </c>
      <c r="J34" s="833">
        <v>0</v>
      </c>
      <c r="K34" s="825">
        <v>2</v>
      </c>
      <c r="L34" s="761" t="s">
        <v>154</v>
      </c>
      <c r="M34" s="825">
        <v>1</v>
      </c>
      <c r="N34" s="825">
        <v>5</v>
      </c>
      <c r="O34" s="825">
        <v>1</v>
      </c>
      <c r="P34" s="825">
        <v>2</v>
      </c>
      <c r="Q34" s="825">
        <v>1</v>
      </c>
      <c r="R34" s="825">
        <v>1</v>
      </c>
      <c r="S34" s="825">
        <v>0</v>
      </c>
      <c r="T34" s="825">
        <v>0</v>
      </c>
      <c r="U34" s="825">
        <v>0</v>
      </c>
      <c r="V34" s="825">
        <v>1</v>
      </c>
      <c r="W34" s="825">
        <v>8</v>
      </c>
      <c r="X34" s="825">
        <v>0</v>
      </c>
      <c r="Y34" s="825">
        <v>1</v>
      </c>
      <c r="Z34" s="825">
        <v>0</v>
      </c>
      <c r="AA34" s="825">
        <v>1</v>
      </c>
      <c r="AB34" s="825">
        <v>0</v>
      </c>
      <c r="AC34" s="825">
        <v>3</v>
      </c>
      <c r="AD34" s="825">
        <v>1</v>
      </c>
      <c r="AE34" s="817" t="s">
        <v>155</v>
      </c>
      <c r="AF34" s="48" t="s">
        <v>154</v>
      </c>
      <c r="AG34" s="818" t="s">
        <v>155</v>
      </c>
      <c r="AH34" s="825">
        <v>5</v>
      </c>
      <c r="AI34" s="825">
        <v>0</v>
      </c>
      <c r="AJ34" s="825">
        <v>1</v>
      </c>
      <c r="AK34" s="825">
        <v>0</v>
      </c>
      <c r="AL34" s="825">
        <v>1</v>
      </c>
      <c r="AM34" s="825">
        <v>0</v>
      </c>
    </row>
    <row r="35" spans="1:39" s="846" customFormat="1" ht="14.45" customHeight="1">
      <c r="A35" s="813" t="s">
        <v>156</v>
      </c>
      <c r="B35" s="814" t="s">
        <v>157</v>
      </c>
      <c r="C35" s="815">
        <f>SUM(D35:K35,M35:AD35,AH35:AM35)</f>
        <v>57</v>
      </c>
      <c r="D35" s="825">
        <v>1</v>
      </c>
      <c r="E35" s="825">
        <v>10</v>
      </c>
      <c r="F35" s="825">
        <v>0</v>
      </c>
      <c r="G35" s="825">
        <v>2</v>
      </c>
      <c r="H35" s="825">
        <v>0</v>
      </c>
      <c r="I35" s="825">
        <v>0</v>
      </c>
      <c r="J35" s="825">
        <v>1</v>
      </c>
      <c r="K35" s="825">
        <v>3</v>
      </c>
      <c r="L35" s="761" t="s">
        <v>156</v>
      </c>
      <c r="M35" s="825">
        <v>1</v>
      </c>
      <c r="N35" s="825">
        <v>7</v>
      </c>
      <c r="O35" s="825">
        <v>1</v>
      </c>
      <c r="P35" s="825">
        <v>2</v>
      </c>
      <c r="Q35" s="825">
        <v>1</v>
      </c>
      <c r="R35" s="825">
        <v>1</v>
      </c>
      <c r="S35" s="825">
        <v>0</v>
      </c>
      <c r="T35" s="825">
        <v>0</v>
      </c>
      <c r="U35" s="825">
        <v>0</v>
      </c>
      <c r="V35" s="825">
        <v>1</v>
      </c>
      <c r="W35" s="825">
        <v>10</v>
      </c>
      <c r="X35" s="825">
        <v>1</v>
      </c>
      <c r="Y35" s="825">
        <v>0</v>
      </c>
      <c r="Z35" s="825">
        <v>1</v>
      </c>
      <c r="AA35" s="825">
        <v>1</v>
      </c>
      <c r="AB35" s="825">
        <v>0</v>
      </c>
      <c r="AC35" s="825">
        <v>0</v>
      </c>
      <c r="AD35" s="825">
        <v>1</v>
      </c>
      <c r="AE35" s="817" t="s">
        <v>157</v>
      </c>
      <c r="AF35" s="48" t="s">
        <v>156</v>
      </c>
      <c r="AG35" s="818" t="s">
        <v>157</v>
      </c>
      <c r="AH35" s="825">
        <v>9</v>
      </c>
      <c r="AI35" s="825">
        <v>1</v>
      </c>
      <c r="AJ35" s="825">
        <v>1</v>
      </c>
      <c r="AK35" s="825">
        <v>0</v>
      </c>
      <c r="AL35" s="825">
        <v>1</v>
      </c>
      <c r="AM35" s="825">
        <v>0</v>
      </c>
    </row>
    <row r="36" spans="1:39" s="619" customFormat="1" ht="14.45" customHeight="1">
      <c r="A36" s="564" t="s">
        <v>158</v>
      </c>
      <c r="B36" s="565" t="s">
        <v>159</v>
      </c>
      <c r="C36" s="566">
        <f t="shared" si="3"/>
        <v>89</v>
      </c>
      <c r="D36" s="704">
        <v>1</v>
      </c>
      <c r="E36" s="704">
        <v>8</v>
      </c>
      <c r="F36" s="704">
        <v>0</v>
      </c>
      <c r="G36" s="704">
        <v>2</v>
      </c>
      <c r="H36" s="704">
        <v>0</v>
      </c>
      <c r="I36" s="704">
        <v>0</v>
      </c>
      <c r="J36" s="704">
        <v>1</v>
      </c>
      <c r="K36" s="704">
        <v>3</v>
      </c>
      <c r="L36" s="700" t="s">
        <v>158</v>
      </c>
      <c r="M36" s="704">
        <v>1</v>
      </c>
      <c r="N36" s="704">
        <v>8</v>
      </c>
      <c r="O36" s="704">
        <v>1</v>
      </c>
      <c r="P36" s="704">
        <v>7</v>
      </c>
      <c r="Q36" s="704">
        <v>1</v>
      </c>
      <c r="R36" s="704">
        <v>1</v>
      </c>
      <c r="S36" s="628">
        <v>0</v>
      </c>
      <c r="T36" s="628">
        <v>0</v>
      </c>
      <c r="U36" s="628">
        <v>0</v>
      </c>
      <c r="V36" s="704">
        <v>1</v>
      </c>
      <c r="W36" s="704">
        <v>10</v>
      </c>
      <c r="X36" s="704">
        <v>0</v>
      </c>
      <c r="Y36" s="704">
        <v>0</v>
      </c>
      <c r="Z36" s="704">
        <v>1</v>
      </c>
      <c r="AA36" s="704">
        <v>1</v>
      </c>
      <c r="AB36" s="628">
        <v>0</v>
      </c>
      <c r="AC36" s="704">
        <v>0</v>
      </c>
      <c r="AD36" s="704">
        <v>1</v>
      </c>
      <c r="AE36" s="701" t="s">
        <v>159</v>
      </c>
      <c r="AF36" s="702" t="s">
        <v>158</v>
      </c>
      <c r="AG36" s="703" t="s">
        <v>159</v>
      </c>
      <c r="AH36" s="704">
        <v>9</v>
      </c>
      <c r="AI36" s="628">
        <v>0</v>
      </c>
      <c r="AJ36" s="704">
        <v>0</v>
      </c>
      <c r="AK36" s="628">
        <v>2</v>
      </c>
      <c r="AL36" s="704">
        <v>0</v>
      </c>
      <c r="AM36" s="704">
        <v>30</v>
      </c>
    </row>
    <row r="37" spans="1:39" s="619" customFormat="1" ht="14.45" customHeight="1">
      <c r="A37" s="564" t="s">
        <v>160</v>
      </c>
      <c r="B37" s="565" t="s">
        <v>161</v>
      </c>
      <c r="C37" s="566">
        <f t="shared" si="3"/>
        <v>64</v>
      </c>
      <c r="D37" s="628">
        <v>1</v>
      </c>
      <c r="E37" s="628">
        <v>12</v>
      </c>
      <c r="F37" s="628">
        <v>1</v>
      </c>
      <c r="G37" s="628">
        <v>2</v>
      </c>
      <c r="H37" s="704">
        <v>0</v>
      </c>
      <c r="I37" s="704">
        <v>0</v>
      </c>
      <c r="J37" s="704">
        <v>0</v>
      </c>
      <c r="K37" s="628">
        <v>2</v>
      </c>
      <c r="L37" s="568" t="s">
        <v>160</v>
      </c>
      <c r="M37" s="628">
        <v>1</v>
      </c>
      <c r="N37" s="628">
        <v>8</v>
      </c>
      <c r="O37" s="704">
        <v>0</v>
      </c>
      <c r="P37" s="628">
        <v>3</v>
      </c>
      <c r="Q37" s="628">
        <v>1</v>
      </c>
      <c r="R37" s="628">
        <v>1</v>
      </c>
      <c r="S37" s="628">
        <v>0</v>
      </c>
      <c r="T37" s="628">
        <v>0</v>
      </c>
      <c r="U37" s="628">
        <v>0</v>
      </c>
      <c r="V37" s="628">
        <v>1</v>
      </c>
      <c r="W37" s="628">
        <v>12</v>
      </c>
      <c r="X37" s="704">
        <v>0</v>
      </c>
      <c r="Y37" s="628">
        <v>1</v>
      </c>
      <c r="Z37" s="628">
        <v>1</v>
      </c>
      <c r="AA37" s="628">
        <v>1</v>
      </c>
      <c r="AB37" s="628">
        <v>0</v>
      </c>
      <c r="AC37" s="704">
        <v>0</v>
      </c>
      <c r="AD37" s="628">
        <v>1</v>
      </c>
      <c r="AE37" s="569" t="s">
        <v>161</v>
      </c>
      <c r="AF37" s="570" t="s">
        <v>160</v>
      </c>
      <c r="AG37" s="571" t="s">
        <v>161</v>
      </c>
      <c r="AH37" s="628">
        <v>5</v>
      </c>
      <c r="AI37" s="628">
        <v>0</v>
      </c>
      <c r="AJ37" s="628">
        <v>1</v>
      </c>
      <c r="AK37" s="628">
        <v>0</v>
      </c>
      <c r="AL37" s="628">
        <v>1</v>
      </c>
      <c r="AM37" s="628">
        <v>8</v>
      </c>
    </row>
    <row r="38" spans="1:39" s="573" customFormat="1" ht="15" customHeight="1">
      <c r="A38" s="629" t="s">
        <v>162</v>
      </c>
      <c r="B38" s="630" t="s">
        <v>163</v>
      </c>
      <c r="C38" s="566">
        <v>47</v>
      </c>
      <c r="D38" s="714">
        <v>1</v>
      </c>
      <c r="E38" s="714">
        <v>10</v>
      </c>
      <c r="F38" s="714">
        <v>0</v>
      </c>
      <c r="G38" s="714">
        <v>2</v>
      </c>
      <c r="H38" s="704">
        <v>0</v>
      </c>
      <c r="I38" s="704">
        <v>0</v>
      </c>
      <c r="J38" s="704">
        <v>1</v>
      </c>
      <c r="K38" s="714">
        <v>2</v>
      </c>
      <c r="L38" s="710" t="s">
        <v>162</v>
      </c>
      <c r="M38" s="714">
        <v>1</v>
      </c>
      <c r="N38" s="714">
        <v>6</v>
      </c>
      <c r="O38" s="714">
        <v>0</v>
      </c>
      <c r="P38" s="714">
        <v>3</v>
      </c>
      <c r="Q38" s="714">
        <v>1</v>
      </c>
      <c r="R38" s="714">
        <v>1</v>
      </c>
      <c r="S38" s="628">
        <v>0</v>
      </c>
      <c r="T38" s="628">
        <v>0</v>
      </c>
      <c r="U38" s="714">
        <v>0</v>
      </c>
      <c r="V38" s="714">
        <v>1</v>
      </c>
      <c r="W38" s="714">
        <v>10</v>
      </c>
      <c r="X38" s="704">
        <v>0</v>
      </c>
      <c r="Y38" s="714">
        <v>0</v>
      </c>
      <c r="Z38" s="714">
        <v>1</v>
      </c>
      <c r="AA38" s="714">
        <v>0</v>
      </c>
      <c r="AB38" s="714">
        <v>0</v>
      </c>
      <c r="AC38" s="704">
        <v>0</v>
      </c>
      <c r="AD38" s="714">
        <v>0</v>
      </c>
      <c r="AE38" s="711" t="s">
        <v>1194</v>
      </c>
      <c r="AF38" s="712" t="s">
        <v>1195</v>
      </c>
      <c r="AG38" s="713" t="s">
        <v>163</v>
      </c>
      <c r="AH38" s="714">
        <v>3</v>
      </c>
      <c r="AI38" s="628">
        <v>0</v>
      </c>
      <c r="AJ38" s="714">
        <v>1</v>
      </c>
      <c r="AK38" s="628">
        <v>0</v>
      </c>
      <c r="AL38" s="714">
        <v>1</v>
      </c>
      <c r="AM38" s="714">
        <v>2</v>
      </c>
    </row>
    <row r="39" spans="1:39" s="619" customFormat="1" ht="14.45" customHeight="1">
      <c r="A39" s="564" t="s">
        <v>164</v>
      </c>
      <c r="B39" s="565" t="s">
        <v>165</v>
      </c>
      <c r="C39" s="566">
        <f t="shared" si="3"/>
        <v>67</v>
      </c>
      <c r="D39" s="628">
        <v>1</v>
      </c>
      <c r="E39" s="628">
        <v>10</v>
      </c>
      <c r="F39" s="628">
        <v>0</v>
      </c>
      <c r="G39" s="628">
        <v>2</v>
      </c>
      <c r="H39" s="704">
        <v>0</v>
      </c>
      <c r="I39" s="704">
        <v>1</v>
      </c>
      <c r="J39" s="704">
        <v>1</v>
      </c>
      <c r="K39" s="628">
        <v>3</v>
      </c>
      <c r="L39" s="568" t="s">
        <v>164</v>
      </c>
      <c r="M39" s="628">
        <v>2</v>
      </c>
      <c r="N39" s="628">
        <v>8</v>
      </c>
      <c r="O39" s="628">
        <v>1</v>
      </c>
      <c r="P39" s="628">
        <v>4</v>
      </c>
      <c r="Q39" s="628">
        <v>1</v>
      </c>
      <c r="R39" s="628">
        <v>1</v>
      </c>
      <c r="S39" s="715">
        <v>1</v>
      </c>
      <c r="T39" s="628">
        <v>0</v>
      </c>
      <c r="U39" s="628">
        <v>0</v>
      </c>
      <c r="V39" s="628">
        <v>1</v>
      </c>
      <c r="W39" s="628">
        <v>10</v>
      </c>
      <c r="X39" s="628">
        <v>1</v>
      </c>
      <c r="Y39" s="628">
        <v>1</v>
      </c>
      <c r="Z39" s="628">
        <v>5</v>
      </c>
      <c r="AA39" s="628">
        <v>1</v>
      </c>
      <c r="AB39" s="628">
        <v>0</v>
      </c>
      <c r="AC39" s="628">
        <v>0</v>
      </c>
      <c r="AD39" s="628">
        <v>1</v>
      </c>
      <c r="AE39" s="569" t="s">
        <v>165</v>
      </c>
      <c r="AF39" s="570" t="s">
        <v>164</v>
      </c>
      <c r="AG39" s="571" t="s">
        <v>165</v>
      </c>
      <c r="AH39" s="628">
        <v>7</v>
      </c>
      <c r="AI39" s="628">
        <v>0</v>
      </c>
      <c r="AJ39" s="628">
        <v>1</v>
      </c>
      <c r="AK39" s="628">
        <v>2</v>
      </c>
      <c r="AL39" s="628">
        <v>1</v>
      </c>
      <c r="AM39" s="628">
        <v>0</v>
      </c>
    </row>
    <row r="40" spans="1:39" s="572" customFormat="1" ht="14.45" customHeight="1" thickBot="1">
      <c r="A40" s="564" t="s">
        <v>167</v>
      </c>
      <c r="B40" s="565" t="s">
        <v>166</v>
      </c>
      <c r="C40" s="566">
        <f t="shared" si="3"/>
        <v>29</v>
      </c>
      <c r="D40" s="628">
        <v>1</v>
      </c>
      <c r="E40" s="628">
        <v>3</v>
      </c>
      <c r="F40" s="628" t="s">
        <v>834</v>
      </c>
      <c r="G40" s="628">
        <v>2</v>
      </c>
      <c r="H40" s="628" t="s">
        <v>834</v>
      </c>
      <c r="I40" s="628">
        <v>1</v>
      </c>
      <c r="J40" s="628" t="s">
        <v>834</v>
      </c>
      <c r="K40" s="628">
        <v>4</v>
      </c>
      <c r="L40" s="640" t="s">
        <v>59</v>
      </c>
      <c r="M40" s="628">
        <v>1</v>
      </c>
      <c r="N40" s="628">
        <v>4</v>
      </c>
      <c r="O40" s="628" t="s">
        <v>834</v>
      </c>
      <c r="P40" s="628">
        <v>1</v>
      </c>
      <c r="Q40" s="628" t="s">
        <v>834</v>
      </c>
      <c r="R40" s="628">
        <v>1</v>
      </c>
      <c r="S40" s="628" t="s">
        <v>834</v>
      </c>
      <c r="T40" s="628" t="s">
        <v>834</v>
      </c>
      <c r="U40" s="628" t="s">
        <v>834</v>
      </c>
      <c r="V40" s="628">
        <v>1</v>
      </c>
      <c r="W40" s="628">
        <v>4</v>
      </c>
      <c r="X40" s="628" t="s">
        <v>834</v>
      </c>
      <c r="Y40" s="628" t="s">
        <v>834</v>
      </c>
      <c r="Z40" s="628">
        <v>1</v>
      </c>
      <c r="AA40" s="628">
        <v>1</v>
      </c>
      <c r="AB40" s="628" t="s">
        <v>834</v>
      </c>
      <c r="AC40" s="628" t="s">
        <v>834</v>
      </c>
      <c r="AD40" s="628" t="s">
        <v>834</v>
      </c>
      <c r="AE40" s="641" t="s">
        <v>436</v>
      </c>
      <c r="AF40" s="570" t="s">
        <v>59</v>
      </c>
      <c r="AG40" s="571" t="s">
        <v>436</v>
      </c>
      <c r="AH40" s="628">
        <v>2</v>
      </c>
      <c r="AI40" s="628" t="s">
        <v>834</v>
      </c>
      <c r="AJ40" s="628" t="s">
        <v>834</v>
      </c>
      <c r="AK40" s="628">
        <v>1</v>
      </c>
      <c r="AL40" s="628">
        <v>1</v>
      </c>
      <c r="AM40" s="628" t="s">
        <v>834</v>
      </c>
    </row>
    <row r="41" spans="1:39" s="646" customFormat="1" ht="11.1" customHeight="1">
      <c r="A41" s="642" t="s">
        <v>60</v>
      </c>
      <c r="B41" s="642"/>
      <c r="C41" s="643"/>
      <c r="D41" s="642"/>
      <c r="E41" s="642"/>
      <c r="F41" s="643"/>
      <c r="G41" s="642"/>
      <c r="H41" s="642"/>
      <c r="I41" s="642"/>
      <c r="J41" s="642"/>
      <c r="K41" s="644" t="s">
        <v>61</v>
      </c>
      <c r="L41" s="642" t="s">
        <v>60</v>
      </c>
      <c r="M41" s="642"/>
      <c r="N41" s="642"/>
      <c r="O41" s="642"/>
      <c r="P41" s="642"/>
      <c r="Q41" s="642"/>
      <c r="R41" s="642"/>
      <c r="S41" s="642"/>
      <c r="T41" s="645"/>
      <c r="U41" s="642" t="s">
        <v>251</v>
      </c>
      <c r="V41" s="642"/>
      <c r="W41" s="642"/>
      <c r="X41" s="642"/>
      <c r="Y41" s="642"/>
      <c r="Z41" s="642"/>
      <c r="AA41" s="642"/>
      <c r="AB41" s="642"/>
      <c r="AC41" s="642"/>
      <c r="AD41" s="642"/>
      <c r="AE41" s="644" t="s">
        <v>61</v>
      </c>
      <c r="AF41" s="642" t="s">
        <v>60</v>
      </c>
      <c r="AG41" s="642"/>
      <c r="AH41" s="642"/>
      <c r="AI41" s="642"/>
      <c r="AJ41" s="642"/>
      <c r="AK41" s="642"/>
      <c r="AL41" s="642"/>
      <c r="AM41" s="644" t="s">
        <v>61</v>
      </c>
    </row>
    <row r="42" spans="1:39" s="648" customFormat="1" ht="11.1" customHeight="1">
      <c r="A42" s="694" t="s">
        <v>62</v>
      </c>
      <c r="B42" s="646"/>
      <c r="C42" s="647"/>
      <c r="D42" s="647"/>
      <c r="E42" s="647"/>
      <c r="F42" s="647"/>
      <c r="G42" s="647"/>
      <c r="H42" s="647"/>
      <c r="I42" s="647"/>
      <c r="J42" s="647"/>
      <c r="K42" s="647"/>
      <c r="L42" s="694" t="s">
        <v>62</v>
      </c>
      <c r="M42" s="647"/>
      <c r="N42" s="647"/>
      <c r="P42" s="647"/>
      <c r="Q42" s="646"/>
      <c r="R42" s="694"/>
      <c r="S42" s="694"/>
      <c r="T42" s="694"/>
      <c r="U42" s="647"/>
      <c r="V42" s="647"/>
      <c r="W42" s="647"/>
      <c r="X42" s="647"/>
      <c r="AF42" s="1137" t="s">
        <v>62</v>
      </c>
      <c r="AG42" s="1137"/>
      <c r="AH42" s="1137"/>
      <c r="AI42" s="1137"/>
      <c r="AJ42" s="1137"/>
      <c r="AK42" s="1137"/>
      <c r="AL42" s="1137"/>
      <c r="AM42" s="649"/>
    </row>
    <row r="43" spans="1:39" s="648" customFormat="1" ht="11.1" customHeight="1">
      <c r="A43" s="694" t="s">
        <v>63</v>
      </c>
      <c r="C43" s="647"/>
      <c r="D43" s="647"/>
      <c r="E43" s="647"/>
      <c r="F43" s="647"/>
      <c r="G43" s="647"/>
      <c r="H43" s="647"/>
      <c r="I43" s="647"/>
      <c r="J43" s="647"/>
      <c r="K43" s="647"/>
      <c r="L43" s="694" t="s">
        <v>63</v>
      </c>
      <c r="M43" s="647"/>
      <c r="N43" s="647"/>
      <c r="P43" s="647"/>
      <c r="Q43" s="647"/>
      <c r="R43" s="646"/>
      <c r="S43" s="694"/>
      <c r="T43" s="694"/>
      <c r="U43" s="647"/>
      <c r="V43" s="647"/>
      <c r="W43" s="647"/>
      <c r="X43" s="647"/>
      <c r="AF43" s="694" t="s">
        <v>63</v>
      </c>
      <c r="AJ43" s="647"/>
      <c r="AK43" s="650"/>
      <c r="AL43" s="649"/>
      <c r="AM43" s="649"/>
    </row>
    <row r="44" spans="1:39" s="648" customFormat="1" ht="11.1" customHeight="1">
      <c r="A44" s="694" t="s">
        <v>64</v>
      </c>
      <c r="C44" s="649"/>
      <c r="D44" s="649"/>
      <c r="E44" s="649"/>
      <c r="F44" s="649"/>
      <c r="G44" s="647"/>
      <c r="H44" s="647"/>
      <c r="I44" s="647"/>
      <c r="J44" s="647"/>
      <c r="K44" s="647"/>
      <c r="L44" s="694" t="s">
        <v>64</v>
      </c>
      <c r="M44" s="647"/>
      <c r="N44" s="647"/>
      <c r="P44" s="647"/>
      <c r="Q44" s="647"/>
      <c r="R44" s="1138" t="s">
        <v>251</v>
      </c>
      <c r="S44" s="1139"/>
      <c r="T44" s="1139"/>
      <c r="U44" s="1137"/>
      <c r="V44" s="1137"/>
      <c r="W44" s="1137"/>
      <c r="X44" s="1137"/>
      <c r="AF44" s="694" t="s">
        <v>64</v>
      </c>
      <c r="AJ44" s="647"/>
      <c r="AK44" s="1138" t="s">
        <v>251</v>
      </c>
      <c r="AL44" s="1139"/>
      <c r="AM44" s="1139"/>
    </row>
    <row r="45" spans="1:39" s="648" customFormat="1" ht="11.1" customHeight="1">
      <c r="A45" s="694" t="s">
        <v>65</v>
      </c>
      <c r="C45" s="649"/>
      <c r="D45" s="649"/>
      <c r="E45" s="649"/>
      <c r="F45" s="649"/>
      <c r="G45" s="647"/>
      <c r="H45" s="647"/>
      <c r="I45" s="647"/>
      <c r="J45" s="647"/>
      <c r="K45" s="647"/>
      <c r="L45" s="694" t="s">
        <v>65</v>
      </c>
      <c r="M45" s="647"/>
      <c r="N45" s="647"/>
      <c r="P45" s="647"/>
      <c r="Q45" s="647"/>
      <c r="R45" s="695"/>
      <c r="S45" s="696"/>
      <c r="T45" s="696"/>
      <c r="U45" s="694"/>
      <c r="V45" s="694"/>
      <c r="W45" s="694"/>
      <c r="X45" s="694"/>
      <c r="AF45" s="694" t="s">
        <v>65</v>
      </c>
      <c r="AJ45" s="647"/>
      <c r="AK45" s="695"/>
      <c r="AL45" s="696"/>
      <c r="AM45" s="696"/>
    </row>
    <row r="46" spans="1:39" s="648" customFormat="1" ht="11.1" customHeight="1">
      <c r="A46" s="694" t="s">
        <v>66</v>
      </c>
      <c r="C46" s="647"/>
      <c r="D46" s="647"/>
      <c r="E46" s="647"/>
      <c r="F46" s="647"/>
      <c r="G46" s="647"/>
      <c r="H46" s="647"/>
      <c r="I46" s="647"/>
      <c r="J46" s="647"/>
      <c r="K46" s="647"/>
      <c r="L46" s="694" t="s">
        <v>66</v>
      </c>
      <c r="M46" s="647"/>
      <c r="N46" s="647"/>
      <c r="P46" s="647"/>
      <c r="Q46" s="647"/>
      <c r="R46" s="647"/>
      <c r="AF46" s="694" t="s">
        <v>66</v>
      </c>
      <c r="AG46" s="694"/>
      <c r="AH46" s="694"/>
      <c r="AI46" s="694"/>
    </row>
    <row r="47" spans="1:39" s="572" customFormat="1" ht="11.25">
      <c r="C47" s="618"/>
      <c r="D47" s="618"/>
      <c r="E47" s="618"/>
      <c r="F47" s="618"/>
      <c r="G47" s="618"/>
      <c r="H47" s="618"/>
      <c r="I47" s="618"/>
      <c r="J47" s="618"/>
      <c r="K47" s="618"/>
      <c r="M47" s="618"/>
      <c r="N47" s="618"/>
      <c r="P47" s="618"/>
      <c r="Q47" s="618"/>
      <c r="R47" s="618"/>
      <c r="AB47" s="619"/>
      <c r="AC47" s="619"/>
    </row>
    <row r="48" spans="1:39" s="572" customFormat="1" ht="11.25">
      <c r="C48" s="618"/>
      <c r="D48" s="618"/>
      <c r="E48" s="618"/>
      <c r="F48" s="618"/>
      <c r="G48" s="618"/>
      <c r="H48" s="618"/>
      <c r="I48" s="618"/>
      <c r="J48" s="618"/>
      <c r="K48" s="618"/>
      <c r="M48" s="618"/>
      <c r="N48" s="618"/>
      <c r="P48" s="618"/>
      <c r="Q48" s="618"/>
      <c r="R48" s="618"/>
      <c r="AB48" s="619"/>
      <c r="AC48" s="619"/>
      <c r="AH48" s="570"/>
    </row>
    <row r="49" spans="3:29" s="572" customFormat="1" ht="11.25">
      <c r="C49" s="618"/>
      <c r="D49" s="618"/>
      <c r="E49" s="618"/>
      <c r="F49" s="618"/>
      <c r="G49" s="618"/>
      <c r="H49" s="618"/>
      <c r="I49" s="618"/>
      <c r="J49" s="618"/>
      <c r="K49" s="618"/>
      <c r="M49" s="618"/>
      <c r="N49" s="618"/>
      <c r="P49" s="618"/>
      <c r="Q49" s="618"/>
      <c r="R49" s="618"/>
      <c r="AB49" s="619"/>
      <c r="AC49" s="619"/>
    </row>
    <row r="50" spans="3:29" s="572" customFormat="1" ht="11.25">
      <c r="C50" s="618"/>
      <c r="D50" s="618"/>
      <c r="E50" s="618"/>
      <c r="F50" s="618"/>
      <c r="G50" s="618"/>
      <c r="H50" s="618"/>
      <c r="I50" s="618"/>
      <c r="J50" s="618"/>
      <c r="K50" s="618"/>
      <c r="M50" s="618"/>
      <c r="N50" s="618"/>
      <c r="P50" s="618"/>
      <c r="Q50" s="618"/>
      <c r="R50" s="618"/>
      <c r="AB50" s="619"/>
      <c r="AC50" s="619"/>
    </row>
    <row r="51" spans="3:29" s="572" customFormat="1" ht="11.25">
      <c r="C51" s="618"/>
      <c r="D51" s="618"/>
      <c r="E51" s="618"/>
      <c r="F51" s="618"/>
      <c r="G51" s="618"/>
      <c r="H51" s="618"/>
      <c r="I51" s="618"/>
      <c r="J51" s="618"/>
      <c r="K51" s="618"/>
      <c r="M51" s="618"/>
      <c r="N51" s="618"/>
      <c r="P51" s="618"/>
      <c r="Q51" s="618"/>
      <c r="R51" s="618"/>
      <c r="AB51" s="619"/>
      <c r="AC51" s="619"/>
    </row>
    <row r="52" spans="3:29" s="572" customFormat="1" ht="11.25">
      <c r="C52" s="618"/>
      <c r="D52" s="618"/>
      <c r="E52" s="618"/>
      <c r="F52" s="618"/>
      <c r="G52" s="618"/>
      <c r="H52" s="618"/>
      <c r="I52" s="618"/>
      <c r="J52" s="618"/>
      <c r="K52" s="618"/>
      <c r="M52" s="618"/>
      <c r="N52" s="618"/>
      <c r="P52" s="618"/>
      <c r="Q52" s="618"/>
      <c r="R52" s="618"/>
      <c r="AB52" s="619"/>
      <c r="AC52" s="619"/>
    </row>
    <row r="53" spans="3:29" s="572" customFormat="1" ht="11.25">
      <c r="C53" s="618"/>
      <c r="D53" s="618"/>
      <c r="E53" s="618"/>
      <c r="F53" s="618"/>
      <c r="G53" s="618"/>
      <c r="H53" s="618"/>
      <c r="I53" s="618"/>
      <c r="J53" s="618"/>
      <c r="K53" s="618"/>
      <c r="M53" s="618"/>
      <c r="N53" s="618"/>
      <c r="P53" s="618"/>
      <c r="Q53" s="618"/>
      <c r="R53" s="618"/>
      <c r="AB53" s="619"/>
      <c r="AC53" s="619"/>
    </row>
    <row r="54" spans="3:29" s="572" customFormat="1" ht="11.25">
      <c r="C54" s="618"/>
      <c r="D54" s="618"/>
      <c r="E54" s="618"/>
      <c r="F54" s="618"/>
      <c r="G54" s="618"/>
      <c r="H54" s="618"/>
      <c r="I54" s="618"/>
      <c r="J54" s="618"/>
      <c r="K54" s="618"/>
      <c r="M54" s="618"/>
      <c r="N54" s="618"/>
      <c r="P54" s="618"/>
      <c r="Q54" s="618"/>
      <c r="R54" s="618"/>
      <c r="AB54" s="619"/>
      <c r="AC54" s="619"/>
    </row>
    <row r="55" spans="3:29" s="572" customFormat="1" ht="11.25">
      <c r="C55" s="618"/>
      <c r="D55" s="618"/>
      <c r="E55" s="618"/>
      <c r="F55" s="618"/>
      <c r="G55" s="618"/>
      <c r="H55" s="618"/>
      <c r="I55" s="618"/>
      <c r="J55" s="618"/>
      <c r="K55" s="618"/>
      <c r="M55" s="618"/>
      <c r="N55" s="618"/>
      <c r="P55" s="618"/>
      <c r="Q55" s="618"/>
      <c r="R55" s="618"/>
      <c r="AB55" s="619"/>
      <c r="AC55" s="619"/>
    </row>
    <row r="56" spans="3:29" s="572" customFormat="1" ht="11.25">
      <c r="C56" s="618"/>
      <c r="D56" s="618"/>
      <c r="E56" s="618"/>
      <c r="F56" s="618"/>
      <c r="G56" s="618"/>
      <c r="H56" s="618"/>
      <c r="I56" s="618"/>
      <c r="J56" s="618"/>
      <c r="K56" s="618"/>
      <c r="M56" s="618"/>
      <c r="N56" s="618"/>
      <c r="P56" s="618"/>
      <c r="Q56" s="618"/>
      <c r="R56" s="618"/>
      <c r="AB56" s="619"/>
      <c r="AC56" s="619"/>
    </row>
    <row r="57" spans="3:29" s="572" customFormat="1" ht="11.25">
      <c r="C57" s="618"/>
      <c r="D57" s="618"/>
      <c r="E57" s="618"/>
      <c r="F57" s="618"/>
      <c r="G57" s="618"/>
      <c r="H57" s="618"/>
      <c r="I57" s="618"/>
      <c r="J57" s="618"/>
      <c r="K57" s="618"/>
      <c r="M57" s="618"/>
      <c r="N57" s="618"/>
      <c r="P57" s="618"/>
      <c r="Q57" s="618"/>
      <c r="R57" s="618"/>
      <c r="AB57" s="619"/>
      <c r="AC57" s="619"/>
    </row>
    <row r="58" spans="3:29" s="572" customFormat="1" ht="11.25">
      <c r="C58" s="618"/>
      <c r="D58" s="618"/>
      <c r="E58" s="618"/>
      <c r="F58" s="618"/>
      <c r="G58" s="618"/>
      <c r="H58" s="618"/>
      <c r="I58" s="618"/>
      <c r="J58" s="618"/>
      <c r="K58" s="618"/>
      <c r="M58" s="618"/>
      <c r="N58" s="618"/>
      <c r="P58" s="618"/>
      <c r="Q58" s="618"/>
      <c r="R58" s="618"/>
      <c r="AB58" s="619"/>
      <c r="AC58" s="619"/>
    </row>
    <row r="59" spans="3:29" s="572" customFormat="1" ht="11.25">
      <c r="C59" s="618"/>
      <c r="D59" s="618"/>
      <c r="E59" s="618"/>
      <c r="F59" s="618"/>
      <c r="G59" s="618"/>
      <c r="H59" s="618"/>
      <c r="I59" s="618"/>
      <c r="J59" s="618"/>
      <c r="K59" s="618"/>
      <c r="M59" s="618"/>
      <c r="N59" s="618"/>
      <c r="P59" s="618"/>
      <c r="Q59" s="618"/>
      <c r="R59" s="618"/>
      <c r="AB59" s="619"/>
      <c r="AC59" s="619"/>
    </row>
    <row r="60" spans="3:29" s="572" customFormat="1" ht="11.25">
      <c r="C60" s="618"/>
      <c r="D60" s="618"/>
      <c r="E60" s="618"/>
      <c r="F60" s="618"/>
      <c r="G60" s="618"/>
      <c r="H60" s="618"/>
      <c r="I60" s="618"/>
      <c r="J60" s="618"/>
      <c r="K60" s="618"/>
      <c r="M60" s="618"/>
      <c r="N60" s="618"/>
      <c r="P60" s="618"/>
      <c r="Q60" s="618"/>
      <c r="R60" s="618"/>
      <c r="AB60" s="619"/>
      <c r="AC60" s="619"/>
    </row>
    <row r="61" spans="3:29" s="572" customFormat="1" ht="11.25">
      <c r="C61" s="618"/>
      <c r="D61" s="618"/>
      <c r="E61" s="618"/>
      <c r="F61" s="618"/>
      <c r="G61" s="618"/>
      <c r="H61" s="618"/>
      <c r="I61" s="618"/>
      <c r="J61" s="618"/>
      <c r="K61" s="618"/>
      <c r="M61" s="618"/>
      <c r="N61" s="618"/>
      <c r="P61" s="618"/>
      <c r="Q61" s="618"/>
      <c r="R61" s="618"/>
      <c r="AB61" s="619"/>
      <c r="AC61" s="619"/>
    </row>
    <row r="62" spans="3:29" s="572" customFormat="1" ht="11.25">
      <c r="C62" s="618"/>
      <c r="D62" s="618"/>
      <c r="E62" s="618"/>
      <c r="F62" s="618"/>
      <c r="G62" s="618"/>
      <c r="H62" s="618"/>
      <c r="I62" s="618"/>
      <c r="J62" s="618"/>
      <c r="K62" s="618"/>
      <c r="M62" s="618"/>
      <c r="N62" s="618"/>
      <c r="P62" s="618"/>
      <c r="Q62" s="618"/>
      <c r="R62" s="618"/>
      <c r="AB62" s="619"/>
      <c r="AC62" s="619"/>
    </row>
    <row r="63" spans="3:29" s="572" customFormat="1" ht="11.25">
      <c r="C63" s="618"/>
      <c r="D63" s="618"/>
      <c r="E63" s="618"/>
      <c r="F63" s="618"/>
      <c r="G63" s="618"/>
      <c r="H63" s="618"/>
      <c r="I63" s="618"/>
      <c r="J63" s="618"/>
      <c r="K63" s="618"/>
      <c r="M63" s="618"/>
      <c r="N63" s="618"/>
      <c r="P63" s="618"/>
      <c r="Q63" s="618"/>
      <c r="R63" s="618"/>
      <c r="AB63" s="619"/>
      <c r="AC63" s="619"/>
    </row>
    <row r="64" spans="3:29" s="572" customFormat="1" ht="11.25">
      <c r="C64" s="618"/>
      <c r="D64" s="618"/>
      <c r="E64" s="618"/>
      <c r="F64" s="618"/>
      <c r="G64" s="618"/>
      <c r="H64" s="618"/>
      <c r="I64" s="618"/>
      <c r="J64" s="618"/>
      <c r="K64" s="618"/>
      <c r="M64" s="618"/>
      <c r="N64" s="618"/>
      <c r="P64" s="618"/>
      <c r="Q64" s="618"/>
      <c r="R64" s="618"/>
      <c r="AB64" s="619"/>
      <c r="AC64" s="619"/>
    </row>
    <row r="65" spans="3:29" s="572" customFormat="1" ht="11.25">
      <c r="C65" s="618"/>
      <c r="D65" s="618"/>
      <c r="E65" s="618"/>
      <c r="F65" s="618"/>
      <c r="G65" s="618"/>
      <c r="H65" s="618"/>
      <c r="I65" s="618"/>
      <c r="J65" s="618"/>
      <c r="K65" s="618"/>
      <c r="M65" s="618"/>
      <c r="N65" s="618"/>
      <c r="P65" s="618"/>
      <c r="Q65" s="618"/>
      <c r="R65" s="618"/>
      <c r="AB65" s="619"/>
      <c r="AC65" s="619"/>
    </row>
    <row r="66" spans="3:29" s="572" customFormat="1" ht="11.25">
      <c r="C66" s="618"/>
      <c r="D66" s="618"/>
      <c r="E66" s="618"/>
      <c r="F66" s="618"/>
      <c r="G66" s="618"/>
      <c r="H66" s="618"/>
      <c r="I66" s="618"/>
      <c r="J66" s="618"/>
      <c r="K66" s="618"/>
      <c r="M66" s="618"/>
      <c r="N66" s="618"/>
      <c r="P66" s="618"/>
      <c r="Q66" s="618"/>
      <c r="R66" s="618"/>
      <c r="AB66" s="619"/>
      <c r="AC66" s="619"/>
    </row>
    <row r="67" spans="3:29" s="572" customFormat="1" ht="11.25">
      <c r="C67" s="618"/>
      <c r="D67" s="618"/>
      <c r="E67" s="618"/>
      <c r="F67" s="618"/>
      <c r="G67" s="618"/>
      <c r="H67" s="618"/>
      <c r="I67" s="618"/>
      <c r="J67" s="618"/>
      <c r="K67" s="618"/>
      <c r="M67" s="618"/>
      <c r="N67" s="618"/>
      <c r="P67" s="618"/>
      <c r="Q67" s="618"/>
      <c r="R67" s="618"/>
      <c r="AB67" s="619"/>
      <c r="AC67" s="619"/>
    </row>
    <row r="68" spans="3:29" s="572" customFormat="1" ht="11.25">
      <c r="C68" s="618"/>
      <c r="D68" s="618"/>
      <c r="E68" s="618"/>
      <c r="F68" s="618"/>
      <c r="G68" s="618"/>
      <c r="H68" s="618"/>
      <c r="I68" s="618"/>
      <c r="J68" s="618"/>
      <c r="K68" s="618"/>
      <c r="M68" s="618"/>
      <c r="N68" s="618"/>
      <c r="P68" s="618"/>
      <c r="Q68" s="618"/>
      <c r="R68" s="618"/>
      <c r="AB68" s="619"/>
      <c r="AC68" s="619"/>
    </row>
    <row r="69" spans="3:29" s="572" customFormat="1" ht="11.25">
      <c r="C69" s="618"/>
      <c r="D69" s="618"/>
      <c r="E69" s="618"/>
      <c r="F69" s="618"/>
      <c r="G69" s="618"/>
      <c r="H69" s="618"/>
      <c r="I69" s="618"/>
      <c r="J69" s="618"/>
      <c r="K69" s="618"/>
      <c r="M69" s="618"/>
      <c r="N69" s="618"/>
      <c r="P69" s="618"/>
      <c r="Q69" s="618"/>
      <c r="R69" s="618"/>
      <c r="AB69" s="619"/>
      <c r="AC69" s="619"/>
    </row>
    <row r="70" spans="3:29" s="572" customFormat="1" ht="11.25">
      <c r="C70" s="618"/>
      <c r="D70" s="618"/>
      <c r="E70" s="618"/>
      <c r="F70" s="618"/>
      <c r="G70" s="618"/>
      <c r="H70" s="618"/>
      <c r="I70" s="618"/>
      <c r="J70" s="618"/>
      <c r="K70" s="618"/>
      <c r="M70" s="618"/>
      <c r="N70" s="618"/>
      <c r="P70" s="618"/>
      <c r="Q70" s="618"/>
      <c r="R70" s="618"/>
      <c r="AB70" s="619"/>
      <c r="AC70" s="619"/>
    </row>
    <row r="71" spans="3:29" s="572" customFormat="1" ht="11.25">
      <c r="C71" s="618"/>
      <c r="D71" s="618"/>
      <c r="E71" s="618"/>
      <c r="F71" s="618"/>
      <c r="G71" s="618"/>
      <c r="H71" s="618"/>
      <c r="I71" s="618"/>
      <c r="J71" s="618"/>
      <c r="K71" s="618"/>
      <c r="M71" s="618"/>
      <c r="N71" s="618"/>
      <c r="P71" s="618"/>
      <c r="Q71" s="618"/>
      <c r="R71" s="618"/>
      <c r="AB71" s="619"/>
      <c r="AC71" s="619"/>
    </row>
    <row r="72" spans="3:29" s="572" customFormat="1" ht="11.25">
      <c r="C72" s="618"/>
      <c r="D72" s="618"/>
      <c r="E72" s="618"/>
      <c r="F72" s="618"/>
      <c r="G72" s="618"/>
      <c r="H72" s="618"/>
      <c r="I72" s="618"/>
      <c r="J72" s="618"/>
      <c r="K72" s="618"/>
      <c r="M72" s="618"/>
      <c r="N72" s="618"/>
      <c r="P72" s="618"/>
      <c r="Q72" s="618"/>
      <c r="R72" s="618"/>
      <c r="AB72" s="619"/>
      <c r="AC72" s="619"/>
    </row>
    <row r="73" spans="3:29" s="572" customFormat="1" ht="11.25">
      <c r="C73" s="618"/>
      <c r="D73" s="618"/>
      <c r="E73" s="618"/>
      <c r="F73" s="618"/>
      <c r="G73" s="618"/>
      <c r="H73" s="618"/>
      <c r="I73" s="618"/>
      <c r="J73" s="618"/>
      <c r="K73" s="618"/>
      <c r="M73" s="618"/>
      <c r="N73" s="618"/>
      <c r="P73" s="618"/>
      <c r="Q73" s="618"/>
      <c r="R73" s="618"/>
      <c r="AB73" s="619"/>
      <c r="AC73" s="619"/>
    </row>
    <row r="74" spans="3:29" s="572" customFormat="1" ht="11.25">
      <c r="C74" s="618"/>
      <c r="D74" s="618"/>
      <c r="E74" s="618"/>
      <c r="F74" s="618"/>
      <c r="G74" s="618"/>
      <c r="H74" s="618"/>
      <c r="I74" s="618"/>
      <c r="J74" s="618"/>
      <c r="K74" s="618"/>
      <c r="M74" s="618"/>
      <c r="N74" s="618"/>
      <c r="P74" s="618"/>
      <c r="Q74" s="618"/>
      <c r="R74" s="618"/>
      <c r="AB74" s="619"/>
      <c r="AC74" s="619"/>
    </row>
    <row r="75" spans="3:29" s="572" customFormat="1" ht="11.25">
      <c r="C75" s="618"/>
      <c r="D75" s="618"/>
      <c r="E75" s="618"/>
      <c r="F75" s="618"/>
      <c r="G75" s="618"/>
      <c r="H75" s="618"/>
      <c r="I75" s="618"/>
      <c r="J75" s="618"/>
      <c r="K75" s="618"/>
      <c r="M75" s="618"/>
      <c r="N75" s="618"/>
      <c r="P75" s="618"/>
      <c r="Q75" s="618"/>
      <c r="R75" s="618"/>
      <c r="AB75" s="619"/>
      <c r="AC75" s="619"/>
    </row>
    <row r="76" spans="3:29" s="572" customFormat="1" ht="11.25">
      <c r="C76" s="618"/>
      <c r="D76" s="618"/>
      <c r="E76" s="618"/>
      <c r="F76" s="618"/>
      <c r="G76" s="618"/>
      <c r="H76" s="618"/>
      <c r="I76" s="618"/>
      <c r="J76" s="618"/>
      <c r="K76" s="618"/>
      <c r="M76" s="618"/>
      <c r="N76" s="618"/>
      <c r="P76" s="618"/>
      <c r="Q76" s="618"/>
      <c r="R76" s="618"/>
      <c r="AB76" s="619"/>
      <c r="AC76" s="619"/>
    </row>
    <row r="77" spans="3:29" s="572" customFormat="1" ht="11.25">
      <c r="C77" s="618"/>
      <c r="D77" s="618"/>
      <c r="E77" s="618"/>
      <c r="F77" s="618"/>
      <c r="G77" s="618"/>
      <c r="H77" s="618"/>
      <c r="I77" s="618"/>
      <c r="J77" s="618"/>
      <c r="K77" s="618"/>
      <c r="M77" s="618"/>
      <c r="N77" s="618"/>
      <c r="P77" s="618"/>
      <c r="Q77" s="618"/>
      <c r="R77" s="618"/>
      <c r="AB77" s="619"/>
      <c r="AC77" s="619"/>
    </row>
    <row r="78" spans="3:29" s="572" customFormat="1" ht="11.25">
      <c r="C78" s="618"/>
      <c r="D78" s="618"/>
      <c r="E78" s="618"/>
      <c r="F78" s="618"/>
      <c r="G78" s="618"/>
      <c r="H78" s="618"/>
      <c r="I78" s="618"/>
      <c r="J78" s="618"/>
      <c r="K78" s="618"/>
      <c r="M78" s="618"/>
      <c r="N78" s="618"/>
      <c r="P78" s="618"/>
      <c r="Q78" s="618"/>
      <c r="R78" s="618"/>
      <c r="AB78" s="619"/>
      <c r="AC78" s="619"/>
    </row>
    <row r="79" spans="3:29" s="572" customFormat="1" ht="11.25">
      <c r="C79" s="618"/>
      <c r="D79" s="618"/>
      <c r="E79" s="618"/>
      <c r="F79" s="618"/>
      <c r="G79" s="618"/>
      <c r="H79" s="618"/>
      <c r="I79" s="618"/>
      <c r="J79" s="618"/>
      <c r="K79" s="618"/>
      <c r="M79" s="618"/>
      <c r="N79" s="618"/>
      <c r="P79" s="618"/>
      <c r="Q79" s="618"/>
      <c r="R79" s="618"/>
      <c r="AB79" s="619"/>
      <c r="AC79" s="619"/>
    </row>
    <row r="80" spans="3:29" s="572" customFormat="1" ht="11.25">
      <c r="C80" s="618"/>
      <c r="D80" s="618"/>
      <c r="E80" s="618"/>
      <c r="F80" s="618"/>
      <c r="G80" s="618"/>
      <c r="H80" s="618"/>
      <c r="I80" s="618"/>
      <c r="J80" s="618"/>
      <c r="K80" s="618"/>
      <c r="M80" s="618"/>
      <c r="N80" s="618"/>
      <c r="P80" s="618"/>
      <c r="Q80" s="618"/>
      <c r="R80" s="618"/>
      <c r="AB80" s="619"/>
      <c r="AC80" s="619"/>
    </row>
    <row r="81" spans="1:33" s="572" customFormat="1" ht="11.25">
      <c r="C81" s="618"/>
      <c r="D81" s="618"/>
      <c r="E81" s="618"/>
      <c r="F81" s="618"/>
      <c r="G81" s="618"/>
      <c r="H81" s="618"/>
      <c r="I81" s="618"/>
      <c r="J81" s="618"/>
      <c r="K81" s="618"/>
      <c r="M81" s="618"/>
      <c r="N81" s="618"/>
      <c r="P81" s="618"/>
      <c r="Q81" s="618"/>
      <c r="R81" s="618"/>
      <c r="AB81" s="619"/>
      <c r="AC81" s="619"/>
    </row>
    <row r="82" spans="1:33" s="572" customFormat="1" ht="11.25">
      <c r="C82" s="618"/>
      <c r="D82" s="618"/>
      <c r="E82" s="618"/>
      <c r="F82" s="618"/>
      <c r="G82" s="618"/>
      <c r="H82" s="618"/>
      <c r="I82" s="618"/>
      <c r="J82" s="618"/>
      <c r="K82" s="618"/>
      <c r="M82" s="618"/>
      <c r="N82" s="618"/>
      <c r="P82" s="618"/>
      <c r="Q82" s="618"/>
      <c r="R82" s="618"/>
      <c r="AB82" s="619"/>
      <c r="AC82" s="619"/>
    </row>
    <row r="83" spans="1:33" s="572" customFormat="1" ht="11.25">
      <c r="C83" s="618"/>
      <c r="D83" s="618"/>
      <c r="E83" s="618"/>
      <c r="F83" s="618"/>
      <c r="G83" s="618"/>
      <c r="H83" s="618"/>
      <c r="I83" s="618"/>
      <c r="J83" s="618"/>
      <c r="K83" s="618"/>
      <c r="M83" s="618"/>
      <c r="N83" s="618"/>
      <c r="P83" s="618"/>
      <c r="Q83" s="618"/>
      <c r="R83" s="618"/>
      <c r="AB83" s="619"/>
      <c r="AC83" s="619"/>
    </row>
    <row r="84" spans="1:33" s="572" customFormat="1" ht="11.25">
      <c r="C84" s="618"/>
      <c r="D84" s="618"/>
      <c r="E84" s="618"/>
      <c r="F84" s="618"/>
      <c r="G84" s="618"/>
      <c r="H84" s="618"/>
      <c r="I84" s="618"/>
      <c r="J84" s="618"/>
      <c r="K84" s="618"/>
      <c r="M84" s="618"/>
      <c r="N84" s="618"/>
      <c r="P84" s="618"/>
      <c r="Q84" s="618"/>
      <c r="R84" s="618"/>
      <c r="AB84" s="619"/>
      <c r="AC84" s="619"/>
    </row>
    <row r="85" spans="1:33" s="572" customFormat="1" ht="11.25">
      <c r="C85" s="618"/>
      <c r="D85" s="618"/>
      <c r="E85" s="618"/>
      <c r="F85" s="618"/>
      <c r="G85" s="618"/>
      <c r="H85" s="618"/>
      <c r="I85" s="618"/>
      <c r="J85" s="618"/>
      <c r="K85" s="618"/>
      <c r="M85" s="618"/>
      <c r="N85" s="618"/>
      <c r="P85" s="618"/>
      <c r="Q85" s="618"/>
      <c r="R85" s="618"/>
      <c r="AB85" s="619"/>
      <c r="AC85" s="619"/>
    </row>
    <row r="86" spans="1:33" s="572" customFormat="1" ht="11.25">
      <c r="C86" s="618"/>
      <c r="D86" s="618"/>
      <c r="E86" s="618"/>
      <c r="F86" s="618"/>
      <c r="G86" s="618"/>
      <c r="H86" s="618"/>
      <c r="I86" s="618"/>
      <c r="J86" s="618"/>
      <c r="K86" s="618"/>
      <c r="M86" s="618"/>
      <c r="N86" s="618"/>
      <c r="P86" s="618"/>
      <c r="Q86" s="618"/>
      <c r="R86" s="618"/>
      <c r="AB86" s="619"/>
      <c r="AC86" s="619"/>
    </row>
    <row r="87" spans="1:33" s="572" customFormat="1" ht="11.25">
      <c r="C87" s="618"/>
      <c r="D87" s="618"/>
      <c r="E87" s="618"/>
      <c r="F87" s="618"/>
      <c r="G87" s="618"/>
      <c r="H87" s="618"/>
      <c r="I87" s="618"/>
      <c r="J87" s="618"/>
      <c r="K87" s="618"/>
      <c r="M87" s="618"/>
      <c r="N87" s="618"/>
      <c r="P87" s="618"/>
      <c r="Q87" s="618"/>
      <c r="R87" s="618"/>
      <c r="AB87" s="619"/>
      <c r="AC87" s="619"/>
    </row>
    <row r="88" spans="1:33" s="572" customFormat="1" ht="11.25">
      <c r="C88" s="618"/>
      <c r="D88" s="618"/>
      <c r="E88" s="618"/>
      <c r="F88" s="618"/>
      <c r="G88" s="618"/>
      <c r="H88" s="618"/>
      <c r="I88" s="618"/>
      <c r="J88" s="618"/>
      <c r="K88" s="618"/>
      <c r="M88" s="618"/>
      <c r="N88" s="618"/>
      <c r="P88" s="618"/>
      <c r="Q88" s="618"/>
      <c r="R88" s="618"/>
      <c r="AB88" s="619"/>
      <c r="AC88" s="619"/>
    </row>
    <row r="89" spans="1:33">
      <c r="A89" s="572"/>
      <c r="B89" s="572"/>
      <c r="AF89" s="572"/>
      <c r="AG89" s="572"/>
    </row>
    <row r="90" spans="1:33">
      <c r="A90" s="572"/>
      <c r="B90" s="572"/>
      <c r="AF90" s="572"/>
      <c r="AG90" s="572"/>
    </row>
    <row r="91" spans="1:33">
      <c r="A91" s="572"/>
      <c r="B91" s="572"/>
      <c r="AF91" s="572"/>
      <c r="AG91" s="572"/>
    </row>
  </sheetData>
  <sheetProtection selectLockedCells="1"/>
  <mergeCells count="66">
    <mergeCell ref="AF4:AM4"/>
    <mergeCell ref="L6:L11"/>
    <mergeCell ref="A3:K3"/>
    <mergeCell ref="L3:T3"/>
    <mergeCell ref="U3:AE3"/>
    <mergeCell ref="S8:S11"/>
    <mergeCell ref="T8:T11"/>
    <mergeCell ref="O8:O11"/>
    <mergeCell ref="A6:B11"/>
    <mergeCell ref="C6:C11"/>
    <mergeCell ref="J10:J11"/>
    <mergeCell ref="H10:H11"/>
    <mergeCell ref="U4:AE4"/>
    <mergeCell ref="M6:P7"/>
    <mergeCell ref="P8:P11"/>
    <mergeCell ref="D8:D11"/>
    <mergeCell ref="A4:K4"/>
    <mergeCell ref="N8:N11"/>
    <mergeCell ref="AF3:AM3"/>
    <mergeCell ref="J5:K5"/>
    <mergeCell ref="D6:K7"/>
    <mergeCell ref="AE6:AE11"/>
    <mergeCell ref="Q6:T7"/>
    <mergeCell ref="U6:U11"/>
    <mergeCell ref="E8:E11"/>
    <mergeCell ref="F8:G9"/>
    <mergeCell ref="AA6:AA11"/>
    <mergeCell ref="V6:V11"/>
    <mergeCell ref="K10:K11"/>
    <mergeCell ref="AI8:AI11"/>
    <mergeCell ref="Y6:Y11"/>
    <mergeCell ref="M8:M11"/>
    <mergeCell ref="R8:R11"/>
    <mergeCell ref="F10:F11"/>
    <mergeCell ref="G10:G11"/>
    <mergeCell ref="H8:I9"/>
    <mergeCell ref="AF6:AG11"/>
    <mergeCell ref="I10:I11"/>
    <mergeCell ref="W6:W11"/>
    <mergeCell ref="AK44:AM44"/>
    <mergeCell ref="Q8:Q11"/>
    <mergeCell ref="J8:K9"/>
    <mergeCell ref="R44:T44"/>
    <mergeCell ref="U44:X44"/>
    <mergeCell ref="X6:X11"/>
    <mergeCell ref="AH6:AM7"/>
    <mergeCell ref="AM8:AM11"/>
    <mergeCell ref="AL8:AL11"/>
    <mergeCell ref="AC6:AC11"/>
    <mergeCell ref="AK8:AK11"/>
    <mergeCell ref="AH8:AH11"/>
    <mergeCell ref="AJ8:AJ11"/>
    <mergeCell ref="AB6:AB11"/>
    <mergeCell ref="Z6:Z11"/>
    <mergeCell ref="AD6:AD11"/>
    <mergeCell ref="A16:B16"/>
    <mergeCell ref="AF16:AG16"/>
    <mergeCell ref="AF42:AL42"/>
    <mergeCell ref="A14:B14"/>
    <mergeCell ref="AF14:AG14"/>
    <mergeCell ref="A12:B12"/>
    <mergeCell ref="AF12:AG12"/>
    <mergeCell ref="A13:B13"/>
    <mergeCell ref="AF13:AG13"/>
    <mergeCell ref="A15:B15"/>
    <mergeCell ref="AF15:AG15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44" man="1"/>
    <brk id="20" max="44" man="1"/>
    <brk id="31" max="44" man="1"/>
  </colBreaks>
  <ignoredErrors>
    <ignoredError sqref="C19:C20 C22:C24 C33:C34 C26:C28 C39:C40 C36:C37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K88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4.625" style="314" customWidth="1"/>
    <col min="2" max="2" width="9.625" style="314" customWidth="1"/>
    <col min="3" max="3" width="8.625" style="315" customWidth="1"/>
    <col min="4" max="4" width="6.625" style="315" customWidth="1"/>
    <col min="5" max="5" width="6.75" style="315" customWidth="1"/>
    <col min="6" max="6" width="7.125" style="315" customWidth="1"/>
    <col min="7" max="7" width="8.5" style="315" customWidth="1"/>
    <col min="8" max="8" width="7" style="315" customWidth="1"/>
    <col min="9" max="9" width="9.625" style="316" customWidth="1"/>
    <col min="10" max="10" width="6.625" style="316" customWidth="1"/>
    <col min="11" max="11" width="7.125" style="316" customWidth="1"/>
    <col min="12" max="16384" width="9" style="316"/>
  </cols>
  <sheetData>
    <row r="1" spans="1:11" s="439" customFormat="1" ht="14.1" customHeight="1">
      <c r="A1" s="438"/>
      <c r="B1" s="438"/>
      <c r="C1" s="438"/>
      <c r="D1" s="438"/>
      <c r="E1" s="438"/>
      <c r="F1" s="438"/>
      <c r="G1" s="438"/>
      <c r="H1" s="438"/>
      <c r="K1" s="440" t="s">
        <v>1308</v>
      </c>
    </row>
    <row r="2" spans="1:11" s="49" customFormat="1" ht="14.1" customHeight="1">
      <c r="A2" s="297"/>
      <c r="B2" s="297"/>
      <c r="C2" s="297"/>
      <c r="D2" s="297"/>
      <c r="E2" s="297"/>
      <c r="F2" s="297"/>
      <c r="G2" s="297"/>
      <c r="H2" s="297"/>
      <c r="K2" s="298"/>
    </row>
    <row r="3" spans="1:11" s="299" customFormat="1" ht="20.100000000000001" customHeight="1">
      <c r="A3" s="1213" t="s">
        <v>367</v>
      </c>
      <c r="B3" s="1213"/>
      <c r="C3" s="1213"/>
      <c r="D3" s="1213"/>
      <c r="E3" s="1213"/>
      <c r="F3" s="1213"/>
      <c r="G3" s="1213"/>
      <c r="H3" s="1213"/>
      <c r="I3" s="1213"/>
      <c r="J3" s="1213"/>
      <c r="K3" s="1213"/>
    </row>
    <row r="4" spans="1:11" s="300" customFormat="1" ht="24" customHeight="1">
      <c r="A4" s="1214" t="s">
        <v>1076</v>
      </c>
      <c r="B4" s="1214"/>
      <c r="C4" s="1214"/>
      <c r="D4" s="1214"/>
      <c r="E4" s="1214"/>
      <c r="F4" s="1214"/>
      <c r="G4" s="1214"/>
      <c r="H4" s="1214"/>
      <c r="I4" s="1214"/>
      <c r="J4" s="1214"/>
      <c r="K4" s="1214"/>
    </row>
    <row r="5" spans="1:11" s="49" customFormat="1" ht="18" customHeight="1" thickBot="1">
      <c r="A5" s="301" t="s">
        <v>209</v>
      </c>
      <c r="B5" s="301"/>
      <c r="F5" s="302"/>
      <c r="K5" s="302" t="s">
        <v>210</v>
      </c>
    </row>
    <row r="6" spans="1:11" s="49" customFormat="1" ht="24.95" customHeight="1">
      <c r="A6" s="1215" t="s">
        <v>168</v>
      </c>
      <c r="B6" s="1216"/>
      <c r="C6" s="1219" t="s">
        <v>173</v>
      </c>
      <c r="D6" s="1221" t="s">
        <v>913</v>
      </c>
      <c r="E6" s="1221" t="s">
        <v>780</v>
      </c>
      <c r="F6" s="1221" t="s">
        <v>781</v>
      </c>
      <c r="G6" s="1221" t="s">
        <v>782</v>
      </c>
      <c r="H6" s="1221" t="s">
        <v>783</v>
      </c>
      <c r="I6" s="1221" t="s">
        <v>914</v>
      </c>
      <c r="J6" s="1221" t="s">
        <v>784</v>
      </c>
      <c r="K6" s="1207" t="s">
        <v>785</v>
      </c>
    </row>
    <row r="7" spans="1:11" s="49" customFormat="1" ht="24.75" customHeight="1">
      <c r="A7" s="1217"/>
      <c r="B7" s="1218"/>
      <c r="C7" s="1220"/>
      <c r="D7" s="1222"/>
      <c r="E7" s="1222"/>
      <c r="F7" s="1222"/>
      <c r="G7" s="1222"/>
      <c r="H7" s="1222"/>
      <c r="I7" s="1222"/>
      <c r="J7" s="1222"/>
      <c r="K7" s="1208"/>
    </row>
    <row r="8" spans="1:11" s="304" customFormat="1" ht="17.100000000000001" customHeight="1">
      <c r="A8" s="1211" t="s">
        <v>700</v>
      </c>
      <c r="B8" s="1212"/>
      <c r="C8" s="303">
        <v>7460303</v>
      </c>
      <c r="D8" s="303">
        <v>68562</v>
      </c>
      <c r="E8" s="303">
        <v>4250</v>
      </c>
      <c r="F8" s="303">
        <v>42184</v>
      </c>
      <c r="G8" s="303">
        <v>515795</v>
      </c>
      <c r="H8" s="303">
        <v>9066</v>
      </c>
      <c r="I8" s="303">
        <v>6626581</v>
      </c>
      <c r="J8" s="303">
        <v>24280</v>
      </c>
      <c r="K8" s="303">
        <v>169585</v>
      </c>
    </row>
    <row r="9" spans="1:11" s="304" customFormat="1" ht="17.100000000000001" customHeight="1">
      <c r="A9" s="1211" t="s">
        <v>796</v>
      </c>
      <c r="B9" s="1212"/>
      <c r="C9" s="303">
        <v>8787420</v>
      </c>
      <c r="D9" s="303">
        <v>73092</v>
      </c>
      <c r="E9" s="303">
        <v>8536</v>
      </c>
      <c r="F9" s="303">
        <v>62727</v>
      </c>
      <c r="G9" s="303">
        <v>916763</v>
      </c>
      <c r="H9" s="303">
        <v>120685</v>
      </c>
      <c r="I9" s="303">
        <v>7300813</v>
      </c>
      <c r="J9" s="303">
        <v>30510</v>
      </c>
      <c r="K9" s="303">
        <v>274294</v>
      </c>
    </row>
    <row r="10" spans="1:11" s="304" customFormat="1" ht="17.100000000000001" customHeight="1">
      <c r="A10" s="1211" t="s">
        <v>833</v>
      </c>
      <c r="B10" s="1212"/>
      <c r="C10" s="303">
        <v>11854369</v>
      </c>
      <c r="D10" s="303">
        <v>93647</v>
      </c>
      <c r="E10" s="303">
        <v>4967</v>
      </c>
      <c r="F10" s="303">
        <v>57393</v>
      </c>
      <c r="G10" s="303">
        <v>2098468</v>
      </c>
      <c r="H10" s="303">
        <v>185435</v>
      </c>
      <c r="I10" s="303">
        <v>9196692</v>
      </c>
      <c r="J10" s="303">
        <v>13350</v>
      </c>
      <c r="K10" s="303">
        <v>204417</v>
      </c>
    </row>
    <row r="11" spans="1:11" s="304" customFormat="1" ht="17.100000000000001" customHeight="1">
      <c r="A11" s="1211" t="s">
        <v>1036</v>
      </c>
      <c r="B11" s="1212"/>
      <c r="C11" s="303">
        <v>8334129</v>
      </c>
      <c r="D11" s="303">
        <v>79236</v>
      </c>
      <c r="E11" s="303">
        <v>5550</v>
      </c>
      <c r="F11" s="303">
        <v>67133</v>
      </c>
      <c r="G11" s="303">
        <v>1136204</v>
      </c>
      <c r="H11" s="303">
        <v>182059</v>
      </c>
      <c r="I11" s="303">
        <v>6641521</v>
      </c>
      <c r="J11" s="303">
        <v>6827</v>
      </c>
      <c r="K11" s="303">
        <v>215599</v>
      </c>
    </row>
    <row r="12" spans="1:11" s="304" customFormat="1" ht="17.100000000000001" customHeight="1">
      <c r="A12" s="1209" t="s">
        <v>1260</v>
      </c>
      <c r="B12" s="1210"/>
      <c r="C12" s="305">
        <f>SUM(C14:C37)</f>
        <v>9612459</v>
      </c>
      <c r="D12" s="305">
        <f t="shared" ref="D12:K12" si="0">SUM(D14:D37)</f>
        <v>84768</v>
      </c>
      <c r="E12" s="305">
        <f t="shared" si="0"/>
        <v>5719</v>
      </c>
      <c r="F12" s="305">
        <f t="shared" si="0"/>
        <v>60720</v>
      </c>
      <c r="G12" s="305">
        <f t="shared" si="0"/>
        <v>1579338</v>
      </c>
      <c r="H12" s="305">
        <f t="shared" si="0"/>
        <v>181824</v>
      </c>
      <c r="I12" s="305">
        <f t="shared" si="0"/>
        <v>7334926</v>
      </c>
      <c r="J12" s="305">
        <f>SUM(J14:J37)</f>
        <v>31916</v>
      </c>
      <c r="K12" s="305">
        <f t="shared" si="0"/>
        <v>333248</v>
      </c>
    </row>
    <row r="13" spans="1:11" s="48" customFormat="1" ht="11.65" customHeight="1">
      <c r="A13" s="1206"/>
      <c r="B13" s="1206"/>
      <c r="C13" s="306"/>
      <c r="D13" s="306"/>
      <c r="E13" s="306"/>
      <c r="F13" s="306"/>
      <c r="G13" s="306"/>
      <c r="H13" s="306"/>
      <c r="I13" s="307"/>
      <c r="J13" s="307"/>
      <c r="K13" s="307"/>
    </row>
    <row r="14" spans="1:11" s="492" customFormat="1" ht="24" customHeight="1">
      <c r="A14" s="495" t="s">
        <v>386</v>
      </c>
      <c r="B14" s="496" t="s">
        <v>387</v>
      </c>
      <c r="C14" s="497">
        <f t="shared" ref="C14:C37" si="1">SUM(D14:K14)</f>
        <v>15635</v>
      </c>
      <c r="D14" s="498">
        <v>1134</v>
      </c>
      <c r="E14" s="498">
        <v>0</v>
      </c>
      <c r="F14" s="498">
        <v>253</v>
      </c>
      <c r="G14" s="498">
        <v>3047</v>
      </c>
      <c r="H14" s="498">
        <v>0</v>
      </c>
      <c r="I14" s="498">
        <v>9318</v>
      </c>
      <c r="J14" s="498">
        <v>988</v>
      </c>
      <c r="K14" s="498">
        <v>895</v>
      </c>
    </row>
    <row r="15" spans="1:11" s="492" customFormat="1" ht="17.100000000000001" customHeight="1">
      <c r="A15" s="495" t="s">
        <v>122</v>
      </c>
      <c r="B15" s="499" t="s">
        <v>123</v>
      </c>
      <c r="C15" s="497">
        <f t="shared" si="1"/>
        <v>2983167</v>
      </c>
      <c r="D15" s="500">
        <v>6742</v>
      </c>
      <c r="E15" s="500">
        <v>305</v>
      </c>
      <c r="F15" s="500">
        <v>7575</v>
      </c>
      <c r="G15" s="500">
        <v>620905</v>
      </c>
      <c r="H15" s="500">
        <v>551</v>
      </c>
      <c r="I15" s="500">
        <v>2264847</v>
      </c>
      <c r="J15" s="500">
        <v>24212</v>
      </c>
      <c r="K15" s="500">
        <v>58030</v>
      </c>
    </row>
    <row r="16" spans="1:11" s="492" customFormat="1" ht="17.100000000000001" customHeight="1">
      <c r="A16" s="501" t="s">
        <v>124</v>
      </c>
      <c r="B16" s="502" t="s">
        <v>125</v>
      </c>
      <c r="C16" s="497">
        <f t="shared" si="1"/>
        <v>380481</v>
      </c>
      <c r="D16" s="303">
        <v>8930</v>
      </c>
      <c r="E16" s="303">
        <v>136</v>
      </c>
      <c r="F16" s="303">
        <v>11249</v>
      </c>
      <c r="G16" s="303">
        <v>35678</v>
      </c>
      <c r="H16" s="303">
        <v>1299</v>
      </c>
      <c r="I16" s="303">
        <v>292914</v>
      </c>
      <c r="J16" s="303">
        <v>1937</v>
      </c>
      <c r="K16" s="303">
        <v>28338</v>
      </c>
    </row>
    <row r="17" spans="1:11" s="492" customFormat="1" ht="17.100000000000001" customHeight="1">
      <c r="A17" s="495" t="s">
        <v>126</v>
      </c>
      <c r="B17" s="499" t="s">
        <v>127</v>
      </c>
      <c r="C17" s="497">
        <f t="shared" si="1"/>
        <v>636728</v>
      </c>
      <c r="D17" s="503">
        <v>4968</v>
      </c>
      <c r="E17" s="503">
        <v>418</v>
      </c>
      <c r="F17" s="503">
        <v>3169</v>
      </c>
      <c r="G17" s="503">
        <v>45857</v>
      </c>
      <c r="H17" s="503">
        <v>405</v>
      </c>
      <c r="I17" s="503">
        <v>564167</v>
      </c>
      <c r="J17" s="503">
        <v>171</v>
      </c>
      <c r="K17" s="503">
        <v>17573</v>
      </c>
    </row>
    <row r="18" spans="1:11" s="492" customFormat="1" ht="17.100000000000001" customHeight="1">
      <c r="A18" s="495" t="s">
        <v>128</v>
      </c>
      <c r="B18" s="499" t="s">
        <v>129</v>
      </c>
      <c r="C18" s="497">
        <f t="shared" si="1"/>
        <v>683026</v>
      </c>
      <c r="D18" s="500">
        <v>4090</v>
      </c>
      <c r="E18" s="500">
        <v>475</v>
      </c>
      <c r="F18" s="500">
        <v>3712</v>
      </c>
      <c r="G18" s="500">
        <v>7746</v>
      </c>
      <c r="H18" s="500">
        <v>188</v>
      </c>
      <c r="I18" s="500">
        <v>665708</v>
      </c>
      <c r="J18" s="500">
        <v>36</v>
      </c>
      <c r="K18" s="500">
        <v>1071</v>
      </c>
    </row>
    <row r="19" spans="1:11" s="492" customFormat="1" ht="17.100000000000001" customHeight="1">
      <c r="A19" s="495" t="s">
        <v>130</v>
      </c>
      <c r="B19" s="499" t="s">
        <v>131</v>
      </c>
      <c r="C19" s="497">
        <f t="shared" si="1"/>
        <v>1286342</v>
      </c>
      <c r="D19" s="500">
        <v>4641</v>
      </c>
      <c r="E19" s="500">
        <v>284</v>
      </c>
      <c r="F19" s="500">
        <v>3597</v>
      </c>
      <c r="G19" s="500">
        <v>487504</v>
      </c>
      <c r="H19" s="500">
        <v>174714</v>
      </c>
      <c r="I19" s="500">
        <v>567782</v>
      </c>
      <c r="J19" s="500">
        <v>233</v>
      </c>
      <c r="K19" s="500">
        <v>47587</v>
      </c>
    </row>
    <row r="20" spans="1:11" s="492" customFormat="1" ht="17.100000000000001" customHeight="1">
      <c r="A20" s="495" t="s">
        <v>132</v>
      </c>
      <c r="B20" s="499" t="s">
        <v>133</v>
      </c>
      <c r="C20" s="497">
        <f t="shared" si="1"/>
        <v>524912</v>
      </c>
      <c r="D20" s="500">
        <v>3632</v>
      </c>
      <c r="E20" s="500">
        <v>58</v>
      </c>
      <c r="F20" s="500">
        <v>2712</v>
      </c>
      <c r="G20" s="500">
        <v>83164</v>
      </c>
      <c r="H20" s="500">
        <v>706</v>
      </c>
      <c r="I20" s="500">
        <v>422410</v>
      </c>
      <c r="J20" s="500">
        <v>230</v>
      </c>
      <c r="K20" s="500">
        <v>12000</v>
      </c>
    </row>
    <row r="21" spans="1:11" s="492" customFormat="1" ht="17.100000000000001" customHeight="1">
      <c r="A21" s="504" t="s">
        <v>134</v>
      </c>
      <c r="B21" s="505" t="s">
        <v>135</v>
      </c>
      <c r="C21" s="497">
        <f t="shared" si="1"/>
        <v>129886</v>
      </c>
      <c r="D21" s="548">
        <v>5714</v>
      </c>
      <c r="E21" s="548">
        <v>391</v>
      </c>
      <c r="F21" s="548">
        <v>3064</v>
      </c>
      <c r="G21" s="548">
        <v>16100</v>
      </c>
      <c r="H21" s="548">
        <v>376</v>
      </c>
      <c r="I21" s="548">
        <v>91949</v>
      </c>
      <c r="J21" s="548">
        <v>358</v>
      </c>
      <c r="K21" s="548">
        <v>11934</v>
      </c>
    </row>
    <row r="22" spans="1:11" s="492" customFormat="1" ht="17.100000000000001" customHeight="1">
      <c r="A22" s="495" t="s">
        <v>136</v>
      </c>
      <c r="B22" s="499" t="s">
        <v>137</v>
      </c>
      <c r="C22" s="497">
        <f t="shared" si="1"/>
        <v>131920</v>
      </c>
      <c r="D22" s="420">
        <v>5407</v>
      </c>
      <c r="E22" s="420">
        <v>56</v>
      </c>
      <c r="F22" s="420">
        <v>2743</v>
      </c>
      <c r="G22" s="420">
        <v>15418</v>
      </c>
      <c r="H22" s="420">
        <v>387</v>
      </c>
      <c r="I22" s="420">
        <v>95798</v>
      </c>
      <c r="J22" s="420">
        <v>219</v>
      </c>
      <c r="K22" s="420">
        <v>11892</v>
      </c>
    </row>
    <row r="23" spans="1:11" s="492" customFormat="1" ht="17.100000000000001" customHeight="1">
      <c r="A23" s="504" t="s">
        <v>138</v>
      </c>
      <c r="B23" s="505" t="s">
        <v>139</v>
      </c>
      <c r="C23" s="497">
        <f t="shared" si="1"/>
        <v>98487</v>
      </c>
      <c r="D23" s="500">
        <v>2171</v>
      </c>
      <c r="E23" s="500">
        <v>44</v>
      </c>
      <c r="F23" s="500">
        <v>1969</v>
      </c>
      <c r="G23" s="500">
        <v>11068</v>
      </c>
      <c r="H23" s="500">
        <v>265</v>
      </c>
      <c r="I23" s="500">
        <v>74877</v>
      </c>
      <c r="J23" s="500">
        <v>225</v>
      </c>
      <c r="K23" s="500">
        <v>7868</v>
      </c>
    </row>
    <row r="24" spans="1:11" s="492" customFormat="1" ht="17.100000000000001" customHeight="1">
      <c r="A24" s="495" t="s">
        <v>140</v>
      </c>
      <c r="B24" s="499" t="s">
        <v>141</v>
      </c>
      <c r="C24" s="497">
        <f t="shared" si="1"/>
        <v>1036505</v>
      </c>
      <c r="D24" s="500">
        <v>3025</v>
      </c>
      <c r="E24" s="500">
        <v>1820</v>
      </c>
      <c r="F24" s="500">
        <v>4199</v>
      </c>
      <c r="G24" s="500">
        <v>151065</v>
      </c>
      <c r="H24" s="500">
        <v>425</v>
      </c>
      <c r="I24" s="500">
        <v>872699</v>
      </c>
      <c r="J24" s="500">
        <v>588</v>
      </c>
      <c r="K24" s="500">
        <v>2684</v>
      </c>
    </row>
    <row r="25" spans="1:11" s="492" customFormat="1" ht="17.100000000000001" customHeight="1">
      <c r="A25" s="495" t="s">
        <v>142</v>
      </c>
      <c r="B25" s="499" t="s">
        <v>143</v>
      </c>
      <c r="C25" s="497">
        <f t="shared" si="1"/>
        <v>37382</v>
      </c>
      <c r="D25" s="500">
        <v>1662</v>
      </c>
      <c r="E25" s="500">
        <v>78</v>
      </c>
      <c r="F25" s="500">
        <v>891</v>
      </c>
      <c r="G25" s="500">
        <v>6647</v>
      </c>
      <c r="H25" s="500">
        <v>56</v>
      </c>
      <c r="I25" s="500">
        <v>5733</v>
      </c>
      <c r="J25" s="500"/>
      <c r="K25" s="500">
        <v>22315</v>
      </c>
    </row>
    <row r="26" spans="1:11" s="492" customFormat="1" ht="17.100000000000001" customHeight="1">
      <c r="A26" s="495" t="s">
        <v>144</v>
      </c>
      <c r="B26" s="499" t="s">
        <v>145</v>
      </c>
      <c r="C26" s="497">
        <v>76781</v>
      </c>
      <c r="D26" s="734">
        <v>3667</v>
      </c>
      <c r="E26" s="734">
        <v>165</v>
      </c>
      <c r="F26" s="734">
        <v>1809</v>
      </c>
      <c r="G26" s="734">
        <v>9362</v>
      </c>
      <c r="H26" s="734">
        <v>108</v>
      </c>
      <c r="I26" s="734">
        <v>55472</v>
      </c>
      <c r="J26" s="734">
        <v>390</v>
      </c>
      <c r="K26" s="735">
        <v>5808</v>
      </c>
    </row>
    <row r="27" spans="1:11" s="492" customFormat="1" ht="17.100000000000001" customHeight="1">
      <c r="A27" s="495" t="s">
        <v>146</v>
      </c>
      <c r="B27" s="499" t="s">
        <v>147</v>
      </c>
      <c r="C27" s="497">
        <v>50402</v>
      </c>
      <c r="D27" s="736">
        <v>1518</v>
      </c>
      <c r="E27" s="736">
        <v>63</v>
      </c>
      <c r="F27" s="736">
        <v>1007</v>
      </c>
      <c r="G27" s="736">
        <v>6656</v>
      </c>
      <c r="H27" s="736">
        <v>232</v>
      </c>
      <c r="I27" s="736">
        <v>37957</v>
      </c>
      <c r="J27" s="736">
        <v>12</v>
      </c>
      <c r="K27" s="736">
        <v>2957</v>
      </c>
    </row>
    <row r="28" spans="1:11" s="492" customFormat="1" ht="17.100000000000001" customHeight="1">
      <c r="A28" s="506" t="s">
        <v>148</v>
      </c>
      <c r="B28" s="507" t="s">
        <v>149</v>
      </c>
      <c r="C28" s="497">
        <v>22451</v>
      </c>
      <c r="D28" s="737">
        <v>1395</v>
      </c>
      <c r="E28" s="737">
        <v>91</v>
      </c>
      <c r="F28" s="737">
        <v>603</v>
      </c>
      <c r="G28" s="737">
        <v>3045</v>
      </c>
      <c r="H28" s="737">
        <v>39</v>
      </c>
      <c r="I28" s="737">
        <v>14834</v>
      </c>
      <c r="J28" s="737">
        <v>34</v>
      </c>
      <c r="K28" s="737">
        <v>2410</v>
      </c>
    </row>
    <row r="29" spans="1:11" s="492" customFormat="1" ht="17.100000000000001" customHeight="1">
      <c r="A29" s="495" t="s">
        <v>150</v>
      </c>
      <c r="B29" s="499" t="s">
        <v>151</v>
      </c>
      <c r="C29" s="497">
        <v>76327</v>
      </c>
      <c r="D29" s="500">
        <v>3216</v>
      </c>
      <c r="E29" s="500">
        <v>129</v>
      </c>
      <c r="F29" s="500">
        <v>1202</v>
      </c>
      <c r="G29" s="500">
        <v>9041</v>
      </c>
      <c r="H29" s="500">
        <v>174</v>
      </c>
      <c r="I29" s="500">
        <v>57723</v>
      </c>
      <c r="J29" s="738">
        <v>123</v>
      </c>
      <c r="K29" s="738">
        <v>4719</v>
      </c>
    </row>
    <row r="30" spans="1:11" s="492" customFormat="1" ht="17.100000000000001" customHeight="1">
      <c r="A30" s="504" t="s">
        <v>152</v>
      </c>
      <c r="B30" s="505" t="s">
        <v>153</v>
      </c>
      <c r="C30" s="497">
        <f t="shared" si="1"/>
        <v>55263</v>
      </c>
      <c r="D30" s="500">
        <v>1939</v>
      </c>
      <c r="E30" s="500">
        <v>301</v>
      </c>
      <c r="F30" s="500">
        <v>1663</v>
      </c>
      <c r="G30" s="500">
        <v>6988</v>
      </c>
      <c r="H30" s="500">
        <v>65</v>
      </c>
      <c r="I30" s="500">
        <v>40026</v>
      </c>
      <c r="J30" s="500">
        <v>183</v>
      </c>
      <c r="K30" s="500">
        <v>4098</v>
      </c>
    </row>
    <row r="31" spans="1:11" s="492" customFormat="1" ht="17.100000000000001" customHeight="1">
      <c r="A31" s="495" t="s">
        <v>154</v>
      </c>
      <c r="B31" s="499" t="s">
        <v>155</v>
      </c>
      <c r="C31" s="497">
        <v>62011</v>
      </c>
      <c r="D31" s="739">
        <v>2011</v>
      </c>
      <c r="E31" s="739">
        <v>119</v>
      </c>
      <c r="F31" s="739">
        <v>1194</v>
      </c>
      <c r="G31" s="739">
        <v>7226</v>
      </c>
      <c r="H31" s="739">
        <v>146</v>
      </c>
      <c r="I31" s="739">
        <v>46774</v>
      </c>
      <c r="J31" s="739">
        <v>63</v>
      </c>
      <c r="K31" s="739">
        <v>4478</v>
      </c>
    </row>
    <row r="32" spans="1:11" s="492" customFormat="1" ht="17.100000000000001" customHeight="1">
      <c r="A32" s="495" t="s">
        <v>156</v>
      </c>
      <c r="B32" s="499" t="s">
        <v>157</v>
      </c>
      <c r="C32" s="497">
        <f t="shared" si="1"/>
        <v>82803</v>
      </c>
      <c r="D32" s="500">
        <v>2263</v>
      </c>
      <c r="E32" s="500">
        <v>201</v>
      </c>
      <c r="F32" s="500">
        <v>1777</v>
      </c>
      <c r="G32" s="500">
        <v>10914</v>
      </c>
      <c r="H32" s="500">
        <v>296</v>
      </c>
      <c r="I32" s="500">
        <v>61043</v>
      </c>
      <c r="J32" s="500">
        <v>131</v>
      </c>
      <c r="K32" s="500">
        <v>6178</v>
      </c>
    </row>
    <row r="33" spans="1:11" s="492" customFormat="1" ht="17.100000000000001" customHeight="1">
      <c r="A33" s="495" t="s">
        <v>158</v>
      </c>
      <c r="B33" s="499" t="s">
        <v>159</v>
      </c>
      <c r="C33" s="497">
        <f t="shared" si="1"/>
        <v>797783</v>
      </c>
      <c r="D33" s="500">
        <v>6279</v>
      </c>
      <c r="E33" s="500">
        <v>67</v>
      </c>
      <c r="F33" s="500">
        <v>2355</v>
      </c>
      <c r="G33" s="500">
        <v>14763</v>
      </c>
      <c r="H33" s="500">
        <v>406</v>
      </c>
      <c r="I33" s="500">
        <v>758376</v>
      </c>
      <c r="J33" s="500">
        <v>444</v>
      </c>
      <c r="K33" s="500">
        <v>15093</v>
      </c>
    </row>
    <row r="34" spans="1:11" s="492" customFormat="1" ht="17.100000000000001" customHeight="1">
      <c r="A34" s="495" t="s">
        <v>160</v>
      </c>
      <c r="B34" s="499" t="s">
        <v>161</v>
      </c>
      <c r="C34" s="497">
        <f t="shared" si="1"/>
        <v>255806</v>
      </c>
      <c r="D34" s="500">
        <v>4214</v>
      </c>
      <c r="E34" s="500">
        <v>142</v>
      </c>
      <c r="F34" s="500">
        <v>1496</v>
      </c>
      <c r="G34" s="500">
        <v>9434</v>
      </c>
      <c r="H34" s="500">
        <v>193</v>
      </c>
      <c r="I34" s="500">
        <v>186067</v>
      </c>
      <c r="J34" s="500">
        <v>94</v>
      </c>
      <c r="K34" s="500">
        <v>54166</v>
      </c>
    </row>
    <row r="35" spans="1:11" s="492" customFormat="1" ht="17.100000000000001" customHeight="1">
      <c r="A35" s="495" t="s">
        <v>162</v>
      </c>
      <c r="B35" s="499" t="s">
        <v>163</v>
      </c>
      <c r="C35" s="497">
        <v>67440</v>
      </c>
      <c r="D35" s="500">
        <v>3709</v>
      </c>
      <c r="E35" s="500">
        <v>111</v>
      </c>
      <c r="F35" s="500">
        <v>1075</v>
      </c>
      <c r="G35" s="500">
        <v>6186</v>
      </c>
      <c r="H35" s="500">
        <v>458</v>
      </c>
      <c r="I35" s="500">
        <v>52309</v>
      </c>
      <c r="J35" s="500">
        <v>109</v>
      </c>
      <c r="K35" s="500">
        <v>3483</v>
      </c>
    </row>
    <row r="36" spans="1:11" s="492" customFormat="1" ht="17.100000000000001" customHeight="1">
      <c r="A36" s="495" t="s">
        <v>164</v>
      </c>
      <c r="B36" s="499" t="s">
        <v>165</v>
      </c>
      <c r="C36" s="497">
        <f t="shared" si="1"/>
        <v>92788</v>
      </c>
      <c r="D36" s="500">
        <v>1892</v>
      </c>
      <c r="E36" s="500">
        <v>248</v>
      </c>
      <c r="F36" s="500">
        <v>1235</v>
      </c>
      <c r="G36" s="500">
        <v>9977</v>
      </c>
      <c r="H36" s="500">
        <v>267</v>
      </c>
      <c r="I36" s="500">
        <v>71313</v>
      </c>
      <c r="J36" s="500">
        <v>1136</v>
      </c>
      <c r="K36" s="500">
        <v>6720</v>
      </c>
    </row>
    <row r="37" spans="1:11" s="492" customFormat="1" ht="17.100000000000001" customHeight="1" thickBot="1">
      <c r="A37" s="508" t="s">
        <v>167</v>
      </c>
      <c r="B37" s="499" t="s">
        <v>166</v>
      </c>
      <c r="C37" s="497">
        <f t="shared" si="1"/>
        <v>28133</v>
      </c>
      <c r="D37" s="420">
        <v>549</v>
      </c>
      <c r="E37" s="420">
        <v>17</v>
      </c>
      <c r="F37" s="420">
        <v>171</v>
      </c>
      <c r="G37" s="420">
        <v>1547</v>
      </c>
      <c r="H37" s="509">
        <v>68</v>
      </c>
      <c r="I37" s="509">
        <v>24830</v>
      </c>
      <c r="J37" s="509"/>
      <c r="K37" s="509">
        <v>951</v>
      </c>
    </row>
    <row r="38" spans="1:11" s="311" customFormat="1" ht="11.1" customHeight="1">
      <c r="A38" s="466" t="s">
        <v>212</v>
      </c>
      <c r="B38" s="308"/>
      <c r="C38" s="309"/>
      <c r="D38" s="309"/>
      <c r="E38" s="309"/>
      <c r="F38" s="310"/>
      <c r="G38" s="309"/>
      <c r="K38" s="312" t="s">
        <v>61</v>
      </c>
    </row>
    <row r="39" spans="1:11" s="311" customFormat="1" ht="11.1" customHeight="1">
      <c r="A39" s="466" t="s">
        <v>385</v>
      </c>
      <c r="B39" s="313"/>
      <c r="C39" s="313"/>
      <c r="D39" s="313"/>
      <c r="E39" s="313"/>
      <c r="F39" s="313"/>
      <c r="G39" s="313"/>
      <c r="H39" s="313"/>
    </row>
    <row r="40" spans="1:11" s="311" customFormat="1" ht="11.1" customHeight="1">
      <c r="A40" s="466" t="s">
        <v>702</v>
      </c>
      <c r="B40" s="313"/>
      <c r="C40" s="313"/>
      <c r="D40" s="313"/>
      <c r="E40" s="313"/>
      <c r="F40" s="313"/>
      <c r="G40" s="313"/>
      <c r="H40" s="313"/>
    </row>
    <row r="41" spans="1:11" s="49" customFormat="1" ht="11.25">
      <c r="A41" s="297"/>
      <c r="B41" s="297"/>
      <c r="C41" s="297"/>
      <c r="D41" s="297"/>
      <c r="E41" s="297"/>
      <c r="F41" s="297"/>
      <c r="G41" s="297"/>
      <c r="H41" s="297"/>
    </row>
    <row r="42" spans="1:11" s="49" customFormat="1" ht="11.25">
      <c r="A42" s="297"/>
      <c r="B42" s="297"/>
      <c r="C42" s="297"/>
      <c r="D42" s="297"/>
      <c r="E42" s="297"/>
      <c r="F42" s="297"/>
      <c r="G42" s="297"/>
      <c r="H42" s="297"/>
    </row>
    <row r="43" spans="1:11" s="49" customFormat="1" ht="11.25">
      <c r="A43" s="297"/>
      <c r="B43" s="297"/>
      <c r="C43" s="297"/>
      <c r="D43" s="297"/>
      <c r="E43" s="297"/>
      <c r="F43" s="297"/>
      <c r="G43" s="297"/>
      <c r="H43" s="297"/>
    </row>
    <row r="44" spans="1:11" s="49" customFormat="1" ht="11.25">
      <c r="A44" s="297"/>
      <c r="B44" s="297"/>
      <c r="C44" s="297"/>
      <c r="D44" s="297"/>
      <c r="E44" s="297"/>
      <c r="F44" s="297"/>
      <c r="G44" s="297"/>
      <c r="H44" s="297"/>
    </row>
    <row r="45" spans="1:11" s="49" customFormat="1" ht="11.25">
      <c r="A45" s="297"/>
      <c r="B45" s="297"/>
      <c r="C45" s="297"/>
      <c r="D45" s="297"/>
      <c r="E45" s="297"/>
      <c r="F45" s="297"/>
      <c r="G45" s="297"/>
      <c r="H45" s="297"/>
    </row>
    <row r="46" spans="1:11" s="49" customFormat="1" ht="11.25">
      <c r="A46" s="297"/>
      <c r="B46" s="297"/>
      <c r="C46" s="297"/>
      <c r="D46" s="297"/>
      <c r="E46" s="297"/>
      <c r="F46" s="297"/>
      <c r="G46" s="297"/>
      <c r="H46" s="297"/>
    </row>
    <row r="47" spans="1:11" s="49" customFormat="1" ht="11.25">
      <c r="A47" s="297"/>
      <c r="B47" s="297"/>
      <c r="C47" s="297"/>
      <c r="D47" s="297"/>
      <c r="E47" s="297"/>
      <c r="F47" s="297"/>
      <c r="G47" s="297"/>
      <c r="H47" s="297"/>
    </row>
    <row r="48" spans="1:11" s="49" customFormat="1" ht="11.25">
      <c r="A48" s="297"/>
      <c r="B48" s="297"/>
      <c r="C48" s="297"/>
      <c r="D48" s="297"/>
      <c r="E48" s="297"/>
      <c r="F48" s="297"/>
      <c r="G48" s="297"/>
      <c r="H48" s="297"/>
    </row>
    <row r="49" spans="1:8" s="49" customFormat="1" ht="11.25">
      <c r="A49" s="297"/>
      <c r="B49" s="297"/>
      <c r="C49" s="297"/>
      <c r="D49" s="297"/>
      <c r="E49" s="297"/>
      <c r="F49" s="297"/>
      <c r="G49" s="297"/>
      <c r="H49" s="297"/>
    </row>
    <row r="50" spans="1:8" s="49" customFormat="1" ht="11.25">
      <c r="A50" s="297"/>
      <c r="B50" s="297"/>
      <c r="C50" s="297"/>
      <c r="D50" s="297"/>
      <c r="E50" s="297"/>
      <c r="F50" s="297"/>
      <c r="G50" s="297"/>
      <c r="H50" s="297"/>
    </row>
    <row r="51" spans="1:8" s="49" customFormat="1" ht="11.25">
      <c r="A51" s="297"/>
      <c r="B51" s="297"/>
      <c r="C51" s="297"/>
      <c r="D51" s="297"/>
      <c r="E51" s="297"/>
      <c r="F51" s="297"/>
      <c r="G51" s="297"/>
      <c r="H51" s="297"/>
    </row>
    <row r="52" spans="1:8" s="49" customFormat="1" ht="11.25">
      <c r="A52" s="297"/>
      <c r="B52" s="297"/>
      <c r="C52" s="297"/>
      <c r="D52" s="297"/>
      <c r="E52" s="297"/>
      <c r="F52" s="297"/>
      <c r="G52" s="297"/>
      <c r="H52" s="297"/>
    </row>
    <row r="53" spans="1:8" s="49" customFormat="1" ht="11.25">
      <c r="A53" s="297"/>
      <c r="B53" s="297"/>
      <c r="C53" s="297"/>
      <c r="D53" s="297"/>
      <c r="E53" s="297"/>
      <c r="F53" s="297"/>
      <c r="G53" s="297"/>
      <c r="H53" s="297"/>
    </row>
    <row r="54" spans="1:8" s="49" customFormat="1" ht="11.25">
      <c r="A54" s="297"/>
      <c r="B54" s="297"/>
      <c r="C54" s="297"/>
      <c r="D54" s="297"/>
      <c r="E54" s="297"/>
      <c r="F54" s="297"/>
      <c r="G54" s="297"/>
      <c r="H54" s="297"/>
    </row>
    <row r="55" spans="1:8" s="49" customFormat="1" ht="11.25">
      <c r="A55" s="297"/>
      <c r="B55" s="297"/>
      <c r="C55" s="297"/>
      <c r="D55" s="297"/>
      <c r="E55" s="297"/>
      <c r="F55" s="297"/>
      <c r="G55" s="297"/>
      <c r="H55" s="297"/>
    </row>
    <row r="56" spans="1:8" s="49" customFormat="1" ht="11.25">
      <c r="A56" s="297"/>
      <c r="B56" s="297"/>
      <c r="C56" s="297"/>
      <c r="D56" s="297"/>
      <c r="E56" s="297"/>
      <c r="F56" s="297"/>
      <c r="G56" s="297"/>
      <c r="H56" s="297"/>
    </row>
    <row r="57" spans="1:8" s="49" customFormat="1" ht="11.25">
      <c r="A57" s="297"/>
      <c r="B57" s="297"/>
      <c r="C57" s="297"/>
      <c r="D57" s="297"/>
      <c r="E57" s="297"/>
      <c r="F57" s="297"/>
      <c r="G57" s="297"/>
      <c r="H57" s="297"/>
    </row>
    <row r="58" spans="1:8" s="49" customFormat="1" ht="11.25">
      <c r="A58" s="297"/>
      <c r="B58" s="297"/>
      <c r="C58" s="297"/>
      <c r="D58" s="297"/>
      <c r="E58" s="297"/>
      <c r="F58" s="297"/>
      <c r="G58" s="297"/>
      <c r="H58" s="297"/>
    </row>
    <row r="59" spans="1:8" s="49" customFormat="1" ht="11.25">
      <c r="A59" s="297"/>
      <c r="B59" s="297"/>
      <c r="C59" s="297"/>
      <c r="D59" s="297"/>
      <c r="E59" s="297"/>
      <c r="F59" s="297"/>
      <c r="G59" s="297"/>
      <c r="H59" s="297"/>
    </row>
    <row r="60" spans="1:8" s="49" customFormat="1" ht="11.25">
      <c r="A60" s="297"/>
      <c r="B60" s="297"/>
      <c r="C60" s="297"/>
      <c r="D60" s="297"/>
      <c r="E60" s="297"/>
      <c r="F60" s="297"/>
      <c r="G60" s="297"/>
      <c r="H60" s="297"/>
    </row>
    <row r="61" spans="1:8" s="49" customFormat="1" ht="11.25">
      <c r="A61" s="297"/>
      <c r="B61" s="297"/>
      <c r="C61" s="297"/>
      <c r="D61" s="297"/>
      <c r="E61" s="297"/>
      <c r="F61" s="297"/>
      <c r="G61" s="297"/>
      <c r="H61" s="297"/>
    </row>
    <row r="62" spans="1:8" s="49" customFormat="1" ht="11.25">
      <c r="A62" s="297"/>
      <c r="B62" s="297"/>
      <c r="C62" s="297"/>
      <c r="D62" s="297"/>
      <c r="E62" s="297"/>
      <c r="F62" s="297"/>
      <c r="G62" s="297"/>
      <c r="H62" s="297"/>
    </row>
    <row r="63" spans="1:8" s="49" customFormat="1" ht="11.25">
      <c r="A63" s="297"/>
      <c r="B63" s="297"/>
      <c r="C63" s="297"/>
      <c r="D63" s="297"/>
      <c r="E63" s="297"/>
      <c r="F63" s="297"/>
      <c r="G63" s="297"/>
      <c r="H63" s="297"/>
    </row>
    <row r="64" spans="1:8" s="49" customFormat="1" ht="11.25">
      <c r="A64" s="297"/>
      <c r="B64" s="297"/>
      <c r="C64" s="297"/>
      <c r="D64" s="297"/>
      <c r="E64" s="297"/>
      <c r="F64" s="297"/>
      <c r="G64" s="297"/>
      <c r="H64" s="297"/>
    </row>
    <row r="65" spans="1:8" s="49" customFormat="1" ht="11.25">
      <c r="A65" s="297"/>
      <c r="B65" s="297"/>
      <c r="C65" s="297"/>
      <c r="D65" s="297"/>
      <c r="E65" s="297"/>
      <c r="F65" s="297"/>
      <c r="G65" s="297"/>
      <c r="H65" s="297"/>
    </row>
    <row r="66" spans="1:8" s="49" customFormat="1" ht="11.25">
      <c r="A66" s="297"/>
      <c r="B66" s="297"/>
      <c r="C66" s="297"/>
      <c r="D66" s="297"/>
      <c r="E66" s="297"/>
      <c r="F66" s="297"/>
      <c r="G66" s="297"/>
      <c r="H66" s="297"/>
    </row>
    <row r="67" spans="1:8" s="49" customFormat="1" ht="11.25">
      <c r="A67" s="297"/>
      <c r="B67" s="297"/>
      <c r="C67" s="297"/>
      <c r="D67" s="297"/>
      <c r="E67" s="297"/>
      <c r="F67" s="297"/>
      <c r="G67" s="297"/>
      <c r="H67" s="297"/>
    </row>
    <row r="68" spans="1:8" s="49" customFormat="1" ht="11.25">
      <c r="A68" s="297"/>
      <c r="B68" s="297"/>
      <c r="C68" s="297"/>
      <c r="D68" s="297"/>
      <c r="E68" s="297"/>
      <c r="F68" s="297"/>
      <c r="G68" s="297"/>
      <c r="H68" s="297"/>
    </row>
    <row r="69" spans="1:8" s="49" customFormat="1" ht="11.25">
      <c r="A69" s="297"/>
      <c r="B69" s="297"/>
      <c r="C69" s="297"/>
      <c r="D69" s="297"/>
      <c r="E69" s="297"/>
      <c r="F69" s="297"/>
      <c r="G69" s="297"/>
      <c r="H69" s="297"/>
    </row>
    <row r="70" spans="1:8" s="49" customFormat="1" ht="11.25">
      <c r="A70" s="297"/>
      <c r="B70" s="297"/>
      <c r="C70" s="297"/>
      <c r="D70" s="297"/>
      <c r="E70" s="297"/>
      <c r="F70" s="297"/>
      <c r="G70" s="297"/>
      <c r="H70" s="297"/>
    </row>
    <row r="71" spans="1:8" s="49" customFormat="1" ht="11.25">
      <c r="A71" s="297"/>
      <c r="B71" s="297"/>
      <c r="C71" s="297"/>
      <c r="D71" s="297"/>
      <c r="E71" s="297"/>
      <c r="F71" s="297"/>
      <c r="G71" s="297"/>
      <c r="H71" s="297"/>
    </row>
    <row r="72" spans="1:8" s="49" customFormat="1" ht="11.25">
      <c r="A72" s="297"/>
      <c r="B72" s="297"/>
      <c r="C72" s="297"/>
      <c r="D72" s="297"/>
      <c r="E72" s="297"/>
      <c r="F72" s="297"/>
      <c r="G72" s="297"/>
      <c r="H72" s="297"/>
    </row>
    <row r="73" spans="1:8" s="49" customFormat="1" ht="11.25">
      <c r="A73" s="297"/>
      <c r="B73" s="297"/>
      <c r="C73" s="297"/>
      <c r="D73" s="297"/>
      <c r="E73" s="297"/>
      <c r="F73" s="297"/>
      <c r="G73" s="297"/>
      <c r="H73" s="297"/>
    </row>
    <row r="74" spans="1:8" s="49" customFormat="1" ht="11.25">
      <c r="A74" s="297"/>
      <c r="B74" s="297"/>
      <c r="C74" s="297"/>
      <c r="D74" s="297"/>
      <c r="E74" s="297"/>
      <c r="F74" s="297"/>
      <c r="G74" s="297"/>
      <c r="H74" s="297"/>
    </row>
    <row r="75" spans="1:8" s="49" customFormat="1" ht="11.25">
      <c r="A75" s="297"/>
      <c r="B75" s="297"/>
      <c r="C75" s="297"/>
      <c r="D75" s="297"/>
      <c r="E75" s="297"/>
      <c r="F75" s="297"/>
      <c r="G75" s="297"/>
      <c r="H75" s="297"/>
    </row>
    <row r="76" spans="1:8" s="49" customFormat="1" ht="11.25">
      <c r="A76" s="297"/>
      <c r="B76" s="297"/>
      <c r="C76" s="297"/>
      <c r="D76" s="297"/>
      <c r="E76" s="297"/>
      <c r="F76" s="297"/>
      <c r="G76" s="297"/>
      <c r="H76" s="297"/>
    </row>
    <row r="77" spans="1:8" s="49" customFormat="1" ht="11.25">
      <c r="A77" s="297"/>
      <c r="B77" s="297"/>
      <c r="C77" s="297"/>
      <c r="D77" s="297"/>
      <c r="E77" s="297"/>
      <c r="F77" s="297"/>
      <c r="G77" s="297"/>
      <c r="H77" s="297"/>
    </row>
    <row r="78" spans="1:8" s="49" customFormat="1" ht="11.25">
      <c r="A78" s="297"/>
      <c r="B78" s="297"/>
      <c r="C78" s="297"/>
      <c r="D78" s="297"/>
      <c r="E78" s="297"/>
      <c r="F78" s="297"/>
      <c r="G78" s="297"/>
      <c r="H78" s="297"/>
    </row>
    <row r="79" spans="1:8" s="49" customFormat="1" ht="11.25">
      <c r="A79" s="297"/>
      <c r="B79" s="297"/>
      <c r="C79" s="297"/>
      <c r="D79" s="297"/>
      <c r="E79" s="297"/>
      <c r="F79" s="297"/>
      <c r="G79" s="297"/>
      <c r="H79" s="297"/>
    </row>
    <row r="80" spans="1:8" s="49" customFormat="1" ht="11.25">
      <c r="A80" s="297"/>
      <c r="B80" s="297"/>
      <c r="C80" s="297"/>
      <c r="D80" s="297"/>
      <c r="E80" s="297"/>
      <c r="F80" s="297"/>
      <c r="G80" s="297"/>
      <c r="H80" s="297"/>
    </row>
    <row r="81" spans="1:8" s="49" customFormat="1" ht="11.25">
      <c r="A81" s="297"/>
      <c r="B81" s="297"/>
      <c r="C81" s="297"/>
      <c r="D81" s="297"/>
      <c r="E81" s="297"/>
      <c r="F81" s="297"/>
      <c r="G81" s="297"/>
      <c r="H81" s="297"/>
    </row>
    <row r="82" spans="1:8" s="49" customFormat="1" ht="11.25">
      <c r="A82" s="297"/>
      <c r="B82" s="297"/>
      <c r="C82" s="297"/>
      <c r="D82" s="297"/>
      <c r="E82" s="297"/>
      <c r="F82" s="297"/>
      <c r="G82" s="297"/>
      <c r="H82" s="297"/>
    </row>
    <row r="83" spans="1:8" s="49" customFormat="1" ht="11.25">
      <c r="A83" s="297"/>
      <c r="B83" s="297"/>
      <c r="C83" s="297"/>
      <c r="D83" s="297"/>
      <c r="E83" s="297"/>
      <c r="F83" s="297"/>
      <c r="G83" s="297"/>
      <c r="H83" s="297"/>
    </row>
    <row r="84" spans="1:8" s="49" customFormat="1" ht="11.25">
      <c r="A84" s="297"/>
      <c r="B84" s="297"/>
      <c r="C84" s="297"/>
      <c r="D84" s="297"/>
      <c r="E84" s="297"/>
      <c r="F84" s="297"/>
      <c r="G84" s="297"/>
      <c r="H84" s="297"/>
    </row>
    <row r="85" spans="1:8" s="49" customFormat="1" ht="11.25">
      <c r="A85" s="297"/>
      <c r="B85" s="297"/>
      <c r="C85" s="297"/>
      <c r="D85" s="297"/>
      <c r="E85" s="297"/>
      <c r="F85" s="297"/>
      <c r="G85" s="297"/>
      <c r="H85" s="297"/>
    </row>
    <row r="86" spans="1:8" s="49" customFormat="1" ht="11.25">
      <c r="A86" s="297"/>
      <c r="B86" s="297"/>
      <c r="C86" s="297"/>
      <c r="D86" s="297"/>
      <c r="E86" s="297"/>
      <c r="F86" s="297"/>
      <c r="G86" s="297"/>
      <c r="H86" s="297"/>
    </row>
    <row r="87" spans="1:8" s="49" customFormat="1" ht="11.25">
      <c r="A87" s="297"/>
      <c r="B87" s="297"/>
      <c r="C87" s="297"/>
      <c r="D87" s="297"/>
      <c r="E87" s="297"/>
      <c r="F87" s="297"/>
      <c r="G87" s="297"/>
      <c r="H87" s="297"/>
    </row>
    <row r="88" spans="1:8" s="49" customFormat="1" ht="11.25">
      <c r="A88" s="297"/>
      <c r="B88" s="297"/>
      <c r="C88" s="297"/>
      <c r="D88" s="297"/>
      <c r="E88" s="297"/>
      <c r="F88" s="297"/>
      <c r="G88" s="297"/>
      <c r="H88" s="297"/>
    </row>
  </sheetData>
  <sheetProtection selectLockedCells="1"/>
  <mergeCells count="18">
    <mergeCell ref="A3:K3"/>
    <mergeCell ref="A4:K4"/>
    <mergeCell ref="A6:B7"/>
    <mergeCell ref="C6:C7"/>
    <mergeCell ref="D6:D7"/>
    <mergeCell ref="E6:E7"/>
    <mergeCell ref="F6:F7"/>
    <mergeCell ref="G6:G7"/>
    <mergeCell ref="H6:H7"/>
    <mergeCell ref="I6:I7"/>
    <mergeCell ref="J6:J7"/>
    <mergeCell ref="A13:B13"/>
    <mergeCell ref="K6:K7"/>
    <mergeCell ref="A12:B12"/>
    <mergeCell ref="A8:B8"/>
    <mergeCell ref="A9:B9"/>
    <mergeCell ref="A10:B10"/>
    <mergeCell ref="A11:B11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T80"/>
  <sheetViews>
    <sheetView view="pageBreakPreview" topLeftCell="E1" zoomScaleNormal="100" zoomScaleSheetLayoutView="100" workbookViewId="0">
      <selection activeCell="B15" sqref="B15"/>
    </sheetView>
  </sheetViews>
  <sheetFormatPr defaultRowHeight="14.25"/>
  <cols>
    <col min="1" max="1" width="8.125" style="24" customWidth="1"/>
    <col min="2" max="2" width="8.625" style="25" customWidth="1"/>
    <col min="3" max="5" width="7.625" style="25" customWidth="1"/>
    <col min="6" max="7" width="8.125" style="25" customWidth="1"/>
    <col min="8" max="8" width="9.125" style="263" customWidth="1"/>
    <col min="9" max="10" width="8.625" style="25" customWidth="1"/>
    <col min="11" max="11" width="9.125" style="25" customWidth="1"/>
    <col min="12" max="13" width="7.875" style="25" customWidth="1"/>
    <col min="14" max="14" width="8.125" style="25" customWidth="1"/>
    <col min="15" max="18" width="8.375" style="25" customWidth="1"/>
    <col min="19" max="19" width="8.125" style="25" customWidth="1"/>
    <col min="20" max="20" width="7.625" style="26" customWidth="1"/>
    <col min="21" max="16384" width="9" style="26"/>
  </cols>
  <sheetData>
    <row r="1" spans="1:20" s="423" customFormat="1" ht="14.1" customHeight="1">
      <c r="A1" s="470" t="s">
        <v>1309</v>
      </c>
      <c r="B1" s="421"/>
      <c r="C1" s="421"/>
      <c r="D1" s="421"/>
      <c r="E1" s="421"/>
      <c r="F1" s="421"/>
      <c r="G1" s="421"/>
      <c r="H1" s="421"/>
      <c r="T1" s="422" t="s">
        <v>1310</v>
      </c>
    </row>
    <row r="2" spans="1:20" s="9" customFormat="1" ht="14.1" customHeight="1">
      <c r="A2" s="370"/>
      <c r="B2" s="457"/>
      <c r="C2" s="457"/>
      <c r="D2" s="457"/>
      <c r="E2" s="457"/>
      <c r="F2" s="457"/>
      <c r="G2" s="457"/>
      <c r="H2" s="457"/>
      <c r="K2" s="839"/>
      <c r="L2" s="839"/>
      <c r="M2" s="839"/>
      <c r="N2" s="839"/>
      <c r="O2" s="839"/>
      <c r="P2" s="839"/>
      <c r="Q2" s="839"/>
      <c r="R2" s="839"/>
      <c r="S2" s="839"/>
      <c r="T2" s="839"/>
    </row>
    <row r="3" spans="1:20" s="286" customFormat="1" ht="20.100000000000001" customHeight="1">
      <c r="A3" s="1062" t="s">
        <v>368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94" t="s">
        <v>369</v>
      </c>
      <c r="L3" s="1094"/>
      <c r="M3" s="1094"/>
      <c r="N3" s="1094"/>
      <c r="O3" s="1094"/>
      <c r="P3" s="1094"/>
      <c r="Q3" s="1094"/>
      <c r="R3" s="1094"/>
      <c r="S3" s="1094"/>
      <c r="T3" s="1094"/>
    </row>
    <row r="4" spans="1:20" s="255" customFormat="1" ht="24" customHeight="1">
      <c r="A4" s="164"/>
      <c r="B4" s="164"/>
      <c r="C4" s="164"/>
      <c r="D4" s="164"/>
      <c r="E4" s="164"/>
      <c r="F4" s="164"/>
      <c r="G4" s="164"/>
      <c r="H4" s="287"/>
    </row>
    <row r="5" spans="1:20" s="370" customFormat="1" ht="18" customHeight="1" thickBot="1">
      <c r="A5" s="370" t="s">
        <v>213</v>
      </c>
      <c r="K5" s="852"/>
      <c r="L5" s="852"/>
      <c r="M5" s="852"/>
      <c r="N5" s="852"/>
      <c r="O5" s="852"/>
      <c r="P5" s="852"/>
      <c r="Q5" s="852"/>
      <c r="R5" s="852"/>
      <c r="S5" s="840"/>
      <c r="T5" s="840" t="s">
        <v>74</v>
      </c>
    </row>
    <row r="6" spans="1:20" s="9" customFormat="1" ht="18" customHeight="1">
      <c r="A6" s="1090" t="s">
        <v>622</v>
      </c>
      <c r="B6" s="1093" t="s">
        <v>38</v>
      </c>
      <c r="C6" s="993" t="s">
        <v>616</v>
      </c>
      <c r="D6" s="988"/>
      <c r="E6" s="993" t="s">
        <v>617</v>
      </c>
      <c r="F6" s="987"/>
      <c r="G6" s="987"/>
      <c r="H6" s="987"/>
      <c r="I6" s="993" t="s">
        <v>620</v>
      </c>
      <c r="J6" s="987"/>
      <c r="K6" s="987" t="s">
        <v>620</v>
      </c>
      <c r="L6" s="987"/>
      <c r="M6" s="988"/>
      <c r="N6" s="987" t="s">
        <v>618</v>
      </c>
      <c r="O6" s="987"/>
      <c r="P6" s="987"/>
      <c r="Q6" s="987"/>
      <c r="R6" s="987"/>
      <c r="S6" s="987"/>
      <c r="T6" s="1129" t="s">
        <v>388</v>
      </c>
    </row>
    <row r="7" spans="1:20" s="9" customFormat="1" ht="18" customHeight="1">
      <c r="A7" s="1223"/>
      <c r="B7" s="1032"/>
      <c r="C7" s="1128"/>
      <c r="D7" s="1108"/>
      <c r="E7" s="1128"/>
      <c r="F7" s="1026"/>
      <c r="G7" s="1026"/>
      <c r="H7" s="1026"/>
      <c r="I7" s="1128"/>
      <c r="J7" s="1026"/>
      <c r="K7" s="1026"/>
      <c r="L7" s="1026"/>
      <c r="M7" s="1108"/>
      <c r="N7" s="1026"/>
      <c r="O7" s="1026"/>
      <c r="P7" s="1026"/>
      <c r="Q7" s="1026"/>
      <c r="R7" s="1026"/>
      <c r="S7" s="1026"/>
      <c r="T7" s="1130"/>
    </row>
    <row r="8" spans="1:20" s="9" customFormat="1" ht="24.95" customHeight="1">
      <c r="A8" s="1223"/>
      <c r="B8" s="1032"/>
      <c r="C8" s="1034" t="s">
        <v>214</v>
      </c>
      <c r="D8" s="1034" t="s">
        <v>389</v>
      </c>
      <c r="E8" s="1034" t="s">
        <v>390</v>
      </c>
      <c r="F8" s="1007" t="s">
        <v>619</v>
      </c>
      <c r="G8" s="1031" t="s">
        <v>391</v>
      </c>
      <c r="H8" s="1015" t="s">
        <v>215</v>
      </c>
      <c r="I8" s="1007" t="s">
        <v>216</v>
      </c>
      <c r="J8" s="1060" t="s">
        <v>217</v>
      </c>
      <c r="K8" s="1031" t="s">
        <v>775</v>
      </c>
      <c r="L8" s="1007" t="s">
        <v>392</v>
      </c>
      <c r="M8" s="1007" t="s">
        <v>393</v>
      </c>
      <c r="N8" s="1031" t="s">
        <v>621</v>
      </c>
      <c r="O8" s="1007" t="s">
        <v>776</v>
      </c>
      <c r="P8" s="1007" t="s">
        <v>777</v>
      </c>
      <c r="Q8" s="1031" t="s">
        <v>778</v>
      </c>
      <c r="R8" s="1007" t="s">
        <v>779</v>
      </c>
      <c r="S8" s="1060" t="s">
        <v>218</v>
      </c>
      <c r="T8" s="1130"/>
    </row>
    <row r="9" spans="1:20" s="9" customFormat="1" ht="24.95" customHeight="1">
      <c r="A9" s="1224"/>
      <c r="B9" s="1033"/>
      <c r="C9" s="1225"/>
      <c r="D9" s="1225"/>
      <c r="E9" s="1036"/>
      <c r="F9" s="1053"/>
      <c r="G9" s="1042"/>
      <c r="H9" s="1071"/>
      <c r="I9" s="1053"/>
      <c r="J9" s="995"/>
      <c r="K9" s="1042"/>
      <c r="L9" s="1053"/>
      <c r="M9" s="1053"/>
      <c r="N9" s="1042"/>
      <c r="O9" s="1053"/>
      <c r="P9" s="1053"/>
      <c r="Q9" s="1042"/>
      <c r="R9" s="1053"/>
      <c r="S9" s="995"/>
      <c r="T9" s="1131"/>
    </row>
    <row r="10" spans="1:20" s="85" customFormat="1" ht="28.5" customHeight="1">
      <c r="A10" s="460" t="s">
        <v>700</v>
      </c>
      <c r="B10" s="288">
        <v>136794</v>
      </c>
      <c r="C10" s="288">
        <v>69341</v>
      </c>
      <c r="D10" s="288">
        <v>67453</v>
      </c>
      <c r="E10" s="288">
        <v>598</v>
      </c>
      <c r="F10" s="288">
        <v>24</v>
      </c>
      <c r="G10" s="288">
        <v>136172</v>
      </c>
      <c r="H10" s="288">
        <v>0</v>
      </c>
      <c r="I10" s="256">
        <v>10581</v>
      </c>
      <c r="J10" s="256">
        <v>91</v>
      </c>
      <c r="K10" s="256">
        <v>2556</v>
      </c>
      <c r="L10" s="256">
        <v>26050</v>
      </c>
      <c r="M10" s="256">
        <v>97516</v>
      </c>
      <c r="N10" s="256">
        <v>33479</v>
      </c>
      <c r="O10" s="256">
        <v>27219</v>
      </c>
      <c r="P10" s="256">
        <v>18559</v>
      </c>
      <c r="Q10" s="256">
        <v>21040</v>
      </c>
      <c r="R10" s="256">
        <v>21839</v>
      </c>
      <c r="S10" s="957">
        <v>14658</v>
      </c>
      <c r="T10" s="12" t="s">
        <v>700</v>
      </c>
    </row>
    <row r="11" spans="1:20" s="85" customFormat="1" ht="28.5" customHeight="1">
      <c r="A11" s="460" t="s">
        <v>796</v>
      </c>
      <c r="B11" s="288">
        <v>172231</v>
      </c>
      <c r="C11" s="288">
        <v>85555</v>
      </c>
      <c r="D11" s="288">
        <v>86676</v>
      </c>
      <c r="E11" s="288">
        <v>386</v>
      </c>
      <c r="F11" s="288">
        <v>25</v>
      </c>
      <c r="G11" s="288">
        <v>171820</v>
      </c>
      <c r="H11" s="288">
        <v>0</v>
      </c>
      <c r="I11" s="256">
        <v>9493</v>
      </c>
      <c r="J11" s="256">
        <v>156</v>
      </c>
      <c r="K11" s="256">
        <v>2958</v>
      </c>
      <c r="L11" s="256">
        <v>34714</v>
      </c>
      <c r="M11" s="256">
        <v>124910</v>
      </c>
      <c r="N11" s="256">
        <v>43917</v>
      </c>
      <c r="O11" s="256">
        <v>31976</v>
      </c>
      <c r="P11" s="256">
        <v>20698</v>
      </c>
      <c r="Q11" s="256">
        <v>26817</v>
      </c>
      <c r="R11" s="256">
        <v>28188</v>
      </c>
      <c r="S11" s="957">
        <v>20635</v>
      </c>
      <c r="T11" s="12" t="s">
        <v>796</v>
      </c>
    </row>
    <row r="12" spans="1:20" s="85" customFormat="1" ht="28.5" customHeight="1">
      <c r="A12" s="460" t="s">
        <v>833</v>
      </c>
      <c r="B12" s="288">
        <v>202262</v>
      </c>
      <c r="C12" s="288">
        <v>101192</v>
      </c>
      <c r="D12" s="288">
        <v>101070</v>
      </c>
      <c r="E12" s="288">
        <v>643</v>
      </c>
      <c r="F12" s="288">
        <v>8</v>
      </c>
      <c r="G12" s="288">
        <v>201611</v>
      </c>
      <c r="H12" s="288">
        <v>0</v>
      </c>
      <c r="I12" s="256">
        <v>8455</v>
      </c>
      <c r="J12" s="256">
        <v>191</v>
      </c>
      <c r="K12" s="256">
        <v>3421</v>
      </c>
      <c r="L12" s="256">
        <v>41496</v>
      </c>
      <c r="M12" s="256">
        <v>148699</v>
      </c>
      <c r="N12" s="256">
        <v>51311</v>
      </c>
      <c r="O12" s="256">
        <v>32805</v>
      </c>
      <c r="P12" s="256">
        <v>23745</v>
      </c>
      <c r="Q12" s="256">
        <v>31957</v>
      </c>
      <c r="R12" s="256">
        <v>35577</v>
      </c>
      <c r="S12" s="957">
        <v>26867</v>
      </c>
      <c r="T12" s="12" t="s">
        <v>833</v>
      </c>
    </row>
    <row r="13" spans="1:20" s="85" customFormat="1" ht="28.5" customHeight="1">
      <c r="A13" s="692" t="s">
        <v>1036</v>
      </c>
      <c r="B13" s="288">
        <v>233837</v>
      </c>
      <c r="C13" s="288">
        <v>117239</v>
      </c>
      <c r="D13" s="288">
        <v>116598</v>
      </c>
      <c r="E13" s="288">
        <v>267</v>
      </c>
      <c r="F13" s="288">
        <v>4</v>
      </c>
      <c r="G13" s="288">
        <v>233566</v>
      </c>
      <c r="H13" s="288">
        <v>0</v>
      </c>
      <c r="I13" s="256">
        <v>7392</v>
      </c>
      <c r="J13" s="256">
        <v>226</v>
      </c>
      <c r="K13" s="256">
        <v>3409</v>
      </c>
      <c r="L13" s="256">
        <v>50984</v>
      </c>
      <c r="M13" s="256">
        <v>171826</v>
      </c>
      <c r="N13" s="256">
        <v>61444</v>
      </c>
      <c r="O13" s="256">
        <v>34314</v>
      </c>
      <c r="P13" s="256">
        <v>27734</v>
      </c>
      <c r="Q13" s="256">
        <v>37611</v>
      </c>
      <c r="R13" s="256">
        <v>40423</v>
      </c>
      <c r="S13" s="957">
        <v>32311</v>
      </c>
      <c r="T13" s="12" t="s">
        <v>1036</v>
      </c>
    </row>
    <row r="14" spans="1:20" s="85" customFormat="1" ht="28.5" customHeight="1">
      <c r="A14" s="878" t="s">
        <v>1260</v>
      </c>
      <c r="B14" s="289">
        <f t="shared" ref="B14:M14" si="0">SUM(B16:B27)</f>
        <v>214428</v>
      </c>
      <c r="C14" s="289">
        <f t="shared" si="0"/>
        <v>110509</v>
      </c>
      <c r="D14" s="289">
        <f t="shared" si="0"/>
        <v>103919</v>
      </c>
      <c r="E14" s="289">
        <f t="shared" si="0"/>
        <v>598</v>
      </c>
      <c r="F14" s="289">
        <f t="shared" si="0"/>
        <v>0</v>
      </c>
      <c r="G14" s="289">
        <f t="shared" si="0"/>
        <v>213830</v>
      </c>
      <c r="H14" s="289">
        <f t="shared" si="0"/>
        <v>0</v>
      </c>
      <c r="I14" s="268">
        <f t="shared" si="0"/>
        <v>5231</v>
      </c>
      <c r="J14" s="268">
        <f t="shared" si="0"/>
        <v>250</v>
      </c>
      <c r="K14" s="268">
        <f t="shared" si="0"/>
        <v>3245</v>
      </c>
      <c r="L14" s="268">
        <f t="shared" si="0"/>
        <v>47534</v>
      </c>
      <c r="M14" s="268">
        <f t="shared" si="0"/>
        <v>158168</v>
      </c>
      <c r="N14" s="268">
        <f t="shared" ref="N14:S14" si="1">SUM(N16:N27)</f>
        <v>56028</v>
      </c>
      <c r="O14" s="268">
        <f t="shared" si="1"/>
        <v>30353</v>
      </c>
      <c r="P14" s="268">
        <f t="shared" si="1"/>
        <v>25870</v>
      </c>
      <c r="Q14" s="268">
        <f t="shared" si="1"/>
        <v>33389</v>
      </c>
      <c r="R14" s="268">
        <f t="shared" si="1"/>
        <v>36690</v>
      </c>
      <c r="S14" s="13">
        <f t="shared" si="1"/>
        <v>32098</v>
      </c>
      <c r="T14" s="542" t="s">
        <v>1260</v>
      </c>
    </row>
    <row r="15" spans="1:20" s="17" customFormat="1" ht="21.6" customHeight="1">
      <c r="A15" s="16"/>
      <c r="B15" s="288"/>
      <c r="C15" s="288"/>
      <c r="D15" s="288"/>
      <c r="E15" s="288"/>
      <c r="F15" s="290"/>
      <c r="G15" s="288"/>
      <c r="H15" s="288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13"/>
      <c r="T15" s="41"/>
    </row>
    <row r="16" spans="1:20" s="17" customFormat="1" ht="27" customHeight="1">
      <c r="A16" s="281" t="s">
        <v>437</v>
      </c>
      <c r="B16" s="378">
        <f>IF(SUM(C16:D16)=SUM(E16:H16),IF(SUM(C16:D16)=SUM(I16:M16),IF(SUM(C16:D16)=SUM(N16:S16),SUM(C16:D16),"ERR!!"),"ERR!!"),"ERR!!")</f>
        <v>27693</v>
      </c>
      <c r="C16" s="396">
        <v>13932</v>
      </c>
      <c r="D16" s="396">
        <v>13761</v>
      </c>
      <c r="E16" s="396">
        <v>256</v>
      </c>
      <c r="F16" s="396">
        <v>0</v>
      </c>
      <c r="G16" s="396">
        <v>27437</v>
      </c>
      <c r="H16" s="396">
        <v>0</v>
      </c>
      <c r="I16" s="396">
        <v>889</v>
      </c>
      <c r="J16" s="396">
        <v>38</v>
      </c>
      <c r="K16" s="396">
        <v>680</v>
      </c>
      <c r="L16" s="396">
        <v>6506</v>
      </c>
      <c r="M16" s="396">
        <v>19580</v>
      </c>
      <c r="N16" s="396">
        <v>8432</v>
      </c>
      <c r="O16" s="396">
        <v>3949</v>
      </c>
      <c r="P16" s="396">
        <v>2808</v>
      </c>
      <c r="Q16" s="396">
        <v>4121</v>
      </c>
      <c r="R16" s="396">
        <v>4514</v>
      </c>
      <c r="S16" s="397">
        <v>3869</v>
      </c>
      <c r="T16" s="282" t="s">
        <v>220</v>
      </c>
    </row>
    <row r="17" spans="1:20" s="17" customFormat="1" ht="27" customHeight="1">
      <c r="A17" s="281" t="s">
        <v>438</v>
      </c>
      <c r="B17" s="378">
        <f t="shared" ref="B17:B27" si="2">IF(SUM(C17:D17)=SUM(E17:H17),IF(SUM(C17:D17)=SUM(I17:M17),IF(SUM(C17:D17)=SUM(N17:S17),SUM(C17:D17),"ERR!!"),"ERR!!"),"ERR!!")</f>
        <v>18001</v>
      </c>
      <c r="C17" s="396">
        <v>8864</v>
      </c>
      <c r="D17" s="396">
        <v>9137</v>
      </c>
      <c r="E17" s="396">
        <v>32</v>
      </c>
      <c r="F17" s="396">
        <v>0</v>
      </c>
      <c r="G17" s="396">
        <v>17969</v>
      </c>
      <c r="H17" s="396">
        <v>0</v>
      </c>
      <c r="I17" s="396">
        <v>383</v>
      </c>
      <c r="J17" s="396">
        <v>23</v>
      </c>
      <c r="K17" s="396">
        <v>334</v>
      </c>
      <c r="L17" s="396">
        <v>3694</v>
      </c>
      <c r="M17" s="396">
        <v>13567</v>
      </c>
      <c r="N17" s="396">
        <v>4401</v>
      </c>
      <c r="O17" s="396">
        <v>2409</v>
      </c>
      <c r="P17" s="396">
        <v>2111</v>
      </c>
      <c r="Q17" s="396">
        <v>2860</v>
      </c>
      <c r="R17" s="396">
        <v>3214</v>
      </c>
      <c r="S17" s="397">
        <v>3006</v>
      </c>
      <c r="T17" s="282" t="s">
        <v>221</v>
      </c>
    </row>
    <row r="18" spans="1:20" s="17" customFormat="1" ht="27" customHeight="1">
      <c r="A18" s="281" t="s">
        <v>222</v>
      </c>
      <c r="B18" s="378">
        <f t="shared" si="2"/>
        <v>18000</v>
      </c>
      <c r="C18" s="396">
        <v>9065</v>
      </c>
      <c r="D18" s="396">
        <v>8935</v>
      </c>
      <c r="E18" s="396">
        <v>17</v>
      </c>
      <c r="F18" s="396">
        <v>0</v>
      </c>
      <c r="G18" s="396">
        <v>17983</v>
      </c>
      <c r="H18" s="396">
        <v>0</v>
      </c>
      <c r="I18" s="396">
        <v>388</v>
      </c>
      <c r="J18" s="396">
        <v>11</v>
      </c>
      <c r="K18" s="396">
        <v>231</v>
      </c>
      <c r="L18" s="396">
        <v>3357</v>
      </c>
      <c r="M18" s="396">
        <v>14013</v>
      </c>
      <c r="N18" s="396">
        <v>3730</v>
      </c>
      <c r="O18" s="396">
        <v>2146</v>
      </c>
      <c r="P18" s="396">
        <v>2416</v>
      </c>
      <c r="Q18" s="396">
        <v>2958</v>
      </c>
      <c r="R18" s="396">
        <v>3463</v>
      </c>
      <c r="S18" s="397">
        <v>3287</v>
      </c>
      <c r="T18" s="282" t="s">
        <v>223</v>
      </c>
    </row>
    <row r="19" spans="1:20" s="17" customFormat="1" ht="27" customHeight="1">
      <c r="A19" s="281" t="s">
        <v>224</v>
      </c>
      <c r="B19" s="378">
        <f t="shared" si="2"/>
        <v>15898</v>
      </c>
      <c r="C19" s="396">
        <v>8367</v>
      </c>
      <c r="D19" s="396">
        <v>7531</v>
      </c>
      <c r="E19" s="396">
        <v>79</v>
      </c>
      <c r="F19" s="396">
        <v>0</v>
      </c>
      <c r="G19" s="396">
        <v>15819</v>
      </c>
      <c r="H19" s="396">
        <v>0</v>
      </c>
      <c r="I19" s="396">
        <v>417</v>
      </c>
      <c r="J19" s="396">
        <v>35</v>
      </c>
      <c r="K19" s="396">
        <v>200</v>
      </c>
      <c r="L19" s="396">
        <v>3328</v>
      </c>
      <c r="M19" s="396">
        <v>11918</v>
      </c>
      <c r="N19" s="396">
        <v>3728</v>
      </c>
      <c r="O19" s="396">
        <v>2306</v>
      </c>
      <c r="P19" s="396">
        <v>2138</v>
      </c>
      <c r="Q19" s="396">
        <v>2482</v>
      </c>
      <c r="R19" s="396">
        <v>2745</v>
      </c>
      <c r="S19" s="397">
        <v>2499</v>
      </c>
      <c r="T19" s="282" t="s">
        <v>225</v>
      </c>
    </row>
    <row r="20" spans="1:20" s="17" customFormat="1" ht="27" customHeight="1">
      <c r="A20" s="281" t="s">
        <v>226</v>
      </c>
      <c r="B20" s="378">
        <f t="shared" si="2"/>
        <v>17338</v>
      </c>
      <c r="C20" s="396">
        <v>8923</v>
      </c>
      <c r="D20" s="396">
        <v>8415</v>
      </c>
      <c r="E20" s="396">
        <v>65</v>
      </c>
      <c r="F20" s="396">
        <v>0</v>
      </c>
      <c r="G20" s="396">
        <v>17273</v>
      </c>
      <c r="H20" s="396">
        <v>0</v>
      </c>
      <c r="I20" s="396">
        <v>431</v>
      </c>
      <c r="J20" s="396">
        <v>20</v>
      </c>
      <c r="K20" s="396">
        <v>265</v>
      </c>
      <c r="L20" s="396">
        <v>3692</v>
      </c>
      <c r="M20" s="396">
        <v>12930</v>
      </c>
      <c r="N20" s="396">
        <v>4287</v>
      </c>
      <c r="O20" s="396">
        <v>2711</v>
      </c>
      <c r="P20" s="396">
        <v>2419</v>
      </c>
      <c r="Q20" s="396">
        <v>2588</v>
      </c>
      <c r="R20" s="396">
        <v>2883</v>
      </c>
      <c r="S20" s="397">
        <v>2450</v>
      </c>
      <c r="T20" s="282" t="s">
        <v>227</v>
      </c>
    </row>
    <row r="21" spans="1:20" s="17" customFormat="1" ht="27" customHeight="1">
      <c r="A21" s="281" t="s">
        <v>228</v>
      </c>
      <c r="B21" s="378">
        <f t="shared" si="2"/>
        <v>15771</v>
      </c>
      <c r="C21" s="396">
        <v>8195</v>
      </c>
      <c r="D21" s="396">
        <v>7576</v>
      </c>
      <c r="E21" s="396">
        <v>25</v>
      </c>
      <c r="F21" s="396">
        <v>0</v>
      </c>
      <c r="G21" s="396">
        <v>15746</v>
      </c>
      <c r="H21" s="396">
        <v>0</v>
      </c>
      <c r="I21" s="396">
        <v>349</v>
      </c>
      <c r="J21" s="396">
        <v>42</v>
      </c>
      <c r="K21" s="396">
        <v>275</v>
      </c>
      <c r="L21" s="396">
        <v>3501</v>
      </c>
      <c r="M21" s="396">
        <v>11604</v>
      </c>
      <c r="N21" s="396">
        <v>4234</v>
      </c>
      <c r="O21" s="396">
        <v>2807</v>
      </c>
      <c r="P21" s="396">
        <v>1911</v>
      </c>
      <c r="Q21" s="396">
        <v>2363</v>
      </c>
      <c r="R21" s="396">
        <v>2498</v>
      </c>
      <c r="S21" s="397">
        <v>1958</v>
      </c>
      <c r="T21" s="282" t="s">
        <v>229</v>
      </c>
    </row>
    <row r="22" spans="1:20" s="17" customFormat="1" ht="27" customHeight="1">
      <c r="A22" s="281" t="s">
        <v>230</v>
      </c>
      <c r="B22" s="378">
        <f t="shared" si="2"/>
        <v>17144</v>
      </c>
      <c r="C22" s="396">
        <v>9128</v>
      </c>
      <c r="D22" s="396">
        <v>8016</v>
      </c>
      <c r="E22" s="396">
        <v>12</v>
      </c>
      <c r="F22" s="396">
        <v>0</v>
      </c>
      <c r="G22" s="396">
        <v>17132</v>
      </c>
      <c r="H22" s="396">
        <v>0</v>
      </c>
      <c r="I22" s="396">
        <v>407</v>
      </c>
      <c r="J22" s="396">
        <v>17</v>
      </c>
      <c r="K22" s="396">
        <v>246</v>
      </c>
      <c r="L22" s="396">
        <v>3901</v>
      </c>
      <c r="M22" s="396">
        <v>12573</v>
      </c>
      <c r="N22" s="396">
        <v>4565</v>
      </c>
      <c r="O22" s="396">
        <v>2826</v>
      </c>
      <c r="P22" s="396">
        <v>2116</v>
      </c>
      <c r="Q22" s="396">
        <v>2503</v>
      </c>
      <c r="R22" s="396">
        <v>2862</v>
      </c>
      <c r="S22" s="397">
        <v>2272</v>
      </c>
      <c r="T22" s="282" t="s">
        <v>231</v>
      </c>
    </row>
    <row r="23" spans="1:20" s="17" customFormat="1" ht="27" customHeight="1">
      <c r="A23" s="281" t="s">
        <v>232</v>
      </c>
      <c r="B23" s="378">
        <f t="shared" si="2"/>
        <v>16955</v>
      </c>
      <c r="C23" s="396">
        <v>8757</v>
      </c>
      <c r="D23" s="396">
        <v>8198</v>
      </c>
      <c r="E23" s="396">
        <v>44</v>
      </c>
      <c r="F23" s="396">
        <v>0</v>
      </c>
      <c r="G23" s="396">
        <v>16911</v>
      </c>
      <c r="H23" s="396">
        <v>0</v>
      </c>
      <c r="I23" s="396">
        <v>374</v>
      </c>
      <c r="J23" s="396">
        <v>8</v>
      </c>
      <c r="K23" s="396">
        <v>202</v>
      </c>
      <c r="L23" s="396">
        <v>3629</v>
      </c>
      <c r="M23" s="396">
        <v>12742</v>
      </c>
      <c r="N23" s="396">
        <v>4070</v>
      </c>
      <c r="O23" s="396">
        <v>2375</v>
      </c>
      <c r="P23" s="396">
        <v>2207</v>
      </c>
      <c r="Q23" s="396">
        <v>2771</v>
      </c>
      <c r="R23" s="396">
        <v>3062</v>
      </c>
      <c r="S23" s="397">
        <v>2470</v>
      </c>
      <c r="T23" s="282" t="s">
        <v>233</v>
      </c>
    </row>
    <row r="24" spans="1:20" s="17" customFormat="1" ht="27" customHeight="1">
      <c r="A24" s="281" t="s">
        <v>234</v>
      </c>
      <c r="B24" s="378">
        <f t="shared" si="2"/>
        <v>12152</v>
      </c>
      <c r="C24" s="396">
        <v>6345</v>
      </c>
      <c r="D24" s="396">
        <v>5807</v>
      </c>
      <c r="E24" s="396">
        <v>16</v>
      </c>
      <c r="F24" s="396">
        <v>0</v>
      </c>
      <c r="G24" s="396">
        <v>12136</v>
      </c>
      <c r="H24" s="396">
        <v>0</v>
      </c>
      <c r="I24" s="396">
        <v>321</v>
      </c>
      <c r="J24" s="396">
        <v>9</v>
      </c>
      <c r="K24" s="396">
        <v>137</v>
      </c>
      <c r="L24" s="396">
        <v>2569</v>
      </c>
      <c r="M24" s="396">
        <v>9116</v>
      </c>
      <c r="N24" s="396">
        <v>2829</v>
      </c>
      <c r="O24" s="396">
        <v>1570</v>
      </c>
      <c r="P24" s="396">
        <v>1599</v>
      </c>
      <c r="Q24" s="396">
        <v>2002</v>
      </c>
      <c r="R24" s="396">
        <v>2237</v>
      </c>
      <c r="S24" s="397">
        <v>1915</v>
      </c>
      <c r="T24" s="282" t="s">
        <v>235</v>
      </c>
    </row>
    <row r="25" spans="1:20" s="17" customFormat="1" ht="27" customHeight="1">
      <c r="A25" s="281" t="s">
        <v>236</v>
      </c>
      <c r="B25" s="378">
        <f t="shared" si="2"/>
        <v>17866</v>
      </c>
      <c r="C25" s="396">
        <v>9342</v>
      </c>
      <c r="D25" s="396">
        <v>8524</v>
      </c>
      <c r="E25" s="396">
        <v>25</v>
      </c>
      <c r="F25" s="396">
        <v>0</v>
      </c>
      <c r="G25" s="396">
        <v>17841</v>
      </c>
      <c r="H25" s="396">
        <v>0</v>
      </c>
      <c r="I25" s="396">
        <v>375</v>
      </c>
      <c r="J25" s="396">
        <v>12</v>
      </c>
      <c r="K25" s="396">
        <v>213</v>
      </c>
      <c r="L25" s="396">
        <v>3858</v>
      </c>
      <c r="M25" s="396">
        <v>13408</v>
      </c>
      <c r="N25" s="396">
        <v>4266</v>
      </c>
      <c r="O25" s="396">
        <v>2267</v>
      </c>
      <c r="P25" s="396">
        <v>2295</v>
      </c>
      <c r="Q25" s="396">
        <v>2910</v>
      </c>
      <c r="R25" s="396">
        <v>3173</v>
      </c>
      <c r="S25" s="397">
        <v>2955</v>
      </c>
      <c r="T25" s="282" t="s">
        <v>237</v>
      </c>
    </row>
    <row r="26" spans="1:20" s="17" customFormat="1" ht="27" customHeight="1">
      <c r="A26" s="281" t="s">
        <v>238</v>
      </c>
      <c r="B26" s="378">
        <f t="shared" si="2"/>
        <v>17809</v>
      </c>
      <c r="C26" s="396">
        <v>9277</v>
      </c>
      <c r="D26" s="396">
        <v>8532</v>
      </c>
      <c r="E26" s="396">
        <v>20</v>
      </c>
      <c r="F26" s="396">
        <v>0</v>
      </c>
      <c r="G26" s="396">
        <v>17789</v>
      </c>
      <c r="H26" s="396">
        <v>0</v>
      </c>
      <c r="I26" s="396">
        <v>413</v>
      </c>
      <c r="J26" s="396">
        <v>15</v>
      </c>
      <c r="K26" s="396">
        <v>243</v>
      </c>
      <c r="L26" s="396">
        <v>4353</v>
      </c>
      <c r="M26" s="396">
        <v>12785</v>
      </c>
      <c r="N26" s="396">
        <v>5135</v>
      </c>
      <c r="O26" s="396">
        <v>2465</v>
      </c>
      <c r="P26" s="396">
        <v>1988</v>
      </c>
      <c r="Q26" s="396">
        <v>2844</v>
      </c>
      <c r="R26" s="396">
        <v>2880</v>
      </c>
      <c r="S26" s="397">
        <v>2497</v>
      </c>
      <c r="T26" s="282" t="s">
        <v>239</v>
      </c>
    </row>
    <row r="27" spans="1:20" s="17" customFormat="1" ht="27" customHeight="1" thickBot="1">
      <c r="A27" s="283" t="s">
        <v>439</v>
      </c>
      <c r="B27" s="379">
        <f t="shared" si="2"/>
        <v>19801</v>
      </c>
      <c r="C27" s="484">
        <v>10314</v>
      </c>
      <c r="D27" s="484">
        <v>9487</v>
      </c>
      <c r="E27" s="484">
        <v>7</v>
      </c>
      <c r="F27" s="484">
        <v>0</v>
      </c>
      <c r="G27" s="484">
        <v>19794</v>
      </c>
      <c r="H27" s="484">
        <v>0</v>
      </c>
      <c r="I27" s="484">
        <v>484</v>
      </c>
      <c r="J27" s="484">
        <v>20</v>
      </c>
      <c r="K27" s="484">
        <v>219</v>
      </c>
      <c r="L27" s="484">
        <v>5146</v>
      </c>
      <c r="M27" s="484">
        <v>13932</v>
      </c>
      <c r="N27" s="484">
        <v>6351</v>
      </c>
      <c r="O27" s="484">
        <v>2522</v>
      </c>
      <c r="P27" s="484">
        <v>1862</v>
      </c>
      <c r="Q27" s="484">
        <v>2987</v>
      </c>
      <c r="R27" s="484">
        <v>3159</v>
      </c>
      <c r="S27" s="485">
        <v>2920</v>
      </c>
      <c r="T27" s="284" t="s">
        <v>240</v>
      </c>
    </row>
    <row r="28" spans="1:20" s="34" customFormat="1" ht="11.1" customHeight="1">
      <c r="A28" s="291" t="s">
        <v>440</v>
      </c>
      <c r="B28" s="292"/>
      <c r="C28" s="292"/>
      <c r="D28" s="292"/>
      <c r="E28" s="292"/>
      <c r="F28" s="292"/>
      <c r="G28" s="292"/>
      <c r="H28" s="29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1"/>
      <c r="T28" s="71" t="s">
        <v>823</v>
      </c>
    </row>
    <row r="29" spans="1:20" s="80" customFormat="1" ht="11.1" customHeight="1">
      <c r="A29" s="74" t="s">
        <v>441</v>
      </c>
      <c r="B29" s="294"/>
      <c r="C29" s="294"/>
      <c r="D29" s="294"/>
      <c r="E29" s="294"/>
      <c r="F29" s="294"/>
      <c r="G29" s="294"/>
      <c r="H29" s="295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6"/>
    </row>
    <row r="30" spans="1:20" s="9" customFormat="1" ht="11.25">
      <c r="A30" s="457"/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7"/>
    </row>
    <row r="31" spans="1:20" s="9" customFormat="1" ht="11.25">
      <c r="A31" s="457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7"/>
    </row>
    <row r="32" spans="1:20" s="9" customFormat="1" ht="11.25">
      <c r="A32" s="457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7"/>
    </row>
    <row r="33" spans="1:19" s="9" customFormat="1" ht="11.25">
      <c r="A33" s="457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7"/>
    </row>
    <row r="34" spans="1:19" s="9" customFormat="1" ht="11.25">
      <c r="A34" s="457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7"/>
    </row>
    <row r="35" spans="1:19" s="9" customFormat="1" ht="11.25">
      <c r="A35" s="457"/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7"/>
    </row>
    <row r="36" spans="1:19" s="9" customFormat="1" ht="11.25">
      <c r="A36" s="457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7"/>
    </row>
    <row r="37" spans="1:19" s="9" customFormat="1" ht="11.25">
      <c r="A37" s="457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</row>
    <row r="38" spans="1:19" s="9" customFormat="1" ht="11.25">
      <c r="A38" s="457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7"/>
    </row>
    <row r="39" spans="1:19" s="9" customFormat="1" ht="11.25">
      <c r="A39" s="457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7"/>
    </row>
    <row r="40" spans="1:19" s="9" customFormat="1" ht="11.25">
      <c r="A40" s="457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7"/>
    </row>
    <row r="41" spans="1:19" s="9" customFormat="1" ht="11.25">
      <c r="A41" s="457"/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7"/>
    </row>
    <row r="42" spans="1:19" s="9" customFormat="1" ht="11.25">
      <c r="A42" s="457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7"/>
    </row>
    <row r="43" spans="1:19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7"/>
    </row>
    <row r="44" spans="1:19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</row>
    <row r="45" spans="1:19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7"/>
    </row>
    <row r="46" spans="1:19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</row>
    <row r="47" spans="1:19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7"/>
    </row>
    <row r="48" spans="1:19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</row>
    <row r="49" spans="1:19" s="9" customFormat="1" ht="11.25">
      <c r="A49" s="457"/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</row>
    <row r="50" spans="1:19" s="9" customFormat="1" ht="11.25">
      <c r="A50" s="457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7"/>
    </row>
    <row r="51" spans="1:19" s="9" customFormat="1" ht="11.25">
      <c r="A51" s="457"/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</row>
    <row r="52" spans="1:19" s="9" customFormat="1" ht="11.25">
      <c r="A52" s="45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</row>
    <row r="53" spans="1:19" s="9" customFormat="1" ht="11.25">
      <c r="A53" s="457"/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</row>
    <row r="54" spans="1:19" s="9" customFormat="1" ht="11.25">
      <c r="A54" s="457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</row>
    <row r="55" spans="1:19" s="9" customFormat="1" ht="11.25">
      <c r="A55" s="457"/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  <c r="P55" s="457"/>
      <c r="Q55" s="457"/>
      <c r="R55" s="457"/>
      <c r="S55" s="457"/>
    </row>
    <row r="56" spans="1:19" s="9" customFormat="1" ht="11.25">
      <c r="A56" s="457"/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</row>
    <row r="57" spans="1:19" s="9" customFormat="1" ht="11.25">
      <c r="A57" s="457"/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  <c r="P57" s="457"/>
      <c r="Q57" s="457"/>
      <c r="R57" s="457"/>
      <c r="S57" s="457"/>
    </row>
    <row r="58" spans="1:19" s="9" customFormat="1" ht="11.25">
      <c r="A58" s="457"/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  <c r="P58" s="457"/>
      <c r="Q58" s="457"/>
      <c r="R58" s="457"/>
      <c r="S58" s="457"/>
    </row>
    <row r="59" spans="1:19" s="9" customFormat="1" ht="11.25">
      <c r="A59" s="457"/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  <c r="S59" s="457"/>
    </row>
    <row r="60" spans="1:19" s="9" customFormat="1" ht="11.25">
      <c r="A60" s="457"/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  <c r="P60" s="457"/>
      <c r="Q60" s="457"/>
      <c r="R60" s="457"/>
      <c r="S60" s="457"/>
    </row>
    <row r="61" spans="1:19" s="9" customFormat="1" ht="11.25">
      <c r="A61" s="457"/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  <c r="S61" s="457"/>
    </row>
    <row r="62" spans="1:19" s="9" customFormat="1" ht="11.25">
      <c r="A62" s="457"/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  <c r="P62" s="457"/>
      <c r="Q62" s="457"/>
      <c r="R62" s="457"/>
      <c r="S62" s="457"/>
    </row>
    <row r="63" spans="1:19" s="9" customFormat="1" ht="11.25">
      <c r="A63" s="457"/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457"/>
      <c r="S63" s="457"/>
    </row>
    <row r="64" spans="1:19" s="9" customFormat="1" ht="11.25">
      <c r="A64" s="457"/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</row>
    <row r="65" spans="1:19" s="9" customFormat="1" ht="11.25">
      <c r="A65" s="457"/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  <c r="P65" s="457"/>
      <c r="Q65" s="457"/>
      <c r="R65" s="457"/>
      <c r="S65" s="457"/>
    </row>
    <row r="66" spans="1:19" s="9" customFormat="1" ht="11.25">
      <c r="A66" s="457"/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  <c r="R66" s="457"/>
      <c r="S66" s="457"/>
    </row>
    <row r="67" spans="1:19" s="9" customFormat="1" ht="11.25">
      <c r="A67" s="457"/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7"/>
      <c r="R67" s="457"/>
      <c r="S67" s="457"/>
    </row>
    <row r="68" spans="1:19" s="9" customFormat="1" ht="11.25">
      <c r="A68" s="457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  <c r="P68" s="457"/>
      <c r="Q68" s="457"/>
      <c r="R68" s="457"/>
      <c r="S68" s="457"/>
    </row>
    <row r="69" spans="1:19" s="9" customFormat="1" ht="11.25">
      <c r="A69" s="457"/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  <c r="R69" s="457"/>
      <c r="S69" s="457"/>
    </row>
    <row r="70" spans="1:19" s="9" customFormat="1" ht="11.25">
      <c r="A70" s="457"/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  <c r="R70" s="457"/>
      <c r="S70" s="457"/>
    </row>
    <row r="71" spans="1:19" s="9" customFormat="1" ht="11.25">
      <c r="A71" s="457"/>
      <c r="B71" s="457"/>
      <c r="C71" s="457"/>
      <c r="D71" s="457"/>
      <c r="E71" s="457"/>
      <c r="F71" s="457"/>
      <c r="G71" s="457"/>
      <c r="H71" s="457"/>
      <c r="I71" s="457"/>
      <c r="J71" s="457"/>
      <c r="K71" s="457"/>
      <c r="L71" s="457"/>
      <c r="M71" s="457"/>
      <c r="N71" s="457"/>
      <c r="O71" s="457"/>
      <c r="P71" s="457"/>
      <c r="Q71" s="457"/>
      <c r="R71" s="457"/>
      <c r="S71" s="457"/>
    </row>
    <row r="72" spans="1:19" s="9" customFormat="1" ht="11.25">
      <c r="A72" s="457"/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  <c r="P72" s="457"/>
      <c r="Q72" s="457"/>
      <c r="R72" s="457"/>
      <c r="S72" s="457"/>
    </row>
    <row r="73" spans="1:19" s="9" customFormat="1" ht="11.25">
      <c r="A73" s="457"/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  <c r="Q73" s="457"/>
      <c r="R73" s="457"/>
      <c r="S73" s="457"/>
    </row>
    <row r="74" spans="1:19" s="9" customFormat="1" ht="11.25">
      <c r="A74" s="457"/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  <c r="P74" s="457"/>
      <c r="Q74" s="457"/>
      <c r="R74" s="457"/>
      <c r="S74" s="457"/>
    </row>
    <row r="75" spans="1:19" s="9" customFormat="1" ht="11.25">
      <c r="A75" s="457"/>
      <c r="B75" s="457"/>
      <c r="C75" s="457"/>
      <c r="D75" s="457"/>
      <c r="E75" s="457"/>
      <c r="F75" s="457"/>
      <c r="G75" s="457"/>
      <c r="H75" s="457"/>
      <c r="I75" s="457"/>
      <c r="J75" s="457"/>
      <c r="K75" s="457"/>
      <c r="L75" s="457"/>
      <c r="M75" s="457"/>
      <c r="N75" s="457"/>
      <c r="O75" s="457"/>
      <c r="P75" s="457"/>
      <c r="Q75" s="457"/>
      <c r="R75" s="457"/>
      <c r="S75" s="457"/>
    </row>
    <row r="76" spans="1:19" s="9" customFormat="1" ht="11.25">
      <c r="A76" s="457"/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  <c r="Q76" s="457"/>
      <c r="R76" s="457"/>
      <c r="S76" s="457"/>
    </row>
    <row r="77" spans="1:19" s="9" customFormat="1" ht="11.25">
      <c r="A77" s="457"/>
      <c r="B77" s="457"/>
      <c r="C77" s="457"/>
      <c r="D77" s="457"/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Q77" s="457"/>
      <c r="R77" s="457"/>
      <c r="S77" s="457"/>
    </row>
    <row r="78" spans="1:19" s="9" customFormat="1" ht="11.25">
      <c r="A78" s="457"/>
      <c r="B78" s="457"/>
      <c r="C78" s="457"/>
      <c r="D78" s="457"/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  <c r="P78" s="457"/>
      <c r="Q78" s="457"/>
      <c r="R78" s="457"/>
      <c r="S78" s="457"/>
    </row>
    <row r="79" spans="1:19" s="9" customFormat="1" ht="11.25">
      <c r="A79" s="457"/>
      <c r="B79" s="457"/>
      <c r="C79" s="457"/>
      <c r="D79" s="457"/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  <c r="P79" s="457"/>
      <c r="Q79" s="457"/>
      <c r="R79" s="457"/>
      <c r="S79" s="457"/>
    </row>
    <row r="80" spans="1:19" s="9" customFormat="1" ht="11.25">
      <c r="A80" s="457"/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  <c r="P80" s="457"/>
      <c r="Q80" s="457"/>
      <c r="R80" s="457"/>
      <c r="S80" s="457"/>
    </row>
  </sheetData>
  <sheetProtection selectLockedCells="1"/>
  <mergeCells count="27">
    <mergeCell ref="Q8:Q9"/>
    <mergeCell ref="R8:R9"/>
    <mergeCell ref="C8:C9"/>
    <mergeCell ref="D8:D9"/>
    <mergeCell ref="N8:N9"/>
    <mergeCell ref="O8:O9"/>
    <mergeCell ref="A6:A9"/>
    <mergeCell ref="B6:B9"/>
    <mergeCell ref="E8:E9"/>
    <mergeCell ref="C6:D7"/>
    <mergeCell ref="E6:H7"/>
    <mergeCell ref="T6:T9"/>
    <mergeCell ref="I6:J7"/>
    <mergeCell ref="K6:M7"/>
    <mergeCell ref="K3:T3"/>
    <mergeCell ref="A3:J3"/>
    <mergeCell ref="J8:J9"/>
    <mergeCell ref="F8:F9"/>
    <mergeCell ref="L8:L9"/>
    <mergeCell ref="M8:M9"/>
    <mergeCell ref="G8:G9"/>
    <mergeCell ref="H8:H9"/>
    <mergeCell ref="I8:I9"/>
    <mergeCell ref="K8:K9"/>
    <mergeCell ref="P8:P9"/>
    <mergeCell ref="N6:S7"/>
    <mergeCell ref="S8:S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3"/>
  <sheetViews>
    <sheetView view="pageBreakPreview" zoomScaleNormal="100" zoomScaleSheetLayoutView="100" workbookViewId="0">
      <selection activeCell="B12" sqref="B12"/>
    </sheetView>
  </sheetViews>
  <sheetFormatPr defaultRowHeight="14.25"/>
  <cols>
    <col min="1" max="1" width="16.375" style="24" customWidth="1"/>
    <col min="2" max="9" width="16.375" style="25" customWidth="1"/>
    <col min="10" max="10" width="16.375" style="24" customWidth="1"/>
    <col min="11" max="16384" width="9" style="26"/>
  </cols>
  <sheetData>
    <row r="1" spans="1:10" s="423" customFormat="1" ht="14.1" customHeight="1">
      <c r="A1" s="886" t="s">
        <v>1311</v>
      </c>
      <c r="I1" s="422"/>
      <c r="J1" s="422" t="s">
        <v>1312</v>
      </c>
    </row>
    <row r="2" spans="1:10" s="9" customFormat="1" ht="14.1" customHeight="1">
      <c r="A2" s="839"/>
      <c r="B2" s="839"/>
      <c r="C2" s="839"/>
      <c r="D2" s="839"/>
      <c r="E2" s="839"/>
      <c r="F2" s="839"/>
      <c r="G2" s="839"/>
      <c r="H2" s="839"/>
      <c r="I2" s="840"/>
      <c r="J2" s="839"/>
    </row>
    <row r="3" spans="1:10" s="742" customFormat="1" ht="20.100000000000001" customHeight="1">
      <c r="A3" s="1013" t="s">
        <v>395</v>
      </c>
      <c r="B3" s="1013"/>
      <c r="C3" s="1013"/>
      <c r="D3" s="1013"/>
      <c r="E3" s="1013"/>
      <c r="F3" s="1013" t="s">
        <v>1266</v>
      </c>
      <c r="G3" s="1013"/>
      <c r="H3" s="1013"/>
      <c r="I3" s="1013"/>
      <c r="J3" s="1013"/>
    </row>
    <row r="4" spans="1:10" s="741" customFormat="1" ht="24" customHeight="1">
      <c r="A4" s="928"/>
      <c r="B4" s="928"/>
      <c r="C4" s="928"/>
      <c r="D4" s="928"/>
      <c r="E4" s="928"/>
      <c r="F4" s="928"/>
      <c r="G4" s="928"/>
      <c r="H4" s="928"/>
      <c r="I4" s="928"/>
      <c r="J4" s="250"/>
    </row>
    <row r="5" spans="1:10" s="9" customFormat="1" ht="18" customHeight="1" thickBot="1">
      <c r="A5" s="852" t="s">
        <v>209</v>
      </c>
      <c r="B5" s="839"/>
      <c r="C5" s="839"/>
      <c r="D5" s="839"/>
      <c r="E5" s="839"/>
      <c r="F5" s="839"/>
      <c r="G5" s="839"/>
      <c r="H5" s="839"/>
      <c r="I5" s="840"/>
      <c r="J5" s="840" t="s">
        <v>1267</v>
      </c>
    </row>
    <row r="6" spans="1:10" s="9" customFormat="1" ht="18.95" customHeight="1">
      <c r="A6" s="1090" t="s">
        <v>1264</v>
      </c>
      <c r="B6" s="1093" t="s">
        <v>173</v>
      </c>
      <c r="C6" s="1226"/>
      <c r="D6" s="1024" t="s">
        <v>241</v>
      </c>
      <c r="E6" s="1227"/>
      <c r="F6" s="1093" t="s">
        <v>242</v>
      </c>
      <c r="G6" s="1226"/>
      <c r="H6" s="993" t="s">
        <v>243</v>
      </c>
      <c r="I6" s="987"/>
      <c r="J6" s="1129" t="s">
        <v>1265</v>
      </c>
    </row>
    <row r="7" spans="1:10" s="9" customFormat="1" ht="18.95" customHeight="1">
      <c r="A7" s="1223"/>
      <c r="B7" s="1032"/>
      <c r="C7" s="1008"/>
      <c r="D7" s="1008"/>
      <c r="E7" s="1016"/>
      <c r="F7" s="1032"/>
      <c r="G7" s="1008"/>
      <c r="H7" s="1128"/>
      <c r="I7" s="1026"/>
      <c r="J7" s="1228"/>
    </row>
    <row r="8" spans="1:10" s="9" customFormat="1" ht="18.95" customHeight="1">
      <c r="A8" s="1223"/>
      <c r="B8" s="1031" t="s">
        <v>247</v>
      </c>
      <c r="C8" s="1007" t="s">
        <v>248</v>
      </c>
      <c r="D8" s="1007" t="s">
        <v>247</v>
      </c>
      <c r="E8" s="1015" t="s">
        <v>248</v>
      </c>
      <c r="F8" s="1031" t="s">
        <v>247</v>
      </c>
      <c r="G8" s="1007" t="s">
        <v>248</v>
      </c>
      <c r="H8" s="1007" t="s">
        <v>247</v>
      </c>
      <c r="I8" s="1015" t="s">
        <v>248</v>
      </c>
      <c r="J8" s="1228"/>
    </row>
    <row r="9" spans="1:10" s="9" customFormat="1" ht="18.95" customHeight="1">
      <c r="A9" s="1224"/>
      <c r="B9" s="1042"/>
      <c r="C9" s="1053"/>
      <c r="D9" s="1053"/>
      <c r="E9" s="1071"/>
      <c r="F9" s="1042"/>
      <c r="G9" s="1053"/>
      <c r="H9" s="1053"/>
      <c r="I9" s="1071"/>
      <c r="J9" s="1229"/>
    </row>
    <row r="10" spans="1:10" s="28" customFormat="1" ht="39.950000000000003" customHeight="1">
      <c r="A10" s="881" t="s">
        <v>700</v>
      </c>
      <c r="B10" s="11">
        <v>88934</v>
      </c>
      <c r="C10" s="11">
        <v>70690</v>
      </c>
      <c r="D10" s="11">
        <v>964</v>
      </c>
      <c r="E10" s="11">
        <v>889</v>
      </c>
      <c r="F10" s="11">
        <v>11741</v>
      </c>
      <c r="G10" s="11">
        <v>4644</v>
      </c>
      <c r="H10" s="11">
        <v>12217</v>
      </c>
      <c r="I10" s="11">
        <v>10347</v>
      </c>
      <c r="J10" s="888" t="s">
        <v>700</v>
      </c>
    </row>
    <row r="11" spans="1:10" s="28" customFormat="1" ht="39.950000000000003" customHeight="1">
      <c r="A11" s="881" t="s">
        <v>796</v>
      </c>
      <c r="B11" s="11">
        <v>91876</v>
      </c>
      <c r="C11" s="11">
        <v>76233</v>
      </c>
      <c r="D11" s="11">
        <v>1002</v>
      </c>
      <c r="E11" s="11">
        <v>995</v>
      </c>
      <c r="F11" s="11">
        <v>10819</v>
      </c>
      <c r="G11" s="11">
        <v>5381</v>
      </c>
      <c r="H11" s="11">
        <v>13467</v>
      </c>
      <c r="I11" s="11">
        <v>11515</v>
      </c>
      <c r="J11" s="888" t="s">
        <v>796</v>
      </c>
    </row>
    <row r="12" spans="1:10" s="28" customFormat="1" ht="39.950000000000003" customHeight="1">
      <c r="A12" s="881" t="s">
        <v>833</v>
      </c>
      <c r="B12" s="11">
        <v>88060</v>
      </c>
      <c r="C12" s="11">
        <v>75157</v>
      </c>
      <c r="D12" s="11">
        <v>947</v>
      </c>
      <c r="E12" s="11">
        <v>925</v>
      </c>
      <c r="F12" s="11">
        <v>9285</v>
      </c>
      <c r="G12" s="11">
        <v>4797</v>
      </c>
      <c r="H12" s="11">
        <v>13569</v>
      </c>
      <c r="I12" s="11">
        <v>11871</v>
      </c>
      <c r="J12" s="888" t="s">
        <v>833</v>
      </c>
    </row>
    <row r="13" spans="1:10" s="28" customFormat="1" ht="39.950000000000003" customHeight="1">
      <c r="A13" s="881">
        <v>2017</v>
      </c>
      <c r="B13" s="11">
        <v>80057</v>
      </c>
      <c r="C13" s="11">
        <v>69376</v>
      </c>
      <c r="D13" s="11">
        <v>1015</v>
      </c>
      <c r="E13" s="11">
        <v>995</v>
      </c>
      <c r="F13" s="11">
        <v>8635</v>
      </c>
      <c r="G13" s="11">
        <v>5536</v>
      </c>
      <c r="H13" s="11">
        <v>12594</v>
      </c>
      <c r="I13" s="11">
        <v>11010</v>
      </c>
      <c r="J13" s="888">
        <v>2017</v>
      </c>
    </row>
    <row r="14" spans="1:10" s="28" customFormat="1" ht="39.950000000000003" customHeight="1" thickBot="1">
      <c r="A14" s="93">
        <v>2018</v>
      </c>
      <c r="B14" s="716">
        <f>SUM(D14,F14,H14,B24,D24,F24,H24)</f>
        <v>74356</v>
      </c>
      <c r="C14" s="716">
        <f>SUM(E14,G14,I14,C24,E24,G24,I24)</f>
        <v>64240</v>
      </c>
      <c r="D14" s="716">
        <v>1017</v>
      </c>
      <c r="E14" s="716">
        <v>999</v>
      </c>
      <c r="F14" s="716">
        <v>7621</v>
      </c>
      <c r="G14" s="716">
        <v>5131</v>
      </c>
      <c r="H14" s="716">
        <v>12167</v>
      </c>
      <c r="I14" s="716">
        <v>10640</v>
      </c>
      <c r="J14" s="929">
        <v>2018</v>
      </c>
    </row>
    <row r="15" spans="1:10" s="28" customFormat="1" ht="13.5" customHeight="1" thickBot="1">
      <c r="A15" s="882"/>
      <c r="B15" s="720"/>
      <c r="C15" s="720"/>
      <c r="D15" s="720"/>
      <c r="E15" s="720"/>
      <c r="F15" s="720"/>
      <c r="G15" s="720"/>
      <c r="H15" s="720"/>
      <c r="I15" s="720"/>
      <c r="J15" s="882"/>
    </row>
    <row r="16" spans="1:10" s="28" customFormat="1" ht="29.1" customHeight="1">
      <c r="A16" s="1090" t="s">
        <v>1264</v>
      </c>
      <c r="B16" s="1230" t="s">
        <v>244</v>
      </c>
      <c r="C16" s="1231"/>
      <c r="D16" s="1234" t="s">
        <v>915</v>
      </c>
      <c r="E16" s="1235"/>
      <c r="F16" s="1238" t="s">
        <v>245</v>
      </c>
      <c r="G16" s="1239"/>
      <c r="H16" s="1024" t="s">
        <v>246</v>
      </c>
      <c r="I16" s="1227"/>
      <c r="J16" s="1129" t="s">
        <v>1265</v>
      </c>
    </row>
    <row r="17" spans="1:10" s="80" customFormat="1" ht="11.1" customHeight="1">
      <c r="A17" s="1223"/>
      <c r="B17" s="1232"/>
      <c r="C17" s="1233"/>
      <c r="D17" s="1236"/>
      <c r="E17" s="1237"/>
      <c r="F17" s="1240"/>
      <c r="G17" s="1241"/>
      <c r="H17" s="1008"/>
      <c r="I17" s="1016"/>
      <c r="J17" s="1228"/>
    </row>
    <row r="18" spans="1:10" s="80" customFormat="1" ht="16.5" customHeight="1">
      <c r="A18" s="1223"/>
      <c r="B18" s="1031" t="s">
        <v>247</v>
      </c>
      <c r="C18" s="1007" t="s">
        <v>248</v>
      </c>
      <c r="D18" s="1007" t="s">
        <v>247</v>
      </c>
      <c r="E18" s="1015" t="s">
        <v>248</v>
      </c>
      <c r="F18" s="1031" t="s">
        <v>247</v>
      </c>
      <c r="G18" s="1007" t="s">
        <v>248</v>
      </c>
      <c r="H18" s="1007" t="s">
        <v>247</v>
      </c>
      <c r="I18" s="1015" t="s">
        <v>248</v>
      </c>
      <c r="J18" s="1228"/>
    </row>
    <row r="19" spans="1:10" s="80" customFormat="1" ht="16.5" customHeight="1">
      <c r="A19" s="1224"/>
      <c r="B19" s="1042"/>
      <c r="C19" s="1053"/>
      <c r="D19" s="1053"/>
      <c r="E19" s="1071"/>
      <c r="F19" s="1042"/>
      <c r="G19" s="1053"/>
      <c r="H19" s="1053"/>
      <c r="I19" s="1071"/>
      <c r="J19" s="1229"/>
    </row>
    <row r="20" spans="1:10" s="9" customFormat="1" ht="39.950000000000003" customHeight="1">
      <c r="A20" s="881" t="s">
        <v>700</v>
      </c>
      <c r="B20" s="11">
        <v>13309</v>
      </c>
      <c r="C20" s="11">
        <v>9404</v>
      </c>
      <c r="D20" s="11">
        <v>657</v>
      </c>
      <c r="E20" s="11">
        <v>572</v>
      </c>
      <c r="F20" s="11">
        <v>4038</v>
      </c>
      <c r="G20" s="11">
        <v>3603</v>
      </c>
      <c r="H20" s="11">
        <v>46008</v>
      </c>
      <c r="I20" s="11">
        <v>41231</v>
      </c>
      <c r="J20" s="888" t="s">
        <v>700</v>
      </c>
    </row>
    <row r="21" spans="1:10" s="9" customFormat="1" ht="39.950000000000003" customHeight="1">
      <c r="A21" s="881" t="s">
        <v>796</v>
      </c>
      <c r="B21" s="11">
        <v>13881</v>
      </c>
      <c r="C21" s="11">
        <v>10530</v>
      </c>
      <c r="D21" s="11">
        <v>486</v>
      </c>
      <c r="E21" s="11">
        <v>427</v>
      </c>
      <c r="F21" s="11">
        <v>4101</v>
      </c>
      <c r="G21" s="11">
        <v>3831</v>
      </c>
      <c r="H21" s="11">
        <v>48120</v>
      </c>
      <c r="I21" s="11">
        <v>43554</v>
      </c>
      <c r="J21" s="888" t="s">
        <v>796</v>
      </c>
    </row>
    <row r="22" spans="1:10" s="9" customFormat="1" ht="39.950000000000003" customHeight="1">
      <c r="A22" s="881" t="s">
        <v>833</v>
      </c>
      <c r="B22" s="11">
        <v>14565</v>
      </c>
      <c r="C22" s="11">
        <v>11681</v>
      </c>
      <c r="D22" s="11">
        <v>844</v>
      </c>
      <c r="E22" s="11">
        <v>764</v>
      </c>
      <c r="F22" s="11">
        <v>4244</v>
      </c>
      <c r="G22" s="11">
        <v>4024</v>
      </c>
      <c r="H22" s="11">
        <v>44606</v>
      </c>
      <c r="I22" s="11">
        <v>41095</v>
      </c>
      <c r="J22" s="888" t="s">
        <v>833</v>
      </c>
    </row>
    <row r="23" spans="1:10" s="9" customFormat="1" ht="39.950000000000003" customHeight="1">
      <c r="A23" s="881">
        <v>2017</v>
      </c>
      <c r="B23" s="11">
        <v>13687</v>
      </c>
      <c r="C23" s="11">
        <v>10530</v>
      </c>
      <c r="D23" s="11">
        <v>513</v>
      </c>
      <c r="E23" s="11">
        <v>506</v>
      </c>
      <c r="F23" s="11">
        <v>4337</v>
      </c>
      <c r="G23" s="11">
        <v>3934</v>
      </c>
      <c r="H23" s="11">
        <v>39276</v>
      </c>
      <c r="I23" s="11">
        <v>36865</v>
      </c>
      <c r="J23" s="888">
        <v>2017</v>
      </c>
    </row>
    <row r="24" spans="1:10" s="9" customFormat="1" ht="39.950000000000003" customHeight="1" thickBot="1">
      <c r="A24" s="93">
        <v>2018</v>
      </c>
      <c r="B24" s="716">
        <v>16267</v>
      </c>
      <c r="C24" s="716">
        <v>11871</v>
      </c>
      <c r="D24" s="716">
        <v>349</v>
      </c>
      <c r="E24" s="716">
        <v>343</v>
      </c>
      <c r="F24" s="716">
        <v>4279</v>
      </c>
      <c r="G24" s="716">
        <v>3912</v>
      </c>
      <c r="H24" s="716">
        <v>32656</v>
      </c>
      <c r="I24" s="716">
        <v>31344</v>
      </c>
      <c r="J24" s="929">
        <v>2018</v>
      </c>
    </row>
    <row r="25" spans="1:10" s="9" customFormat="1" ht="11.25">
      <c r="A25" s="34" t="s">
        <v>249</v>
      </c>
      <c r="B25" s="285"/>
      <c r="C25" s="285"/>
      <c r="D25" s="285"/>
      <c r="E25" s="285"/>
      <c r="F25" s="285"/>
      <c r="G25" s="97"/>
      <c r="H25" s="285"/>
      <c r="I25" s="158"/>
      <c r="J25" s="34"/>
    </row>
    <row r="26" spans="1:10" s="9" customFormat="1" ht="11.25">
      <c r="A26" s="34" t="s">
        <v>394</v>
      </c>
      <c r="B26" s="285"/>
      <c r="C26" s="285"/>
      <c r="D26" s="285"/>
      <c r="E26" s="285"/>
      <c r="F26" s="285"/>
      <c r="G26" s="97"/>
      <c r="H26" s="285"/>
      <c r="I26" s="158"/>
      <c r="J26" s="34"/>
    </row>
    <row r="27" spans="1:10" s="9" customFormat="1" ht="11.25">
      <c r="A27" s="34" t="s">
        <v>1077</v>
      </c>
      <c r="B27" s="285"/>
      <c r="C27" s="285"/>
      <c r="D27" s="285"/>
      <c r="E27" s="285"/>
      <c r="F27" s="285"/>
      <c r="G27" s="97"/>
      <c r="H27" s="285"/>
      <c r="I27" s="158"/>
      <c r="J27" s="34"/>
    </row>
    <row r="28" spans="1:10" s="9" customFormat="1" ht="11.25">
      <c r="A28" s="486"/>
      <c r="B28" s="486"/>
      <c r="C28" s="486"/>
      <c r="D28" s="486"/>
      <c r="E28" s="486"/>
      <c r="F28" s="486"/>
      <c r="G28" s="486"/>
      <c r="H28" s="486"/>
      <c r="I28" s="486"/>
      <c r="J28" s="853"/>
    </row>
    <row r="29" spans="1:10" s="9" customFormat="1" ht="11.25">
      <c r="A29" s="486"/>
      <c r="B29" s="486"/>
      <c r="C29" s="486"/>
      <c r="D29" s="486"/>
      <c r="E29" s="486"/>
      <c r="F29" s="486"/>
      <c r="G29" s="486"/>
      <c r="H29" s="486"/>
      <c r="I29" s="486"/>
      <c r="J29" s="853"/>
    </row>
    <row r="30" spans="1:10" s="9" customFormat="1" ht="11.25">
      <c r="A30" s="486"/>
      <c r="B30" s="486"/>
      <c r="D30" s="486"/>
      <c r="E30" s="486"/>
      <c r="F30" s="486"/>
      <c r="G30" s="486"/>
      <c r="H30" s="486"/>
      <c r="I30" s="486"/>
      <c r="J30" s="853"/>
    </row>
    <row r="31" spans="1:10" s="9" customFormat="1" ht="11.25">
      <c r="A31" s="486"/>
      <c r="B31" s="486"/>
      <c r="C31" s="486"/>
      <c r="D31" s="486"/>
      <c r="E31" s="486"/>
      <c r="F31" s="486"/>
      <c r="G31" s="486"/>
      <c r="H31" s="486"/>
      <c r="I31" s="486"/>
      <c r="J31" s="853"/>
    </row>
    <row r="32" spans="1:10" s="9" customFormat="1" ht="11.25">
      <c r="A32" s="486"/>
      <c r="B32" s="486"/>
      <c r="C32" s="486"/>
      <c r="D32" s="486"/>
      <c r="E32" s="486"/>
      <c r="F32" s="486"/>
      <c r="G32" s="486"/>
      <c r="H32" s="486"/>
      <c r="I32" s="486"/>
      <c r="J32" s="853"/>
    </row>
    <row r="33" spans="1:10" s="9" customFormat="1" ht="11.25">
      <c r="A33" s="486"/>
      <c r="B33" s="486"/>
      <c r="C33" s="486"/>
      <c r="D33" s="486"/>
      <c r="E33" s="486"/>
      <c r="F33" s="486"/>
      <c r="G33" s="486"/>
      <c r="H33" s="486"/>
      <c r="I33" s="486"/>
      <c r="J33" s="853"/>
    </row>
    <row r="34" spans="1:10" s="9" customFormat="1" ht="11.25">
      <c r="A34" s="486"/>
      <c r="B34" s="486"/>
      <c r="C34" s="486"/>
      <c r="D34" s="486"/>
      <c r="E34" s="486"/>
      <c r="F34" s="486"/>
      <c r="G34" s="486"/>
      <c r="H34" s="486"/>
      <c r="I34" s="486"/>
      <c r="J34" s="853"/>
    </row>
    <row r="35" spans="1:10" s="9" customFormat="1" ht="11.25">
      <c r="A35" s="486"/>
      <c r="B35" s="486"/>
      <c r="C35" s="486"/>
      <c r="D35" s="486"/>
      <c r="E35" s="486"/>
      <c r="F35" s="486"/>
      <c r="G35" s="486"/>
      <c r="H35" s="486"/>
      <c r="I35" s="486"/>
      <c r="J35" s="853"/>
    </row>
    <row r="36" spans="1:10" s="9" customFormat="1" ht="11.25">
      <c r="A36" s="486"/>
      <c r="B36" s="486"/>
      <c r="C36" s="486"/>
      <c r="D36" s="486"/>
      <c r="E36" s="486"/>
      <c r="F36" s="486"/>
      <c r="G36" s="486"/>
      <c r="H36" s="486"/>
      <c r="I36" s="486"/>
      <c r="J36" s="853"/>
    </row>
    <row r="37" spans="1:10" s="9" customFormat="1" ht="11.25">
      <c r="A37" s="486"/>
      <c r="B37" s="486"/>
      <c r="C37" s="486"/>
      <c r="D37" s="486"/>
      <c r="E37" s="486"/>
      <c r="F37" s="486"/>
      <c r="G37" s="486"/>
      <c r="H37" s="486"/>
      <c r="I37" s="486"/>
      <c r="J37" s="853"/>
    </row>
    <row r="38" spans="1:10" s="9" customFormat="1" ht="11.25">
      <c r="A38" s="486"/>
      <c r="B38" s="486"/>
      <c r="C38" s="486"/>
      <c r="D38" s="486"/>
      <c r="E38" s="486"/>
      <c r="F38" s="486"/>
      <c r="G38" s="486"/>
      <c r="H38" s="486"/>
      <c r="I38" s="486"/>
      <c r="J38" s="853"/>
    </row>
    <row r="39" spans="1:10" s="9" customFormat="1" ht="11.25">
      <c r="A39" s="486"/>
      <c r="B39" s="486"/>
      <c r="C39" s="486"/>
      <c r="D39" s="486"/>
      <c r="E39" s="486"/>
      <c r="F39" s="486"/>
      <c r="G39" s="486"/>
      <c r="H39" s="486"/>
      <c r="I39" s="486"/>
      <c r="J39" s="853"/>
    </row>
    <row r="40" spans="1:10" s="9" customFormat="1" ht="11.25">
      <c r="A40" s="486"/>
      <c r="B40" s="486"/>
      <c r="C40" s="486"/>
      <c r="D40" s="486"/>
      <c r="E40" s="486"/>
      <c r="F40" s="486"/>
      <c r="G40" s="486"/>
      <c r="H40" s="486"/>
      <c r="I40" s="486"/>
      <c r="J40" s="853"/>
    </row>
    <row r="41" spans="1:10" s="9" customFormat="1" ht="11.25">
      <c r="A41" s="486"/>
      <c r="B41" s="486"/>
      <c r="C41" s="486"/>
      <c r="D41" s="486"/>
      <c r="E41" s="486"/>
      <c r="F41" s="486"/>
      <c r="G41" s="486"/>
      <c r="H41" s="486"/>
      <c r="I41" s="486"/>
      <c r="J41" s="853"/>
    </row>
    <row r="42" spans="1:10" s="9" customFormat="1" ht="11.25">
      <c r="A42" s="486"/>
      <c r="B42" s="486"/>
      <c r="C42" s="486"/>
      <c r="D42" s="486"/>
      <c r="E42" s="486"/>
      <c r="F42" s="486"/>
      <c r="G42" s="486"/>
      <c r="H42" s="486"/>
      <c r="I42" s="486"/>
      <c r="J42" s="853"/>
    </row>
    <row r="43" spans="1:10" s="9" customFormat="1" ht="11.25">
      <c r="A43" s="486"/>
      <c r="B43" s="486"/>
      <c r="C43" s="486"/>
      <c r="D43" s="486"/>
      <c r="E43" s="486"/>
      <c r="F43" s="486"/>
      <c r="G43" s="486"/>
      <c r="H43" s="486"/>
      <c r="I43" s="486"/>
      <c r="J43" s="853"/>
    </row>
    <row r="44" spans="1:10" s="9" customFormat="1" ht="11.25">
      <c r="A44" s="486"/>
      <c r="B44" s="486"/>
      <c r="C44" s="486"/>
      <c r="D44" s="486"/>
      <c r="E44" s="486"/>
      <c r="F44" s="486"/>
      <c r="G44" s="486"/>
      <c r="H44" s="486"/>
      <c r="I44" s="486"/>
      <c r="J44" s="853"/>
    </row>
    <row r="45" spans="1:10" s="9" customFormat="1" ht="11.25">
      <c r="A45" s="486"/>
      <c r="B45" s="486"/>
      <c r="C45" s="486"/>
      <c r="D45" s="486"/>
      <c r="E45" s="486"/>
      <c r="F45" s="486"/>
      <c r="G45" s="486"/>
      <c r="H45" s="486"/>
      <c r="I45" s="486"/>
      <c r="J45" s="853"/>
    </row>
    <row r="46" spans="1:10" s="9" customFormat="1" ht="11.25">
      <c r="A46" s="486"/>
      <c r="B46" s="486"/>
      <c r="C46" s="486"/>
      <c r="D46" s="486"/>
      <c r="E46" s="486"/>
      <c r="F46" s="486"/>
      <c r="G46" s="486"/>
      <c r="H46" s="486"/>
      <c r="I46" s="486"/>
      <c r="J46" s="853"/>
    </row>
    <row r="47" spans="1:10" s="9" customFormat="1" ht="11.25">
      <c r="A47" s="486"/>
      <c r="B47" s="486"/>
      <c r="C47" s="486"/>
      <c r="D47" s="486"/>
      <c r="E47" s="486"/>
      <c r="F47" s="486"/>
      <c r="G47" s="486"/>
      <c r="H47" s="486"/>
      <c r="I47" s="486"/>
      <c r="J47" s="853"/>
    </row>
    <row r="48" spans="1:10" s="9" customFormat="1" ht="11.25">
      <c r="A48" s="486"/>
      <c r="B48" s="486"/>
      <c r="C48" s="486"/>
      <c r="D48" s="486"/>
      <c r="E48" s="486"/>
      <c r="F48" s="486"/>
      <c r="G48" s="486"/>
      <c r="H48" s="486"/>
      <c r="I48" s="486"/>
      <c r="J48" s="853"/>
    </row>
    <row r="49" spans="1:10" s="9" customFormat="1" ht="11.25">
      <c r="A49" s="486"/>
      <c r="B49" s="486"/>
      <c r="C49" s="486"/>
      <c r="D49" s="486"/>
      <c r="E49" s="486"/>
      <c r="F49" s="486"/>
      <c r="G49" s="486"/>
      <c r="H49" s="486"/>
      <c r="I49" s="486"/>
      <c r="J49" s="853"/>
    </row>
    <row r="50" spans="1:10" s="9" customFormat="1" ht="11.25">
      <c r="A50" s="486"/>
      <c r="B50" s="486"/>
      <c r="C50" s="486"/>
      <c r="D50" s="486"/>
      <c r="E50" s="486"/>
      <c r="F50" s="486"/>
      <c r="G50" s="486"/>
      <c r="H50" s="486"/>
      <c r="I50" s="486"/>
      <c r="J50" s="853"/>
    </row>
    <row r="51" spans="1:10" s="9" customFormat="1" ht="11.25">
      <c r="A51" s="486"/>
      <c r="B51" s="486"/>
      <c r="C51" s="486"/>
      <c r="D51" s="486"/>
      <c r="E51" s="486"/>
      <c r="F51" s="486"/>
      <c r="G51" s="486"/>
      <c r="H51" s="486"/>
      <c r="I51" s="486"/>
      <c r="J51" s="853"/>
    </row>
    <row r="52" spans="1:10" s="9" customFormat="1" ht="11.25">
      <c r="A52" s="486"/>
      <c r="B52" s="486"/>
      <c r="C52" s="486"/>
      <c r="D52" s="486"/>
      <c r="E52" s="486"/>
      <c r="F52" s="486"/>
      <c r="G52" s="486"/>
      <c r="H52" s="486"/>
      <c r="I52" s="486"/>
      <c r="J52" s="853"/>
    </row>
    <row r="53" spans="1:10" s="9" customFormat="1" ht="11.25">
      <c r="A53" s="486"/>
      <c r="B53" s="486"/>
      <c r="C53" s="486"/>
      <c r="D53" s="486"/>
      <c r="E53" s="486"/>
      <c r="F53" s="486"/>
      <c r="G53" s="486"/>
      <c r="H53" s="486"/>
      <c r="I53" s="486"/>
      <c r="J53" s="853"/>
    </row>
    <row r="54" spans="1:10" s="9" customFormat="1" ht="11.25">
      <c r="A54" s="486"/>
      <c r="B54" s="486"/>
      <c r="C54" s="486"/>
      <c r="D54" s="486"/>
      <c r="E54" s="486"/>
      <c r="F54" s="486"/>
      <c r="G54" s="486"/>
      <c r="H54" s="486"/>
      <c r="I54" s="486"/>
      <c r="J54" s="853"/>
    </row>
    <row r="55" spans="1:10" s="9" customFormat="1" ht="11.25">
      <c r="A55" s="486"/>
      <c r="B55" s="486"/>
      <c r="C55" s="486"/>
      <c r="D55" s="486"/>
      <c r="E55" s="486"/>
      <c r="F55" s="486"/>
      <c r="G55" s="486"/>
      <c r="H55" s="486"/>
      <c r="I55" s="486"/>
      <c r="J55" s="853"/>
    </row>
    <row r="56" spans="1:10" s="9" customFormat="1" ht="11.25">
      <c r="A56" s="486"/>
      <c r="B56" s="486"/>
      <c r="C56" s="486"/>
      <c r="D56" s="486"/>
      <c r="E56" s="486"/>
      <c r="F56" s="486"/>
      <c r="G56" s="486"/>
      <c r="H56" s="486"/>
      <c r="I56" s="486"/>
      <c r="J56" s="853"/>
    </row>
    <row r="57" spans="1:10" s="9" customFormat="1" ht="11.25">
      <c r="A57" s="486"/>
      <c r="B57" s="486"/>
      <c r="C57" s="486"/>
      <c r="D57" s="486"/>
      <c r="E57" s="486"/>
      <c r="F57" s="486"/>
      <c r="G57" s="486"/>
      <c r="H57" s="486"/>
      <c r="I57" s="486"/>
      <c r="J57" s="853"/>
    </row>
    <row r="58" spans="1:10" s="9" customFormat="1" ht="11.25">
      <c r="A58" s="486"/>
      <c r="B58" s="486"/>
      <c r="C58" s="486"/>
      <c r="D58" s="486"/>
      <c r="E58" s="486"/>
      <c r="F58" s="486"/>
      <c r="G58" s="486"/>
      <c r="H58" s="486"/>
      <c r="I58" s="486"/>
      <c r="J58" s="853"/>
    </row>
    <row r="59" spans="1:10" s="9" customFormat="1" ht="11.25">
      <c r="A59" s="486"/>
      <c r="B59" s="486"/>
      <c r="C59" s="486"/>
      <c r="D59" s="486"/>
      <c r="E59" s="486"/>
      <c r="F59" s="486"/>
      <c r="G59" s="486"/>
      <c r="H59" s="486"/>
      <c r="I59" s="486"/>
      <c r="J59" s="853"/>
    </row>
    <row r="60" spans="1:10" s="9" customFormat="1" ht="11.25">
      <c r="A60" s="486"/>
      <c r="B60" s="486"/>
      <c r="C60" s="486"/>
      <c r="D60" s="486"/>
      <c r="E60" s="486"/>
      <c r="F60" s="486"/>
      <c r="G60" s="486"/>
      <c r="H60" s="486"/>
      <c r="I60" s="486"/>
      <c r="J60" s="853"/>
    </row>
    <row r="61" spans="1:10" s="9" customFormat="1" ht="11.25">
      <c r="A61" s="486"/>
      <c r="B61" s="486"/>
      <c r="C61" s="486"/>
      <c r="D61" s="486"/>
      <c r="E61" s="486"/>
      <c r="F61" s="486"/>
      <c r="G61" s="486"/>
      <c r="H61" s="486"/>
      <c r="I61" s="486"/>
      <c r="J61" s="853"/>
    </row>
    <row r="62" spans="1:10" s="9" customFormat="1" ht="11.25">
      <c r="A62" s="486"/>
      <c r="B62" s="486"/>
      <c r="C62" s="486"/>
      <c r="D62" s="486"/>
      <c r="E62" s="486"/>
      <c r="F62" s="486"/>
      <c r="G62" s="486"/>
      <c r="H62" s="486"/>
      <c r="I62" s="486"/>
      <c r="J62" s="853"/>
    </row>
    <row r="63" spans="1:10" s="9" customFormat="1" ht="11.25">
      <c r="A63" s="486"/>
      <c r="B63" s="486"/>
      <c r="C63" s="486"/>
      <c r="D63" s="486"/>
      <c r="E63" s="486"/>
      <c r="F63" s="486"/>
      <c r="G63" s="486"/>
      <c r="H63" s="486"/>
      <c r="I63" s="486"/>
      <c r="J63" s="853"/>
    </row>
    <row r="64" spans="1:10" s="9" customFormat="1" ht="11.25">
      <c r="A64" s="486"/>
      <c r="B64" s="486"/>
      <c r="C64" s="486"/>
      <c r="D64" s="486"/>
      <c r="E64" s="486"/>
      <c r="F64" s="486"/>
      <c r="G64" s="486"/>
      <c r="H64" s="486"/>
      <c r="I64" s="486"/>
      <c r="J64" s="853"/>
    </row>
    <row r="65" spans="1:10" s="9" customFormat="1" ht="11.25">
      <c r="A65" s="486"/>
      <c r="B65" s="486"/>
      <c r="C65" s="486"/>
      <c r="D65" s="486"/>
      <c r="E65" s="486"/>
      <c r="F65" s="486"/>
      <c r="G65" s="486"/>
      <c r="H65" s="486"/>
      <c r="I65" s="486"/>
      <c r="J65" s="853"/>
    </row>
    <row r="66" spans="1:10" s="9" customFormat="1" ht="11.25">
      <c r="A66" s="486"/>
      <c r="B66" s="486"/>
      <c r="C66" s="486"/>
      <c r="D66" s="486"/>
      <c r="E66" s="486"/>
      <c r="F66" s="486"/>
      <c r="G66" s="486"/>
      <c r="H66" s="486"/>
      <c r="I66" s="486"/>
      <c r="J66" s="853"/>
    </row>
    <row r="67" spans="1:10" s="9" customFormat="1" ht="11.25">
      <c r="A67" s="486"/>
      <c r="B67" s="486"/>
      <c r="C67" s="486"/>
      <c r="D67" s="486"/>
      <c r="E67" s="486"/>
      <c r="F67" s="486"/>
      <c r="G67" s="486"/>
      <c r="H67" s="486"/>
      <c r="I67" s="486"/>
      <c r="J67" s="853"/>
    </row>
    <row r="68" spans="1:10" s="9" customFormat="1" ht="11.25">
      <c r="A68" s="486"/>
      <c r="B68" s="486"/>
      <c r="C68" s="486"/>
      <c r="D68" s="486"/>
      <c r="E68" s="486"/>
      <c r="F68" s="486"/>
      <c r="G68" s="486"/>
      <c r="H68" s="486"/>
      <c r="I68" s="486"/>
      <c r="J68" s="853"/>
    </row>
    <row r="69" spans="1:10" s="9" customFormat="1" ht="11.25">
      <c r="A69" s="486"/>
      <c r="B69" s="486"/>
      <c r="C69" s="486"/>
      <c r="D69" s="486"/>
      <c r="E69" s="486"/>
      <c r="F69" s="486"/>
      <c r="G69" s="486"/>
      <c r="H69" s="486"/>
      <c r="I69" s="486"/>
      <c r="J69" s="853"/>
    </row>
    <row r="70" spans="1:10" s="9" customFormat="1" ht="11.25">
      <c r="A70" s="486"/>
      <c r="B70" s="486"/>
      <c r="C70" s="486"/>
      <c r="D70" s="486"/>
      <c r="E70" s="486"/>
      <c r="F70" s="486"/>
      <c r="G70" s="486"/>
      <c r="H70" s="486"/>
      <c r="I70" s="486"/>
      <c r="J70" s="853"/>
    </row>
    <row r="71" spans="1:10" s="9" customFormat="1" ht="11.25">
      <c r="A71" s="486"/>
      <c r="B71" s="486"/>
      <c r="C71" s="486"/>
      <c r="D71" s="486"/>
      <c r="E71" s="486"/>
      <c r="F71" s="486"/>
      <c r="G71" s="486"/>
      <c r="H71" s="486"/>
      <c r="I71" s="486"/>
      <c r="J71" s="853"/>
    </row>
    <row r="72" spans="1:10" s="9" customFormat="1" ht="11.25">
      <c r="A72" s="486"/>
      <c r="B72" s="486"/>
      <c r="C72" s="486"/>
      <c r="D72" s="486"/>
      <c r="E72" s="486"/>
      <c r="F72" s="486"/>
      <c r="G72" s="486"/>
      <c r="H72" s="486"/>
      <c r="I72" s="486"/>
      <c r="J72" s="853"/>
    </row>
    <row r="73" spans="1:10" s="9" customFormat="1" ht="11.25">
      <c r="A73" s="486"/>
      <c r="B73" s="486"/>
      <c r="C73" s="486"/>
      <c r="D73" s="486"/>
      <c r="E73" s="486"/>
      <c r="F73" s="486"/>
      <c r="G73" s="486"/>
      <c r="H73" s="486"/>
      <c r="I73" s="486"/>
      <c r="J73" s="853"/>
    </row>
    <row r="74" spans="1:10" s="9" customFormat="1" ht="11.25">
      <c r="A74" s="486"/>
      <c r="B74" s="486"/>
      <c r="C74" s="486"/>
      <c r="D74" s="486"/>
      <c r="E74" s="486"/>
      <c r="F74" s="486"/>
      <c r="G74" s="486"/>
      <c r="H74" s="486"/>
      <c r="I74" s="486"/>
      <c r="J74" s="853"/>
    </row>
    <row r="75" spans="1:10">
      <c r="A75" s="486"/>
      <c r="B75" s="486"/>
      <c r="C75" s="486"/>
      <c r="D75" s="486"/>
      <c r="E75" s="486"/>
      <c r="F75" s="486"/>
      <c r="G75" s="486"/>
      <c r="H75" s="486"/>
      <c r="I75" s="486"/>
      <c r="J75" s="853"/>
    </row>
    <row r="76" spans="1:10">
      <c r="A76" s="486"/>
      <c r="B76" s="486"/>
      <c r="C76" s="486"/>
      <c r="D76" s="486"/>
      <c r="E76" s="486"/>
      <c r="F76" s="486"/>
      <c r="G76" s="486"/>
      <c r="H76" s="486"/>
      <c r="I76" s="486"/>
      <c r="J76" s="853"/>
    </row>
    <row r="77" spans="1:10">
      <c r="A77" s="486"/>
      <c r="B77" s="486"/>
      <c r="C77" s="486"/>
      <c r="D77" s="486"/>
      <c r="E77" s="486"/>
      <c r="F77" s="486"/>
      <c r="G77" s="486"/>
      <c r="H77" s="486"/>
      <c r="I77" s="486"/>
      <c r="J77" s="853"/>
    </row>
    <row r="78" spans="1:10">
      <c r="A78" s="486"/>
      <c r="B78" s="486"/>
      <c r="C78" s="486"/>
      <c r="D78" s="486"/>
      <c r="E78" s="486"/>
      <c r="F78" s="486"/>
      <c r="G78" s="486"/>
      <c r="H78" s="486"/>
      <c r="I78" s="486"/>
      <c r="J78" s="853"/>
    </row>
    <row r="79" spans="1:10">
      <c r="A79" s="486"/>
      <c r="B79" s="486"/>
      <c r="C79" s="486"/>
      <c r="D79" s="486"/>
      <c r="E79" s="486"/>
      <c r="F79" s="486"/>
      <c r="G79" s="486"/>
      <c r="H79" s="486"/>
      <c r="I79" s="486"/>
      <c r="J79" s="853"/>
    </row>
    <row r="80" spans="1:10">
      <c r="A80" s="486"/>
      <c r="B80" s="486"/>
      <c r="C80" s="486"/>
      <c r="D80" s="486"/>
      <c r="E80" s="486"/>
      <c r="F80" s="486"/>
      <c r="G80" s="486"/>
      <c r="H80" s="486"/>
      <c r="I80" s="486"/>
      <c r="J80" s="853"/>
    </row>
    <row r="81" spans="1:10">
      <c r="A81" s="486"/>
      <c r="B81" s="486"/>
      <c r="C81" s="486"/>
      <c r="D81" s="486"/>
      <c r="E81" s="486"/>
      <c r="F81" s="486"/>
      <c r="G81" s="486"/>
      <c r="H81" s="486"/>
      <c r="I81" s="486"/>
      <c r="J81" s="853"/>
    </row>
    <row r="82" spans="1:10">
      <c r="A82" s="486"/>
      <c r="B82" s="486"/>
      <c r="C82" s="486"/>
      <c r="D82" s="486"/>
      <c r="E82" s="486"/>
      <c r="F82" s="486"/>
      <c r="G82" s="486"/>
      <c r="H82" s="486"/>
      <c r="I82" s="486"/>
      <c r="J82" s="853"/>
    </row>
    <row r="83" spans="1:10">
      <c r="A83" s="486"/>
      <c r="B83" s="486"/>
      <c r="C83" s="486"/>
      <c r="D83" s="486"/>
      <c r="E83" s="486"/>
      <c r="F83" s="486"/>
      <c r="G83" s="486"/>
      <c r="H83" s="486"/>
      <c r="I83" s="486"/>
      <c r="J83" s="853"/>
    </row>
  </sheetData>
  <sheetProtection selectLockedCells="1"/>
  <mergeCells count="30">
    <mergeCell ref="J6:J9"/>
    <mergeCell ref="J16:J19"/>
    <mergeCell ref="A3:E3"/>
    <mergeCell ref="F3:J3"/>
    <mergeCell ref="D18:D19"/>
    <mergeCell ref="E18:E19"/>
    <mergeCell ref="F18:F19"/>
    <mergeCell ref="G18:G19"/>
    <mergeCell ref="H18:H19"/>
    <mergeCell ref="I18:I19"/>
    <mergeCell ref="A16:A19"/>
    <mergeCell ref="B16:C17"/>
    <mergeCell ref="D16:E17"/>
    <mergeCell ref="F16:G17"/>
    <mergeCell ref="H16:I17"/>
    <mergeCell ref="B18:B19"/>
    <mergeCell ref="C18:C19"/>
    <mergeCell ref="B8:B9"/>
    <mergeCell ref="C8:C9"/>
    <mergeCell ref="D8:D9"/>
    <mergeCell ref="E8:E9"/>
    <mergeCell ref="F8:F9"/>
    <mergeCell ref="G8:G9"/>
    <mergeCell ref="H8:H9"/>
    <mergeCell ref="I8:I9"/>
    <mergeCell ref="A6:A9"/>
    <mergeCell ref="B6:C7"/>
    <mergeCell ref="D6:E7"/>
    <mergeCell ref="F6:G7"/>
    <mergeCell ref="H6:I7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S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3.375" style="24" customWidth="1"/>
    <col min="2" max="9" width="8.625" style="25" customWidth="1"/>
    <col min="10" max="15" width="8.125" style="25" customWidth="1"/>
    <col min="16" max="16" width="8.625" style="25" customWidth="1"/>
    <col min="17" max="17" width="8.125" style="25" customWidth="1"/>
    <col min="18" max="18" width="16.875" style="25" customWidth="1"/>
    <col min="19" max="16384" width="9" style="25"/>
  </cols>
  <sheetData>
    <row r="1" spans="1:19" s="423" customFormat="1" ht="14.1" customHeight="1">
      <c r="A1" s="470" t="s">
        <v>1313</v>
      </c>
      <c r="B1" s="421"/>
      <c r="C1" s="421"/>
      <c r="D1" s="421"/>
      <c r="E1" s="421"/>
      <c r="G1" s="469"/>
      <c r="H1" s="469"/>
      <c r="I1" s="469"/>
      <c r="J1" s="437"/>
      <c r="K1" s="437"/>
      <c r="L1" s="437"/>
      <c r="M1" s="437"/>
      <c r="N1" s="421"/>
      <c r="O1" s="421"/>
      <c r="P1" s="421"/>
      <c r="R1" s="469" t="s">
        <v>1314</v>
      </c>
    </row>
    <row r="2" spans="1:19" s="9" customFormat="1" ht="14.1" customHeight="1">
      <c r="A2" s="457"/>
      <c r="B2" s="457"/>
      <c r="C2" s="457"/>
      <c r="D2" s="457"/>
      <c r="E2" s="457"/>
      <c r="F2" s="1242"/>
      <c r="G2" s="1242"/>
      <c r="H2" s="1242"/>
      <c r="I2" s="1242"/>
      <c r="J2" s="472"/>
      <c r="K2" s="472"/>
      <c r="L2" s="472"/>
      <c r="M2" s="472"/>
      <c r="N2" s="457"/>
      <c r="O2" s="457"/>
      <c r="P2" s="457"/>
      <c r="Q2" s="467"/>
    </row>
    <row r="3" spans="1:19" s="458" customFormat="1" ht="20.100000000000001" customHeight="1">
      <c r="A3" s="1062" t="s">
        <v>371</v>
      </c>
      <c r="B3" s="1062"/>
      <c r="C3" s="1062"/>
      <c r="D3" s="1062"/>
      <c r="E3" s="1062"/>
      <c r="F3" s="1062"/>
      <c r="G3" s="1062"/>
      <c r="H3" s="1062"/>
      <c r="I3" s="1062"/>
      <c r="J3" s="978" t="s">
        <v>800</v>
      </c>
      <c r="K3" s="978"/>
      <c r="L3" s="978"/>
      <c r="M3" s="978"/>
      <c r="N3" s="978"/>
      <c r="O3" s="978"/>
      <c r="P3" s="978"/>
      <c r="Q3" s="978"/>
      <c r="R3" s="978"/>
      <c r="S3" s="271"/>
    </row>
    <row r="4" spans="1:19" s="461" customFormat="1" ht="24" customHeight="1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50"/>
      <c r="S4" s="250"/>
    </row>
    <row r="5" spans="1:19" s="9" customFormat="1" ht="18" customHeight="1" thickBot="1">
      <c r="A5" s="370" t="s">
        <v>209</v>
      </c>
      <c r="I5" s="10"/>
      <c r="K5" s="98"/>
      <c r="L5" s="98"/>
      <c r="M5" s="98"/>
      <c r="N5" s="98"/>
      <c r="O5" s="98"/>
      <c r="R5" s="10" t="s">
        <v>252</v>
      </c>
    </row>
    <row r="6" spans="1:19" s="9" customFormat="1" ht="24" customHeight="1">
      <c r="A6" s="1044" t="s">
        <v>637</v>
      </c>
      <c r="B6" s="1093" t="s">
        <v>211</v>
      </c>
      <c r="C6" s="1226"/>
      <c r="D6" s="1024" t="s">
        <v>633</v>
      </c>
      <c r="E6" s="1226"/>
      <c r="F6" s="1024" t="s">
        <v>634</v>
      </c>
      <c r="G6" s="1226"/>
      <c r="H6" s="1024" t="s">
        <v>635</v>
      </c>
      <c r="I6" s="1095"/>
      <c r="J6" s="1230" t="s">
        <v>636</v>
      </c>
      <c r="K6" s="1231"/>
      <c r="L6" s="1234" t="s">
        <v>916</v>
      </c>
      <c r="M6" s="1243"/>
      <c r="N6" s="1248" t="s">
        <v>253</v>
      </c>
      <c r="O6" s="1239"/>
      <c r="P6" s="1024" t="s">
        <v>254</v>
      </c>
      <c r="Q6" s="1227"/>
      <c r="R6" s="1245" t="s">
        <v>632</v>
      </c>
    </row>
    <row r="7" spans="1:19" s="9" customFormat="1" ht="24" customHeight="1">
      <c r="A7" s="1123"/>
      <c r="B7" s="1032"/>
      <c r="C7" s="1008"/>
      <c r="D7" s="1008"/>
      <c r="E7" s="1008"/>
      <c r="F7" s="1008"/>
      <c r="G7" s="1008"/>
      <c r="H7" s="1007"/>
      <c r="I7" s="1015"/>
      <c r="J7" s="1232"/>
      <c r="K7" s="1233"/>
      <c r="L7" s="1236"/>
      <c r="M7" s="1244"/>
      <c r="N7" s="1241"/>
      <c r="O7" s="1241"/>
      <c r="P7" s="1008"/>
      <c r="Q7" s="1016"/>
      <c r="R7" s="1246"/>
    </row>
    <row r="8" spans="1:19" s="9" customFormat="1" ht="18.95" customHeight="1">
      <c r="A8" s="1123"/>
      <c r="B8" s="1031" t="s">
        <v>255</v>
      </c>
      <c r="C8" s="1007" t="s">
        <v>256</v>
      </c>
      <c r="D8" s="1007" t="s">
        <v>255</v>
      </c>
      <c r="E8" s="1007" t="s">
        <v>256</v>
      </c>
      <c r="F8" s="1007" t="s">
        <v>255</v>
      </c>
      <c r="G8" s="1007" t="s">
        <v>248</v>
      </c>
      <c r="H8" s="1007" t="s">
        <v>255</v>
      </c>
      <c r="I8" s="1106" t="s">
        <v>256</v>
      </c>
      <c r="J8" s="1031" t="s">
        <v>255</v>
      </c>
      <c r="K8" s="1007" t="s">
        <v>256</v>
      </c>
      <c r="L8" s="1031" t="s">
        <v>255</v>
      </c>
      <c r="M8" s="1007" t="s">
        <v>256</v>
      </c>
      <c r="N8" s="1007" t="s">
        <v>255</v>
      </c>
      <c r="O8" s="1007" t="s">
        <v>256</v>
      </c>
      <c r="P8" s="1007" t="s">
        <v>255</v>
      </c>
      <c r="Q8" s="1015" t="s">
        <v>256</v>
      </c>
      <c r="R8" s="1246"/>
    </row>
    <row r="9" spans="1:19" s="9" customFormat="1" ht="18.95" customHeight="1">
      <c r="A9" s="1124"/>
      <c r="B9" s="1042"/>
      <c r="C9" s="1053"/>
      <c r="D9" s="1053"/>
      <c r="E9" s="1053"/>
      <c r="F9" s="1053"/>
      <c r="G9" s="1053"/>
      <c r="H9" s="1053"/>
      <c r="I9" s="1107"/>
      <c r="J9" s="1042"/>
      <c r="K9" s="1053"/>
      <c r="L9" s="1042"/>
      <c r="M9" s="1053"/>
      <c r="N9" s="1053"/>
      <c r="O9" s="1053"/>
      <c r="P9" s="1053"/>
      <c r="Q9" s="1071"/>
      <c r="R9" s="1247"/>
    </row>
    <row r="10" spans="1:19" s="28" customFormat="1" ht="17.100000000000001" customHeight="1">
      <c r="A10" s="463" t="s">
        <v>700</v>
      </c>
      <c r="B10" s="42">
        <v>88934</v>
      </c>
      <c r="C10" s="42">
        <v>70690</v>
      </c>
      <c r="D10" s="42">
        <v>963</v>
      </c>
      <c r="E10" s="42">
        <v>889</v>
      </c>
      <c r="F10" s="42">
        <v>11741</v>
      </c>
      <c r="G10" s="42">
        <v>4644</v>
      </c>
      <c r="H10" s="42">
        <v>12217</v>
      </c>
      <c r="I10" s="42">
        <v>10347</v>
      </c>
      <c r="J10" s="42">
        <v>13309</v>
      </c>
      <c r="K10" s="42">
        <v>9404</v>
      </c>
      <c r="L10" s="42">
        <v>657</v>
      </c>
      <c r="M10" s="42">
        <v>572</v>
      </c>
      <c r="N10" s="42">
        <v>4038</v>
      </c>
      <c r="O10" s="42">
        <v>3603</v>
      </c>
      <c r="P10" s="42">
        <v>46008</v>
      </c>
      <c r="Q10" s="42">
        <v>41231</v>
      </c>
      <c r="R10" s="468">
        <v>2014</v>
      </c>
    </row>
    <row r="11" spans="1:19" s="28" customFormat="1" ht="17.100000000000001" customHeight="1">
      <c r="A11" s="463" t="s">
        <v>796</v>
      </c>
      <c r="B11" s="42">
        <v>91876</v>
      </c>
      <c r="C11" s="42">
        <v>76233</v>
      </c>
      <c r="D11" s="42">
        <v>1002</v>
      </c>
      <c r="E11" s="42">
        <v>995</v>
      </c>
      <c r="F11" s="42">
        <v>10819</v>
      </c>
      <c r="G11" s="42">
        <v>5381</v>
      </c>
      <c r="H11" s="42">
        <v>13467</v>
      </c>
      <c r="I11" s="42">
        <v>11515</v>
      </c>
      <c r="J11" s="42">
        <v>13881</v>
      </c>
      <c r="K11" s="42">
        <v>10530</v>
      </c>
      <c r="L11" s="42">
        <v>486</v>
      </c>
      <c r="M11" s="42">
        <v>427</v>
      </c>
      <c r="N11" s="42">
        <v>4101</v>
      </c>
      <c r="O11" s="42">
        <v>3831</v>
      </c>
      <c r="P11" s="42">
        <v>48120</v>
      </c>
      <c r="Q11" s="42">
        <v>43554</v>
      </c>
      <c r="R11" s="468">
        <v>2015</v>
      </c>
    </row>
    <row r="12" spans="1:19" s="28" customFormat="1" ht="17.100000000000001" customHeight="1">
      <c r="A12" s="463" t="s">
        <v>833</v>
      </c>
      <c r="B12" s="42">
        <v>88060</v>
      </c>
      <c r="C12" s="42">
        <v>75157</v>
      </c>
      <c r="D12" s="42">
        <v>947</v>
      </c>
      <c r="E12" s="42">
        <v>925</v>
      </c>
      <c r="F12" s="42">
        <v>9285</v>
      </c>
      <c r="G12" s="42">
        <v>4797</v>
      </c>
      <c r="H12" s="42">
        <v>13569</v>
      </c>
      <c r="I12" s="42">
        <v>11871</v>
      </c>
      <c r="J12" s="42">
        <v>14565</v>
      </c>
      <c r="K12" s="42">
        <v>11681</v>
      </c>
      <c r="L12" s="42">
        <v>844</v>
      </c>
      <c r="M12" s="42">
        <v>764</v>
      </c>
      <c r="N12" s="42">
        <v>4244</v>
      </c>
      <c r="O12" s="42">
        <v>4024</v>
      </c>
      <c r="P12" s="42">
        <v>44606</v>
      </c>
      <c r="Q12" s="42">
        <v>41095</v>
      </c>
      <c r="R12" s="468">
        <v>2016</v>
      </c>
    </row>
    <row r="13" spans="1:19" s="28" customFormat="1" ht="17.100000000000001" customHeight="1">
      <c r="A13" s="524">
        <v>2017</v>
      </c>
      <c r="B13" s="42">
        <v>80057</v>
      </c>
      <c r="C13" s="42">
        <v>69376</v>
      </c>
      <c r="D13" s="42">
        <v>1015</v>
      </c>
      <c r="E13" s="42">
        <v>995</v>
      </c>
      <c r="F13" s="42">
        <v>8635</v>
      </c>
      <c r="G13" s="42">
        <v>5536</v>
      </c>
      <c r="H13" s="42">
        <v>12594</v>
      </c>
      <c r="I13" s="42">
        <v>11010</v>
      </c>
      <c r="J13" s="42">
        <v>13687</v>
      </c>
      <c r="K13" s="42">
        <v>10530</v>
      </c>
      <c r="L13" s="42">
        <v>513</v>
      </c>
      <c r="M13" s="42">
        <v>506</v>
      </c>
      <c r="N13" s="42">
        <v>4337</v>
      </c>
      <c r="O13" s="42">
        <v>3934</v>
      </c>
      <c r="P13" s="42">
        <v>39276</v>
      </c>
      <c r="Q13" s="42">
        <v>36865</v>
      </c>
      <c r="R13" s="525">
        <v>2017</v>
      </c>
    </row>
    <row r="14" spans="1:19" s="28" customFormat="1" ht="17.100000000000001" customHeight="1">
      <c r="A14" s="465">
        <v>2018</v>
      </c>
      <c r="B14" s="272">
        <f t="shared" ref="B14:I14" si="0">SUM(B16:B40)</f>
        <v>74356</v>
      </c>
      <c r="C14" s="272">
        <f t="shared" si="0"/>
        <v>64240</v>
      </c>
      <c r="D14" s="272">
        <f t="shared" si="0"/>
        <v>1017</v>
      </c>
      <c r="E14" s="272">
        <f t="shared" si="0"/>
        <v>999</v>
      </c>
      <c r="F14" s="272">
        <f t="shared" si="0"/>
        <v>7621</v>
      </c>
      <c r="G14" s="272">
        <f t="shared" si="0"/>
        <v>5131</v>
      </c>
      <c r="H14" s="272">
        <f t="shared" si="0"/>
        <v>12167</v>
      </c>
      <c r="I14" s="272">
        <f t="shared" si="0"/>
        <v>10640</v>
      </c>
      <c r="J14" s="272">
        <f t="shared" ref="J14:Q14" si="1">SUM(J16:J40)</f>
        <v>16267</v>
      </c>
      <c r="K14" s="272">
        <f t="shared" si="1"/>
        <v>11871</v>
      </c>
      <c r="L14" s="272">
        <f t="shared" si="1"/>
        <v>349</v>
      </c>
      <c r="M14" s="272">
        <f t="shared" si="1"/>
        <v>343</v>
      </c>
      <c r="N14" s="272">
        <f t="shared" si="1"/>
        <v>4279</v>
      </c>
      <c r="O14" s="272">
        <f t="shared" si="1"/>
        <v>3912</v>
      </c>
      <c r="P14" s="272">
        <f t="shared" si="1"/>
        <v>32656</v>
      </c>
      <c r="Q14" s="272">
        <f t="shared" si="1"/>
        <v>31344</v>
      </c>
      <c r="R14" s="273">
        <v>2018</v>
      </c>
    </row>
    <row r="15" spans="1:19" s="9" customFormat="1" ht="12.2" customHeight="1">
      <c r="A15" s="274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68"/>
    </row>
    <row r="16" spans="1:19" s="9" customFormat="1" ht="16.149999999999999" customHeight="1">
      <c r="A16" s="522" t="s">
        <v>257</v>
      </c>
      <c r="B16" s="419">
        <v>0</v>
      </c>
      <c r="C16" s="375">
        <v>927</v>
      </c>
      <c r="D16" s="902" t="s">
        <v>834</v>
      </c>
      <c r="E16" s="399">
        <v>149</v>
      </c>
      <c r="F16" s="902" t="s">
        <v>834</v>
      </c>
      <c r="G16" s="399">
        <v>198</v>
      </c>
      <c r="H16" s="902" t="s">
        <v>834</v>
      </c>
      <c r="I16" s="399">
        <v>24</v>
      </c>
      <c r="J16" s="902" t="s">
        <v>834</v>
      </c>
      <c r="K16" s="399">
        <v>158</v>
      </c>
      <c r="L16" s="902" t="s">
        <v>834</v>
      </c>
      <c r="M16" s="399">
        <v>11</v>
      </c>
      <c r="N16" s="902" t="s">
        <v>834</v>
      </c>
      <c r="O16" s="399">
        <v>3</v>
      </c>
      <c r="P16" s="902" t="s">
        <v>834</v>
      </c>
      <c r="Q16" s="399">
        <v>384</v>
      </c>
      <c r="R16" s="275" t="s">
        <v>442</v>
      </c>
    </row>
    <row r="17" spans="1:18" s="9" customFormat="1" ht="16.149999999999999" customHeight="1">
      <c r="A17" s="522" t="s">
        <v>258</v>
      </c>
      <c r="B17" s="375">
        <v>8140</v>
      </c>
      <c r="C17" s="375">
        <v>6610</v>
      </c>
      <c r="D17" s="399">
        <v>99</v>
      </c>
      <c r="E17" s="399">
        <v>87</v>
      </c>
      <c r="F17" s="399">
        <v>825</v>
      </c>
      <c r="G17" s="399">
        <v>607</v>
      </c>
      <c r="H17" s="399">
        <v>1086</v>
      </c>
      <c r="I17" s="399">
        <v>920</v>
      </c>
      <c r="J17" s="399">
        <v>2348</v>
      </c>
      <c r="K17" s="399">
        <v>1369</v>
      </c>
      <c r="L17" s="399">
        <v>49</v>
      </c>
      <c r="M17" s="399">
        <v>46</v>
      </c>
      <c r="N17" s="399">
        <v>384</v>
      </c>
      <c r="O17" s="399">
        <v>345</v>
      </c>
      <c r="P17" s="399">
        <v>3349</v>
      </c>
      <c r="Q17" s="399">
        <v>3236</v>
      </c>
      <c r="R17" s="372" t="s">
        <v>125</v>
      </c>
    </row>
    <row r="18" spans="1:18" s="9" customFormat="1" ht="16.149999999999999" customHeight="1">
      <c r="A18" s="522" t="s">
        <v>259</v>
      </c>
      <c r="B18" s="375">
        <v>8301</v>
      </c>
      <c r="C18" s="375">
        <v>7155</v>
      </c>
      <c r="D18" s="399">
        <v>92</v>
      </c>
      <c r="E18" s="399">
        <v>77</v>
      </c>
      <c r="F18" s="399">
        <v>895</v>
      </c>
      <c r="G18" s="399">
        <v>537</v>
      </c>
      <c r="H18" s="399">
        <v>1385</v>
      </c>
      <c r="I18" s="399">
        <v>1168</v>
      </c>
      <c r="J18" s="399">
        <v>1944</v>
      </c>
      <c r="K18" s="399">
        <v>1618</v>
      </c>
      <c r="L18" s="399">
        <v>25</v>
      </c>
      <c r="M18" s="399">
        <v>23</v>
      </c>
      <c r="N18" s="399">
        <v>368</v>
      </c>
      <c r="O18" s="399">
        <v>340</v>
      </c>
      <c r="P18" s="399">
        <v>3592</v>
      </c>
      <c r="Q18" s="399">
        <v>3392</v>
      </c>
      <c r="R18" s="372" t="s">
        <v>917</v>
      </c>
    </row>
    <row r="19" spans="1:18" s="9" customFormat="1" ht="16.149999999999999" customHeight="1">
      <c r="A19" s="522" t="s">
        <v>260</v>
      </c>
      <c r="B19" s="375">
        <v>6895</v>
      </c>
      <c r="C19" s="375">
        <v>6033</v>
      </c>
      <c r="D19" s="399">
        <v>103</v>
      </c>
      <c r="E19" s="399">
        <v>93</v>
      </c>
      <c r="F19" s="399">
        <v>794</v>
      </c>
      <c r="G19" s="399">
        <v>454</v>
      </c>
      <c r="H19" s="399">
        <v>1195</v>
      </c>
      <c r="I19" s="399">
        <v>1036</v>
      </c>
      <c r="J19" s="399">
        <v>1377</v>
      </c>
      <c r="K19" s="399">
        <v>1205</v>
      </c>
      <c r="L19" s="399">
        <v>43</v>
      </c>
      <c r="M19" s="399">
        <v>38</v>
      </c>
      <c r="N19" s="399">
        <v>363</v>
      </c>
      <c r="O19" s="399">
        <v>344</v>
      </c>
      <c r="P19" s="399">
        <v>3020</v>
      </c>
      <c r="Q19" s="399">
        <v>2863</v>
      </c>
      <c r="R19" s="372" t="s">
        <v>918</v>
      </c>
    </row>
    <row r="20" spans="1:18" s="9" customFormat="1" ht="16.149999999999999" customHeight="1">
      <c r="A20" s="522" t="s">
        <v>261</v>
      </c>
      <c r="B20" s="375">
        <v>12569</v>
      </c>
      <c r="C20" s="375">
        <v>10260</v>
      </c>
      <c r="D20" s="399">
        <v>159</v>
      </c>
      <c r="E20" s="399">
        <v>130</v>
      </c>
      <c r="F20" s="399">
        <v>1361</v>
      </c>
      <c r="G20" s="399">
        <v>873</v>
      </c>
      <c r="H20" s="399">
        <v>1782</v>
      </c>
      <c r="I20" s="399">
        <v>1510</v>
      </c>
      <c r="J20" s="399">
        <v>3153</v>
      </c>
      <c r="K20" s="399">
        <v>1978</v>
      </c>
      <c r="L20" s="399">
        <v>35</v>
      </c>
      <c r="M20" s="399">
        <v>39</v>
      </c>
      <c r="N20" s="399">
        <v>670</v>
      </c>
      <c r="O20" s="399">
        <v>580</v>
      </c>
      <c r="P20" s="399">
        <v>5409</v>
      </c>
      <c r="Q20" s="399">
        <v>5150</v>
      </c>
      <c r="R20" s="372" t="s">
        <v>131</v>
      </c>
    </row>
    <row r="21" spans="1:18" s="9" customFormat="1" ht="16.149999999999999" customHeight="1">
      <c r="A21" s="522" t="s">
        <v>262</v>
      </c>
      <c r="B21" s="375">
        <v>6976</v>
      </c>
      <c r="C21" s="375">
        <v>5981</v>
      </c>
      <c r="D21" s="399">
        <v>124</v>
      </c>
      <c r="E21" s="399">
        <v>103</v>
      </c>
      <c r="F21" s="399">
        <v>972</v>
      </c>
      <c r="G21" s="399">
        <v>719</v>
      </c>
      <c r="H21" s="399">
        <v>1518</v>
      </c>
      <c r="I21" s="399">
        <v>1317</v>
      </c>
      <c r="J21" s="399">
        <v>1092</v>
      </c>
      <c r="K21" s="399">
        <v>761</v>
      </c>
      <c r="L21" s="399">
        <v>30</v>
      </c>
      <c r="M21" s="399">
        <v>25</v>
      </c>
      <c r="N21" s="399">
        <v>510</v>
      </c>
      <c r="O21" s="399">
        <v>449</v>
      </c>
      <c r="P21" s="399">
        <v>2730</v>
      </c>
      <c r="Q21" s="399">
        <v>2607</v>
      </c>
      <c r="R21" s="372" t="s">
        <v>283</v>
      </c>
    </row>
    <row r="22" spans="1:18" s="9" customFormat="1" ht="16.149999999999999" customHeight="1">
      <c r="A22" s="522" t="s">
        <v>263</v>
      </c>
      <c r="B22" s="375">
        <v>4505</v>
      </c>
      <c r="C22" s="375">
        <v>3824</v>
      </c>
      <c r="D22" s="399">
        <v>62</v>
      </c>
      <c r="E22" s="399">
        <v>51</v>
      </c>
      <c r="F22" s="399">
        <v>408</v>
      </c>
      <c r="G22" s="399">
        <v>221</v>
      </c>
      <c r="H22" s="399">
        <v>831</v>
      </c>
      <c r="I22" s="399">
        <v>750</v>
      </c>
      <c r="J22" s="399">
        <v>973</v>
      </c>
      <c r="K22" s="399">
        <v>699</v>
      </c>
      <c r="L22" s="399">
        <v>24</v>
      </c>
      <c r="M22" s="399">
        <v>25</v>
      </c>
      <c r="N22" s="399">
        <v>317</v>
      </c>
      <c r="O22" s="399">
        <v>289</v>
      </c>
      <c r="P22" s="399">
        <v>1890</v>
      </c>
      <c r="Q22" s="399">
        <v>1789</v>
      </c>
      <c r="R22" s="372" t="s">
        <v>129</v>
      </c>
    </row>
    <row r="23" spans="1:18" s="9" customFormat="1" ht="16.149999999999999" customHeight="1">
      <c r="A23" s="522" t="s">
        <v>264</v>
      </c>
      <c r="B23" s="375">
        <v>3732</v>
      </c>
      <c r="C23" s="375">
        <v>3282</v>
      </c>
      <c r="D23" s="399">
        <v>60</v>
      </c>
      <c r="E23" s="399">
        <v>48</v>
      </c>
      <c r="F23" s="399">
        <v>366</v>
      </c>
      <c r="G23" s="399">
        <v>208</v>
      </c>
      <c r="H23" s="399">
        <v>692</v>
      </c>
      <c r="I23" s="399">
        <v>587</v>
      </c>
      <c r="J23" s="399">
        <v>689</v>
      </c>
      <c r="K23" s="399">
        <v>627</v>
      </c>
      <c r="L23" s="399">
        <v>16</v>
      </c>
      <c r="M23" s="399">
        <v>13</v>
      </c>
      <c r="N23" s="399">
        <v>236</v>
      </c>
      <c r="O23" s="399">
        <v>209</v>
      </c>
      <c r="P23" s="399">
        <v>1673</v>
      </c>
      <c r="Q23" s="399">
        <v>1590</v>
      </c>
      <c r="R23" s="372" t="s">
        <v>127</v>
      </c>
    </row>
    <row r="24" spans="1:18" s="9" customFormat="1" ht="16.149999999999999" customHeight="1">
      <c r="A24" s="522" t="s">
        <v>265</v>
      </c>
      <c r="B24" s="375">
        <v>2339</v>
      </c>
      <c r="C24" s="375">
        <v>1986</v>
      </c>
      <c r="D24" s="399">
        <v>31</v>
      </c>
      <c r="E24" s="399">
        <v>24</v>
      </c>
      <c r="F24" s="399">
        <v>194</v>
      </c>
      <c r="G24" s="399">
        <v>100</v>
      </c>
      <c r="H24" s="399">
        <v>428</v>
      </c>
      <c r="I24" s="399">
        <v>352</v>
      </c>
      <c r="J24" s="399">
        <v>509</v>
      </c>
      <c r="K24" s="399">
        <v>357</v>
      </c>
      <c r="L24" s="399">
        <v>24</v>
      </c>
      <c r="M24" s="399">
        <v>24</v>
      </c>
      <c r="N24" s="399">
        <v>141</v>
      </c>
      <c r="O24" s="399">
        <v>134</v>
      </c>
      <c r="P24" s="399">
        <v>1012</v>
      </c>
      <c r="Q24" s="399">
        <v>995</v>
      </c>
      <c r="R24" s="372" t="s">
        <v>133</v>
      </c>
    </row>
    <row r="25" spans="1:18" s="9" customFormat="1" ht="16.149999999999999" customHeight="1">
      <c r="A25" s="522" t="s">
        <v>266</v>
      </c>
      <c r="B25" s="375">
        <v>2992</v>
      </c>
      <c r="C25" s="375">
        <v>2579</v>
      </c>
      <c r="D25" s="399">
        <v>35</v>
      </c>
      <c r="E25" s="399">
        <v>30</v>
      </c>
      <c r="F25" s="399">
        <v>364</v>
      </c>
      <c r="G25" s="399">
        <v>212</v>
      </c>
      <c r="H25" s="399">
        <v>486</v>
      </c>
      <c r="I25" s="399">
        <v>429</v>
      </c>
      <c r="J25" s="399">
        <v>630</v>
      </c>
      <c r="K25" s="399">
        <v>469</v>
      </c>
      <c r="L25" s="399">
        <v>9</v>
      </c>
      <c r="M25" s="399">
        <v>8</v>
      </c>
      <c r="N25" s="399">
        <v>180</v>
      </c>
      <c r="O25" s="399">
        <v>161</v>
      </c>
      <c r="P25" s="399">
        <v>1288</v>
      </c>
      <c r="Q25" s="399">
        <v>1270</v>
      </c>
      <c r="R25" s="372" t="s">
        <v>135</v>
      </c>
    </row>
    <row r="26" spans="1:18" s="9" customFormat="1" ht="16.149999999999999" customHeight="1">
      <c r="A26" s="522" t="s">
        <v>267</v>
      </c>
      <c r="B26" s="375">
        <v>2466</v>
      </c>
      <c r="C26" s="375">
        <v>2188</v>
      </c>
      <c r="D26" s="399">
        <v>38</v>
      </c>
      <c r="E26" s="399">
        <v>29</v>
      </c>
      <c r="F26" s="399">
        <v>245</v>
      </c>
      <c r="G26" s="399">
        <v>120</v>
      </c>
      <c r="H26" s="399">
        <v>379</v>
      </c>
      <c r="I26" s="399">
        <v>357</v>
      </c>
      <c r="J26" s="399">
        <v>432</v>
      </c>
      <c r="K26" s="399">
        <v>340</v>
      </c>
      <c r="L26" s="399">
        <v>4</v>
      </c>
      <c r="M26" s="399">
        <v>4</v>
      </c>
      <c r="N26" s="399">
        <v>149</v>
      </c>
      <c r="O26" s="399">
        <v>141</v>
      </c>
      <c r="P26" s="399">
        <v>1219</v>
      </c>
      <c r="Q26" s="399">
        <v>1197</v>
      </c>
      <c r="R26" s="372" t="s">
        <v>137</v>
      </c>
    </row>
    <row r="27" spans="1:18" s="9" customFormat="1" ht="16.149999999999999" customHeight="1">
      <c r="A27" s="522" t="s">
        <v>268</v>
      </c>
      <c r="B27" s="375">
        <v>1633</v>
      </c>
      <c r="C27" s="375">
        <v>1494</v>
      </c>
      <c r="D27" s="399">
        <v>30</v>
      </c>
      <c r="E27" s="399">
        <v>30</v>
      </c>
      <c r="F27" s="399">
        <v>142</v>
      </c>
      <c r="G27" s="399">
        <v>113</v>
      </c>
      <c r="H27" s="399">
        <v>334</v>
      </c>
      <c r="I27" s="399">
        <v>306</v>
      </c>
      <c r="J27" s="399">
        <v>270</v>
      </c>
      <c r="K27" s="399">
        <v>214</v>
      </c>
      <c r="L27" s="399">
        <v>7</v>
      </c>
      <c r="M27" s="399">
        <v>7</v>
      </c>
      <c r="N27" s="399">
        <v>117</v>
      </c>
      <c r="O27" s="399">
        <v>115</v>
      </c>
      <c r="P27" s="399">
        <v>733</v>
      </c>
      <c r="Q27" s="399">
        <v>709</v>
      </c>
      <c r="R27" s="372" t="s">
        <v>139</v>
      </c>
    </row>
    <row r="28" spans="1:18" s="9" customFormat="1" ht="16.149999999999999" customHeight="1">
      <c r="A28" s="522" t="s">
        <v>269</v>
      </c>
      <c r="B28" s="375">
        <v>4126</v>
      </c>
      <c r="C28" s="375">
        <v>3165</v>
      </c>
      <c r="D28" s="399">
        <v>43</v>
      </c>
      <c r="E28" s="399">
        <v>39</v>
      </c>
      <c r="F28" s="399">
        <v>245</v>
      </c>
      <c r="G28" s="399">
        <v>217</v>
      </c>
      <c r="H28" s="399">
        <v>487</v>
      </c>
      <c r="I28" s="399">
        <v>433</v>
      </c>
      <c r="J28" s="399">
        <v>810</v>
      </c>
      <c r="K28" s="399">
        <v>365</v>
      </c>
      <c r="L28" s="399">
        <v>25</v>
      </c>
      <c r="M28" s="399">
        <v>24</v>
      </c>
      <c r="N28" s="399">
        <v>203</v>
      </c>
      <c r="O28" s="399">
        <v>202</v>
      </c>
      <c r="P28" s="399">
        <v>2313</v>
      </c>
      <c r="Q28" s="399">
        <v>1885</v>
      </c>
      <c r="R28" s="372" t="s">
        <v>159</v>
      </c>
    </row>
    <row r="29" spans="1:18" s="9" customFormat="1" ht="16.149999999999999" customHeight="1">
      <c r="A29" s="522" t="s">
        <v>270</v>
      </c>
      <c r="B29" s="375">
        <v>1165</v>
      </c>
      <c r="C29" s="375">
        <v>1058</v>
      </c>
      <c r="D29" s="399">
        <v>19</v>
      </c>
      <c r="E29" s="399">
        <v>12</v>
      </c>
      <c r="F29" s="399">
        <v>102</v>
      </c>
      <c r="G29" s="399">
        <v>50</v>
      </c>
      <c r="H29" s="399">
        <v>177</v>
      </c>
      <c r="I29" s="399">
        <v>170</v>
      </c>
      <c r="J29" s="399">
        <v>289</v>
      </c>
      <c r="K29" s="399">
        <v>259</v>
      </c>
      <c r="L29" s="399">
        <v>9</v>
      </c>
      <c r="M29" s="399">
        <v>9</v>
      </c>
      <c r="N29" s="399">
        <v>71</v>
      </c>
      <c r="O29" s="399">
        <v>66</v>
      </c>
      <c r="P29" s="399">
        <v>498</v>
      </c>
      <c r="Q29" s="399">
        <v>492</v>
      </c>
      <c r="R29" s="372" t="s">
        <v>145</v>
      </c>
    </row>
    <row r="30" spans="1:18" s="9" customFormat="1" ht="16.149999999999999" customHeight="1">
      <c r="A30" s="522" t="s">
        <v>271</v>
      </c>
      <c r="B30" s="375">
        <v>939</v>
      </c>
      <c r="C30" s="375">
        <v>836</v>
      </c>
      <c r="D30" s="399">
        <v>14</v>
      </c>
      <c r="E30" s="399">
        <v>10</v>
      </c>
      <c r="F30" s="399">
        <v>78</v>
      </c>
      <c r="G30" s="399">
        <v>31</v>
      </c>
      <c r="H30" s="399">
        <v>161</v>
      </c>
      <c r="I30" s="399">
        <v>153</v>
      </c>
      <c r="J30" s="399">
        <v>199</v>
      </c>
      <c r="K30" s="399">
        <v>165</v>
      </c>
      <c r="L30" s="399">
        <v>4</v>
      </c>
      <c r="M30" s="399">
        <v>4</v>
      </c>
      <c r="N30" s="399">
        <v>62</v>
      </c>
      <c r="O30" s="399">
        <v>63</v>
      </c>
      <c r="P30" s="399">
        <v>421</v>
      </c>
      <c r="Q30" s="399">
        <v>410</v>
      </c>
      <c r="R30" s="372" t="s">
        <v>153</v>
      </c>
    </row>
    <row r="31" spans="1:18" s="9" customFormat="1" ht="16.149999999999999" customHeight="1">
      <c r="A31" s="522" t="s">
        <v>272</v>
      </c>
      <c r="B31" s="375">
        <v>1293</v>
      </c>
      <c r="C31" s="375">
        <v>1116</v>
      </c>
      <c r="D31" s="399">
        <v>18</v>
      </c>
      <c r="E31" s="399">
        <v>16</v>
      </c>
      <c r="F31" s="399">
        <v>157</v>
      </c>
      <c r="G31" s="399">
        <v>97</v>
      </c>
      <c r="H31" s="399">
        <v>211</v>
      </c>
      <c r="I31" s="399">
        <v>184</v>
      </c>
      <c r="J31" s="399">
        <v>215</v>
      </c>
      <c r="K31" s="399">
        <v>147</v>
      </c>
      <c r="L31" s="399">
        <v>5</v>
      </c>
      <c r="M31" s="399">
        <v>4</v>
      </c>
      <c r="N31" s="399">
        <v>94</v>
      </c>
      <c r="O31" s="399">
        <v>82</v>
      </c>
      <c r="P31" s="399">
        <v>593</v>
      </c>
      <c r="Q31" s="399">
        <v>586</v>
      </c>
      <c r="R31" s="372" t="s">
        <v>151</v>
      </c>
    </row>
    <row r="32" spans="1:18" s="9" customFormat="1" ht="16.149999999999999" customHeight="1">
      <c r="A32" s="522" t="s">
        <v>273</v>
      </c>
      <c r="B32" s="375">
        <v>1212</v>
      </c>
      <c r="C32" s="375">
        <v>1074</v>
      </c>
      <c r="D32" s="399">
        <v>14</v>
      </c>
      <c r="E32" s="399">
        <v>11</v>
      </c>
      <c r="F32" s="399">
        <v>85</v>
      </c>
      <c r="G32" s="399">
        <v>86</v>
      </c>
      <c r="H32" s="399">
        <v>185</v>
      </c>
      <c r="I32" s="399">
        <v>174</v>
      </c>
      <c r="J32" s="399">
        <v>284</v>
      </c>
      <c r="K32" s="399">
        <v>202</v>
      </c>
      <c r="L32" s="399">
        <v>7</v>
      </c>
      <c r="M32" s="399">
        <v>5</v>
      </c>
      <c r="N32" s="399">
        <v>60</v>
      </c>
      <c r="O32" s="399">
        <v>56</v>
      </c>
      <c r="P32" s="399">
        <v>577</v>
      </c>
      <c r="Q32" s="399">
        <v>540</v>
      </c>
      <c r="R32" s="372" t="s">
        <v>165</v>
      </c>
    </row>
    <row r="33" spans="1:18" s="9" customFormat="1" ht="16.149999999999999" customHeight="1">
      <c r="A33" s="522" t="s">
        <v>274</v>
      </c>
      <c r="B33" s="375">
        <v>588</v>
      </c>
      <c r="C33" s="375">
        <v>559</v>
      </c>
      <c r="D33" s="399">
        <v>9</v>
      </c>
      <c r="E33" s="399">
        <v>6</v>
      </c>
      <c r="F33" s="399">
        <v>29</v>
      </c>
      <c r="G33" s="399">
        <v>26</v>
      </c>
      <c r="H33" s="399">
        <v>117</v>
      </c>
      <c r="I33" s="399">
        <v>114</v>
      </c>
      <c r="J33" s="399">
        <v>81</v>
      </c>
      <c r="K33" s="399">
        <v>65</v>
      </c>
      <c r="L33" s="399">
        <v>4</v>
      </c>
      <c r="M33" s="399">
        <v>4</v>
      </c>
      <c r="N33" s="399">
        <v>36</v>
      </c>
      <c r="O33" s="399">
        <v>37</v>
      </c>
      <c r="P33" s="399">
        <v>312</v>
      </c>
      <c r="Q33" s="399">
        <v>307</v>
      </c>
      <c r="R33" s="372" t="s">
        <v>163</v>
      </c>
    </row>
    <row r="34" spans="1:18" s="9" customFormat="1" ht="16.149999999999999" customHeight="1">
      <c r="A34" s="522" t="s">
        <v>275</v>
      </c>
      <c r="B34" s="375">
        <v>833</v>
      </c>
      <c r="C34" s="375">
        <v>794</v>
      </c>
      <c r="D34" s="399">
        <v>14</v>
      </c>
      <c r="E34" s="399">
        <v>10</v>
      </c>
      <c r="F34" s="399">
        <v>88</v>
      </c>
      <c r="G34" s="399">
        <v>56</v>
      </c>
      <c r="H34" s="399">
        <v>131</v>
      </c>
      <c r="I34" s="399">
        <v>119</v>
      </c>
      <c r="J34" s="399">
        <v>134</v>
      </c>
      <c r="K34" s="399">
        <v>148</v>
      </c>
      <c r="L34" s="399">
        <v>4</v>
      </c>
      <c r="M34" s="399">
        <v>4</v>
      </c>
      <c r="N34" s="399">
        <v>64</v>
      </c>
      <c r="O34" s="399">
        <v>66</v>
      </c>
      <c r="P34" s="399">
        <v>398</v>
      </c>
      <c r="Q34" s="399">
        <v>391</v>
      </c>
      <c r="R34" s="372" t="s">
        <v>161</v>
      </c>
    </row>
    <row r="35" spans="1:18" s="9" customFormat="1" ht="16.149999999999999" customHeight="1">
      <c r="A35" s="522" t="s">
        <v>276</v>
      </c>
      <c r="B35" s="375">
        <v>1308</v>
      </c>
      <c r="C35" s="375">
        <v>1137</v>
      </c>
      <c r="D35" s="399">
        <v>16</v>
      </c>
      <c r="E35" s="399">
        <v>12</v>
      </c>
      <c r="F35" s="399">
        <v>124</v>
      </c>
      <c r="G35" s="399">
        <v>97</v>
      </c>
      <c r="H35" s="399">
        <v>173</v>
      </c>
      <c r="I35" s="399">
        <v>158</v>
      </c>
      <c r="J35" s="399">
        <v>302</v>
      </c>
      <c r="K35" s="399">
        <v>224</v>
      </c>
      <c r="L35" s="399">
        <v>14</v>
      </c>
      <c r="M35" s="399">
        <v>14</v>
      </c>
      <c r="N35" s="399">
        <v>77</v>
      </c>
      <c r="O35" s="399">
        <v>71</v>
      </c>
      <c r="P35" s="399">
        <v>602</v>
      </c>
      <c r="Q35" s="399">
        <v>561</v>
      </c>
      <c r="R35" s="372" t="s">
        <v>157</v>
      </c>
    </row>
    <row r="36" spans="1:18" s="9" customFormat="1" ht="16.149999999999999" customHeight="1">
      <c r="A36" s="522" t="s">
        <v>277</v>
      </c>
      <c r="B36" s="375">
        <v>579</v>
      </c>
      <c r="C36" s="375">
        <v>576</v>
      </c>
      <c r="D36" s="399">
        <v>14</v>
      </c>
      <c r="E36" s="399">
        <v>14</v>
      </c>
      <c r="F36" s="399">
        <v>29</v>
      </c>
      <c r="G36" s="399">
        <v>28</v>
      </c>
      <c r="H36" s="399">
        <v>142</v>
      </c>
      <c r="I36" s="399">
        <v>131</v>
      </c>
      <c r="J36" s="399">
        <v>118</v>
      </c>
      <c r="K36" s="399">
        <v>144</v>
      </c>
      <c r="L36" s="399">
        <v>1</v>
      </c>
      <c r="M36" s="399">
        <v>1</v>
      </c>
      <c r="N36" s="399">
        <v>73</v>
      </c>
      <c r="O36" s="399">
        <v>59</v>
      </c>
      <c r="P36" s="399">
        <v>202</v>
      </c>
      <c r="Q36" s="399">
        <v>199</v>
      </c>
      <c r="R36" s="372" t="s">
        <v>147</v>
      </c>
    </row>
    <row r="37" spans="1:18" s="9" customFormat="1" ht="16.149999999999999" customHeight="1">
      <c r="A37" s="522" t="s">
        <v>278</v>
      </c>
      <c r="B37" s="375">
        <v>327</v>
      </c>
      <c r="C37" s="375">
        <v>303</v>
      </c>
      <c r="D37" s="399">
        <v>2</v>
      </c>
      <c r="E37" s="399">
        <v>1</v>
      </c>
      <c r="F37" s="399">
        <v>11</v>
      </c>
      <c r="G37" s="399">
        <v>7</v>
      </c>
      <c r="H37" s="399">
        <v>53</v>
      </c>
      <c r="I37" s="399">
        <v>50</v>
      </c>
      <c r="J37" s="399">
        <v>74</v>
      </c>
      <c r="K37" s="399">
        <v>64</v>
      </c>
      <c r="L37" s="399">
        <v>3</v>
      </c>
      <c r="M37" s="399">
        <v>3</v>
      </c>
      <c r="N37" s="399">
        <v>17</v>
      </c>
      <c r="O37" s="399">
        <v>15</v>
      </c>
      <c r="P37" s="399">
        <v>167</v>
      </c>
      <c r="Q37" s="399">
        <v>163</v>
      </c>
      <c r="R37" s="372" t="s">
        <v>149</v>
      </c>
    </row>
    <row r="38" spans="1:18" s="9" customFormat="1" ht="16.149999999999999" customHeight="1">
      <c r="A38" s="522" t="s">
        <v>279</v>
      </c>
      <c r="B38" s="375">
        <v>477</v>
      </c>
      <c r="C38" s="375">
        <v>447</v>
      </c>
      <c r="D38" s="399">
        <v>6</v>
      </c>
      <c r="E38" s="399">
        <v>8</v>
      </c>
      <c r="F38" s="399">
        <v>51</v>
      </c>
      <c r="G38" s="399">
        <v>35</v>
      </c>
      <c r="H38" s="399">
        <v>73</v>
      </c>
      <c r="I38" s="399">
        <v>67</v>
      </c>
      <c r="J38" s="399">
        <v>87</v>
      </c>
      <c r="K38" s="399">
        <v>89</v>
      </c>
      <c r="L38" s="399">
        <v>2</v>
      </c>
      <c r="M38" s="399">
        <v>2</v>
      </c>
      <c r="N38" s="399">
        <v>33</v>
      </c>
      <c r="O38" s="399">
        <v>33</v>
      </c>
      <c r="P38" s="399">
        <v>225</v>
      </c>
      <c r="Q38" s="399">
        <v>213</v>
      </c>
      <c r="R38" s="372" t="s">
        <v>143</v>
      </c>
    </row>
    <row r="39" spans="1:18" s="9" customFormat="1" ht="16.149999999999999" customHeight="1">
      <c r="A39" s="522" t="s">
        <v>280</v>
      </c>
      <c r="B39" s="375">
        <v>780</v>
      </c>
      <c r="C39" s="375">
        <v>699</v>
      </c>
      <c r="D39" s="399">
        <v>11</v>
      </c>
      <c r="E39" s="399">
        <v>7</v>
      </c>
      <c r="F39" s="399">
        <v>47</v>
      </c>
      <c r="G39" s="399">
        <v>32</v>
      </c>
      <c r="H39" s="399">
        <v>101</v>
      </c>
      <c r="I39" s="399">
        <v>93</v>
      </c>
      <c r="J39" s="399">
        <v>209</v>
      </c>
      <c r="K39" s="399">
        <v>173</v>
      </c>
      <c r="L39" s="399">
        <v>3</v>
      </c>
      <c r="M39" s="399">
        <v>4</v>
      </c>
      <c r="N39" s="399">
        <v>41</v>
      </c>
      <c r="O39" s="399">
        <v>40</v>
      </c>
      <c r="P39" s="399">
        <v>368</v>
      </c>
      <c r="Q39" s="399">
        <v>350</v>
      </c>
      <c r="R39" s="372" t="s">
        <v>285</v>
      </c>
    </row>
    <row r="40" spans="1:18" s="9" customFormat="1" ht="16.149999999999999" customHeight="1" thickBot="1">
      <c r="A40" s="76" t="s">
        <v>281</v>
      </c>
      <c r="B40" s="375">
        <v>181</v>
      </c>
      <c r="C40" s="375">
        <v>157</v>
      </c>
      <c r="D40" s="399">
        <v>4</v>
      </c>
      <c r="E40" s="399">
        <v>2</v>
      </c>
      <c r="F40" s="399">
        <v>9</v>
      </c>
      <c r="G40" s="399">
        <v>7</v>
      </c>
      <c r="H40" s="399">
        <v>40</v>
      </c>
      <c r="I40" s="399">
        <v>38</v>
      </c>
      <c r="J40" s="399">
        <v>48</v>
      </c>
      <c r="K40" s="399">
        <v>31</v>
      </c>
      <c r="L40" s="399">
        <v>2</v>
      </c>
      <c r="M40" s="399">
        <v>2</v>
      </c>
      <c r="N40" s="399">
        <v>13</v>
      </c>
      <c r="O40" s="399">
        <v>12</v>
      </c>
      <c r="P40" s="399">
        <v>65</v>
      </c>
      <c r="Q40" s="400">
        <v>65</v>
      </c>
      <c r="R40" s="371" t="s">
        <v>166</v>
      </c>
    </row>
    <row r="41" spans="1:18" s="223" customFormat="1" ht="11.1" customHeight="1">
      <c r="A41" s="87" t="s">
        <v>249</v>
      </c>
      <c r="B41" s="276"/>
      <c r="C41" s="276"/>
      <c r="D41" s="276"/>
      <c r="E41" s="276"/>
      <c r="F41" s="276"/>
      <c r="G41" s="277"/>
      <c r="H41" s="276"/>
      <c r="I41" s="278"/>
      <c r="J41" s="279"/>
      <c r="K41" s="279"/>
      <c r="L41" s="279"/>
      <c r="M41" s="279"/>
      <c r="N41" s="276"/>
      <c r="O41" s="276"/>
      <c r="P41" s="276"/>
      <c r="R41" s="278" t="s">
        <v>250</v>
      </c>
    </row>
    <row r="42" spans="1:18" s="9" customFormat="1" ht="11.25">
      <c r="A42" s="457"/>
      <c r="B42" s="280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</row>
    <row r="43" spans="1:18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</row>
    <row r="44" spans="1:18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</row>
    <row r="45" spans="1:18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</row>
    <row r="46" spans="1:18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</row>
    <row r="47" spans="1:18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</row>
    <row r="48" spans="1:18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</row>
    <row r="49" s="457" customFormat="1" ht="11.25"/>
    <row r="50" s="457" customFormat="1" ht="11.25"/>
    <row r="51" s="457" customFormat="1" ht="11.25"/>
    <row r="52" s="457" customFormat="1" ht="11.25"/>
    <row r="53" s="457" customFormat="1" ht="11.25"/>
    <row r="54" s="457" customFormat="1" ht="11.25"/>
    <row r="55" s="457" customFormat="1" ht="11.25"/>
    <row r="56" s="457" customFormat="1" ht="11.25"/>
    <row r="57" s="457" customFormat="1" ht="11.25"/>
    <row r="58" s="457" customFormat="1" ht="11.25"/>
    <row r="59" s="457" customFormat="1" ht="11.25"/>
    <row r="60" s="457" customFormat="1" ht="11.25"/>
    <row r="61" s="457" customFormat="1" ht="11.25"/>
    <row r="62" s="457" customFormat="1" ht="11.25"/>
    <row r="63" s="457" customFormat="1" ht="11.25"/>
    <row r="64" s="457" customFormat="1" ht="11.25"/>
    <row r="65" s="457" customFormat="1" ht="11.25"/>
    <row r="66" s="457" customFormat="1" ht="11.25"/>
    <row r="67" s="457" customFormat="1" ht="11.25"/>
    <row r="68" s="457" customFormat="1" ht="11.25"/>
    <row r="69" s="457" customFormat="1" ht="11.25"/>
    <row r="70" s="457" customFormat="1" ht="11.25"/>
    <row r="71" s="457" customFormat="1" ht="11.25"/>
    <row r="72" s="457" customFormat="1" ht="11.25"/>
    <row r="73" s="457" customFormat="1" ht="11.25"/>
    <row r="74" s="457" customFormat="1" ht="11.25"/>
    <row r="75" s="457" customFormat="1" ht="11.25"/>
    <row r="76" s="457" customFormat="1" ht="11.25"/>
    <row r="77" s="457" customFormat="1" ht="11.25"/>
    <row r="78" s="457" customFormat="1" ht="11.25"/>
    <row r="79" s="457" customFormat="1" ht="11.25"/>
    <row r="80" s="457" customFormat="1" ht="11.25"/>
    <row r="81" s="457" customFormat="1" ht="11.25"/>
    <row r="82" s="457" customFormat="1" ht="11.25"/>
    <row r="83" s="457" customFormat="1" ht="11.25"/>
    <row r="84" s="457" customFormat="1" ht="11.25"/>
    <row r="85" s="457" customFormat="1" ht="11.25"/>
    <row r="86" s="457" customFormat="1" ht="11.25"/>
    <row r="87" s="457" customFormat="1" ht="11.25"/>
    <row r="88" s="457" customFormat="1" ht="11.25"/>
    <row r="89" s="457" customFormat="1" ht="11.25"/>
    <row r="90" s="457" customFormat="1" ht="11.25"/>
    <row r="91" s="457" customFormat="1" ht="11.25"/>
    <row r="92" s="457" customFormat="1" ht="11.25"/>
    <row r="93" s="457" customFormat="1" ht="11.25"/>
    <row r="94" s="457" customFormat="1" ht="11.25"/>
    <row r="95" s="457" customFormat="1" ht="11.25"/>
    <row r="96" s="457" customFormat="1" ht="11.25"/>
    <row r="97" s="457" customFormat="1" ht="11.25"/>
    <row r="98" s="457" customFormat="1" ht="11.25"/>
    <row r="99" s="457" customFormat="1" ht="11.25"/>
    <row r="100" s="457" customFormat="1" ht="11.25"/>
    <row r="101" s="457" customFormat="1" ht="11.25"/>
    <row r="102" s="457" customFormat="1" ht="11.25"/>
    <row r="103" s="457" customFormat="1" ht="11.25"/>
  </sheetData>
  <sheetProtection selectLockedCells="1"/>
  <mergeCells count="29">
    <mergeCell ref="N6:O7"/>
    <mergeCell ref="N8:N9"/>
    <mergeCell ref="P8:P9"/>
    <mergeCell ref="Q8:Q9"/>
    <mergeCell ref="A6:A9"/>
    <mergeCell ref="P6:Q7"/>
    <mergeCell ref="B6:C7"/>
    <mergeCell ref="B8:B9"/>
    <mergeCell ref="D6:E7"/>
    <mergeCell ref="C8:C9"/>
    <mergeCell ref="D8:D9"/>
    <mergeCell ref="E8:E9"/>
    <mergeCell ref="O8:O9"/>
    <mergeCell ref="F2:I2"/>
    <mergeCell ref="J6:K7"/>
    <mergeCell ref="L6:M7"/>
    <mergeCell ref="F8:F9"/>
    <mergeCell ref="G8:G9"/>
    <mergeCell ref="J8:J9"/>
    <mergeCell ref="L8:L9"/>
    <mergeCell ref="K8:K9"/>
    <mergeCell ref="F6:G7"/>
    <mergeCell ref="H6:I7"/>
    <mergeCell ref="H8:H9"/>
    <mergeCell ref="I8:I9"/>
    <mergeCell ref="M8:M9"/>
    <mergeCell ref="A3:I3"/>
    <mergeCell ref="J3:R3"/>
    <mergeCell ref="R6:R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2"/>
  </sheetPr>
  <dimension ref="A1:N77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4.125" style="24" customWidth="1"/>
    <col min="2" max="6" width="11.375" style="25" customWidth="1"/>
    <col min="7" max="7" width="11.375" style="89" customWidth="1"/>
    <col min="8" max="9" width="11.375" style="25" customWidth="1"/>
    <col min="10" max="10" width="11.375" style="89" customWidth="1"/>
    <col min="11" max="13" width="11.375" style="25" customWidth="1"/>
    <col min="14" max="14" width="14.125" style="24" customWidth="1"/>
    <col min="15" max="16384" width="9" style="26"/>
  </cols>
  <sheetData>
    <row r="1" spans="1:14" s="423" customFormat="1" ht="14.1" customHeight="1">
      <c r="A1" s="1249" t="s">
        <v>1315</v>
      </c>
      <c r="B1" s="1249"/>
      <c r="H1" s="886"/>
      <c r="M1" s="777"/>
      <c r="N1" s="422" t="s">
        <v>1316</v>
      </c>
    </row>
    <row r="2" spans="1:14" s="9" customFormat="1" ht="14.1" customHeight="1">
      <c r="A2" s="852"/>
      <c r="B2" s="839"/>
      <c r="C2" s="839"/>
      <c r="D2" s="839"/>
      <c r="E2" s="839"/>
      <c r="F2" s="839"/>
      <c r="G2" s="840"/>
      <c r="H2" s="852"/>
      <c r="I2" s="839"/>
      <c r="J2" s="839"/>
      <c r="K2" s="839"/>
      <c r="L2" s="839"/>
      <c r="M2" s="840"/>
      <c r="N2" s="852"/>
    </row>
    <row r="3" spans="1:14" s="742" customFormat="1" ht="20.100000000000001" customHeight="1">
      <c r="A3" s="1094" t="s">
        <v>372</v>
      </c>
      <c r="B3" s="1094"/>
      <c r="C3" s="1094"/>
      <c r="D3" s="1094"/>
      <c r="E3" s="1094"/>
      <c r="F3" s="1094"/>
      <c r="G3" s="1094"/>
      <c r="H3" s="1109" t="s">
        <v>1078</v>
      </c>
      <c r="I3" s="1109"/>
      <c r="J3" s="1109"/>
      <c r="K3" s="1109"/>
      <c r="L3" s="1109"/>
      <c r="M3" s="1109"/>
      <c r="N3" s="1109"/>
    </row>
    <row r="4" spans="1:14" s="741" customFormat="1" ht="24" customHeight="1">
      <c r="A4" s="250"/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880"/>
    </row>
    <row r="5" spans="1:14" s="370" customFormat="1" ht="18" customHeight="1" thickBot="1">
      <c r="A5" s="852" t="s">
        <v>1079</v>
      </c>
      <c r="B5" s="852"/>
      <c r="C5" s="852"/>
      <c r="D5" s="852"/>
      <c r="E5" s="852"/>
      <c r="F5" s="852"/>
      <c r="G5" s="852"/>
      <c r="H5" s="932"/>
      <c r="I5" s="852"/>
      <c r="J5" s="852"/>
      <c r="K5" s="852"/>
      <c r="L5" s="852"/>
      <c r="M5" s="852"/>
      <c r="N5" s="840" t="s">
        <v>1080</v>
      </c>
    </row>
    <row r="6" spans="1:14" s="9" customFormat="1" ht="28.5" customHeight="1">
      <c r="A6" s="1044" t="s">
        <v>1051</v>
      </c>
      <c r="B6" s="988" t="s">
        <v>173</v>
      </c>
      <c r="C6" s="1132" t="s">
        <v>1033</v>
      </c>
      <c r="D6" s="1132" t="s">
        <v>324</v>
      </c>
      <c r="E6" s="1132" t="s">
        <v>325</v>
      </c>
      <c r="F6" s="1132" t="s">
        <v>396</v>
      </c>
      <c r="G6" s="1251" t="s">
        <v>397</v>
      </c>
      <c r="H6" s="988" t="s">
        <v>326</v>
      </c>
      <c r="I6" s="1132" t="s">
        <v>398</v>
      </c>
      <c r="J6" s="1255" t="s">
        <v>327</v>
      </c>
      <c r="K6" s="1255" t="s">
        <v>328</v>
      </c>
      <c r="L6" s="1132" t="s">
        <v>638</v>
      </c>
      <c r="M6" s="993" t="s">
        <v>498</v>
      </c>
      <c r="N6" s="1253" t="s">
        <v>1054</v>
      </c>
    </row>
    <row r="7" spans="1:14" s="9" customFormat="1" ht="27.75" customHeight="1">
      <c r="A7" s="1124"/>
      <c r="B7" s="1250"/>
      <c r="C7" s="1036"/>
      <c r="D7" s="1036"/>
      <c r="E7" s="1036"/>
      <c r="F7" s="1036"/>
      <c r="G7" s="1252"/>
      <c r="H7" s="992"/>
      <c r="I7" s="1036"/>
      <c r="J7" s="1256"/>
      <c r="K7" s="1256"/>
      <c r="L7" s="1036"/>
      <c r="M7" s="995"/>
      <c r="N7" s="1254"/>
    </row>
    <row r="8" spans="1:14" s="85" customFormat="1" ht="102.95" customHeight="1">
      <c r="A8" s="879" t="s">
        <v>700</v>
      </c>
      <c r="B8" s="11">
        <v>93093</v>
      </c>
      <c r="C8" s="11">
        <v>0</v>
      </c>
      <c r="D8" s="11">
        <v>4190</v>
      </c>
      <c r="E8" s="11">
        <v>6558</v>
      </c>
      <c r="F8" s="11">
        <v>7389</v>
      </c>
      <c r="G8" s="11">
        <v>8526</v>
      </c>
      <c r="H8" s="11">
        <v>8702</v>
      </c>
      <c r="I8" s="11">
        <v>22967</v>
      </c>
      <c r="J8" s="11">
        <v>19262</v>
      </c>
      <c r="K8" s="11">
        <v>6218</v>
      </c>
      <c r="L8" s="11">
        <v>2224</v>
      </c>
      <c r="M8" s="11">
        <v>7057</v>
      </c>
      <c r="N8" s="933">
        <v>2015</v>
      </c>
    </row>
    <row r="9" spans="1:14" s="85" customFormat="1" ht="102.95" customHeight="1">
      <c r="A9" s="879" t="s">
        <v>796</v>
      </c>
      <c r="B9" s="11">
        <v>95397</v>
      </c>
      <c r="C9" s="11">
        <v>6</v>
      </c>
      <c r="D9" s="11">
        <v>4248</v>
      </c>
      <c r="E9" s="11">
        <v>6905</v>
      </c>
      <c r="F9" s="11">
        <v>7437</v>
      </c>
      <c r="G9" s="11">
        <v>8959</v>
      </c>
      <c r="H9" s="11">
        <v>8816</v>
      </c>
      <c r="I9" s="11">
        <v>23597</v>
      </c>
      <c r="J9" s="11">
        <v>20555</v>
      </c>
      <c r="K9" s="11">
        <v>7144</v>
      </c>
      <c r="L9" s="11">
        <v>2596</v>
      </c>
      <c r="M9" s="11">
        <v>5134</v>
      </c>
      <c r="N9" s="933">
        <v>2016</v>
      </c>
    </row>
    <row r="10" spans="1:14" s="85" customFormat="1" ht="102.95" customHeight="1">
      <c r="A10" s="879" t="s">
        <v>833</v>
      </c>
      <c r="B10" s="11">
        <v>93822</v>
      </c>
      <c r="C10" s="11">
        <v>1</v>
      </c>
      <c r="D10" s="11">
        <v>4161</v>
      </c>
      <c r="E10" s="11">
        <v>7268</v>
      </c>
      <c r="F10" s="11">
        <v>7157</v>
      </c>
      <c r="G10" s="11">
        <v>8410</v>
      </c>
      <c r="H10" s="11">
        <v>8557</v>
      </c>
      <c r="I10" s="11">
        <v>21976</v>
      </c>
      <c r="J10" s="11">
        <v>20224</v>
      </c>
      <c r="K10" s="11">
        <v>7792</v>
      </c>
      <c r="L10" s="11">
        <v>2873</v>
      </c>
      <c r="M10" s="11">
        <v>5403</v>
      </c>
      <c r="N10" s="933">
        <v>2017</v>
      </c>
    </row>
    <row r="11" spans="1:14" s="85" customFormat="1" ht="102.95" customHeight="1">
      <c r="A11" s="879" t="s">
        <v>1036</v>
      </c>
      <c r="B11" s="11">
        <v>86152</v>
      </c>
      <c r="C11" s="11">
        <v>6</v>
      </c>
      <c r="D11" s="11">
        <v>3909</v>
      </c>
      <c r="E11" s="11">
        <v>6826</v>
      </c>
      <c r="F11" s="11">
        <v>6291</v>
      </c>
      <c r="G11" s="11">
        <v>7161</v>
      </c>
      <c r="H11" s="11">
        <v>7797</v>
      </c>
      <c r="I11" s="11">
        <v>19068</v>
      </c>
      <c r="J11" s="11">
        <v>19107</v>
      </c>
      <c r="K11" s="11">
        <v>7992</v>
      </c>
      <c r="L11" s="11">
        <v>2778</v>
      </c>
      <c r="M11" s="11">
        <v>5217</v>
      </c>
      <c r="N11" s="933">
        <v>2017</v>
      </c>
    </row>
    <row r="12" spans="1:14" s="85" customFormat="1" ht="102.95" customHeight="1" thickBot="1">
      <c r="A12" s="930" t="s">
        <v>1260</v>
      </c>
      <c r="B12" s="717">
        <v>79641</v>
      </c>
      <c r="C12" s="717">
        <v>3</v>
      </c>
      <c r="D12" s="717">
        <v>3478</v>
      </c>
      <c r="E12" s="717">
        <v>6123</v>
      </c>
      <c r="F12" s="717">
        <v>5406</v>
      </c>
      <c r="G12" s="717">
        <v>5744</v>
      </c>
      <c r="H12" s="717">
        <v>7068</v>
      </c>
      <c r="I12" s="717">
        <v>17360</v>
      </c>
      <c r="J12" s="717">
        <v>18335</v>
      </c>
      <c r="K12" s="717">
        <v>8359</v>
      </c>
      <c r="L12" s="717">
        <v>3076</v>
      </c>
      <c r="M12" s="717">
        <v>4689</v>
      </c>
      <c r="N12" s="934" t="s">
        <v>1260</v>
      </c>
    </row>
    <row r="13" spans="1:14" s="34" customFormat="1" ht="12.95" customHeight="1">
      <c r="A13" s="844" t="s">
        <v>249</v>
      </c>
      <c r="B13" s="253"/>
      <c r="C13" s="253"/>
      <c r="D13" s="253"/>
      <c r="E13" s="253"/>
      <c r="F13" s="253"/>
      <c r="G13" s="444"/>
      <c r="H13" s="445"/>
      <c r="I13" s="445"/>
      <c r="J13" s="253"/>
      <c r="K13" s="253"/>
      <c r="L13" s="253"/>
      <c r="N13" s="444" t="s">
        <v>286</v>
      </c>
    </row>
    <row r="14" spans="1:14" s="9" customFormat="1" ht="11.25">
      <c r="A14" s="841" t="s">
        <v>1050</v>
      </c>
      <c r="B14" s="839"/>
      <c r="C14" s="839"/>
      <c r="D14" s="839"/>
      <c r="E14" s="839"/>
      <c r="F14" s="839"/>
      <c r="G14" s="931"/>
      <c r="H14" s="839"/>
      <c r="I14" s="839"/>
      <c r="J14" s="931"/>
      <c r="K14" s="839"/>
      <c r="L14" s="839"/>
      <c r="M14" s="839"/>
      <c r="N14" s="839"/>
    </row>
    <row r="15" spans="1:14" s="9" customFormat="1" ht="11.25">
      <c r="A15" s="457"/>
      <c r="B15" s="457"/>
      <c r="C15" s="457"/>
      <c r="D15" s="457"/>
      <c r="E15" s="457"/>
      <c r="F15" s="457"/>
      <c r="G15" s="84"/>
      <c r="H15" s="457"/>
      <c r="I15" s="457"/>
      <c r="J15" s="84"/>
      <c r="K15" s="457"/>
      <c r="L15" s="457"/>
      <c r="M15" s="457"/>
      <c r="N15" s="457"/>
    </row>
    <row r="16" spans="1:14" s="9" customFormat="1" ht="11.25">
      <c r="A16" s="457"/>
      <c r="B16" s="457"/>
      <c r="C16" s="457"/>
      <c r="D16" s="457"/>
      <c r="E16" s="457"/>
      <c r="F16" s="457"/>
      <c r="G16" s="84"/>
      <c r="H16" s="457"/>
      <c r="I16" s="457"/>
      <c r="J16" s="84"/>
      <c r="K16" s="457"/>
      <c r="L16" s="457"/>
      <c r="M16" s="457"/>
      <c r="N16" s="457"/>
    </row>
    <row r="17" spans="1:14" s="9" customFormat="1" ht="11.25">
      <c r="A17" s="457"/>
      <c r="B17" s="457"/>
      <c r="C17" s="457"/>
      <c r="D17" s="457"/>
      <c r="E17" s="457"/>
      <c r="F17" s="457"/>
      <c r="G17" s="84"/>
      <c r="H17" s="457"/>
      <c r="I17" s="457"/>
      <c r="J17" s="84"/>
      <c r="K17" s="457"/>
      <c r="L17" s="457"/>
      <c r="M17" s="457"/>
      <c r="N17" s="457"/>
    </row>
    <row r="18" spans="1:14" s="9" customFormat="1" ht="11.25">
      <c r="A18" s="457"/>
      <c r="B18" s="457"/>
      <c r="C18" s="457"/>
      <c r="D18" s="457"/>
      <c r="E18" s="457"/>
      <c r="F18" s="457"/>
      <c r="G18" s="84"/>
      <c r="H18" s="457"/>
      <c r="I18" s="457"/>
      <c r="J18" s="84"/>
      <c r="K18" s="457"/>
      <c r="L18" s="457"/>
      <c r="M18" s="457"/>
      <c r="N18" s="457"/>
    </row>
    <row r="19" spans="1:14" s="9" customFormat="1" ht="11.25">
      <c r="A19" s="457"/>
      <c r="B19" s="457"/>
      <c r="C19" s="457"/>
      <c r="D19" s="457"/>
      <c r="E19" s="457"/>
      <c r="F19" s="457"/>
      <c r="G19" s="84"/>
      <c r="H19" s="457"/>
      <c r="I19" s="457"/>
      <c r="J19" s="84"/>
      <c r="K19" s="457"/>
      <c r="L19" s="457"/>
      <c r="M19" s="457"/>
      <c r="N19" s="457"/>
    </row>
    <row r="20" spans="1:14" s="9" customFormat="1" ht="11.25">
      <c r="A20" s="457"/>
      <c r="B20" s="457"/>
      <c r="C20" s="457"/>
      <c r="D20" s="457"/>
      <c r="E20" s="457"/>
      <c r="F20" s="457"/>
      <c r="G20" s="84"/>
      <c r="H20" s="457"/>
      <c r="I20" s="457"/>
      <c r="J20" s="84"/>
      <c r="K20" s="457"/>
      <c r="L20" s="457"/>
      <c r="M20" s="457"/>
      <c r="N20" s="457"/>
    </row>
    <row r="21" spans="1:14" s="9" customFormat="1" ht="11.25">
      <c r="A21" s="457"/>
      <c r="B21" s="457"/>
      <c r="C21" s="457"/>
      <c r="D21" s="457"/>
      <c r="E21" s="457"/>
      <c r="F21" s="457"/>
      <c r="G21" s="84"/>
      <c r="H21" s="457"/>
      <c r="I21" s="457"/>
      <c r="J21" s="84"/>
      <c r="K21" s="457"/>
      <c r="L21" s="457"/>
      <c r="M21" s="457"/>
      <c r="N21" s="457"/>
    </row>
    <row r="22" spans="1:14" s="9" customFormat="1" ht="11.25">
      <c r="A22" s="457"/>
      <c r="B22" s="457"/>
      <c r="C22" s="457"/>
      <c r="D22" s="457"/>
      <c r="E22" s="457"/>
      <c r="F22" s="457"/>
      <c r="G22" s="84"/>
      <c r="H22" s="457"/>
      <c r="I22" s="457"/>
      <c r="J22" s="84"/>
      <c r="K22" s="457"/>
      <c r="L22" s="457"/>
      <c r="M22" s="457"/>
      <c r="N22" s="457"/>
    </row>
    <row r="23" spans="1:14" s="9" customFormat="1" ht="11.25">
      <c r="A23" s="457"/>
      <c r="B23" s="457"/>
      <c r="C23" s="457"/>
      <c r="D23" s="457"/>
      <c r="E23" s="457"/>
      <c r="F23" s="457"/>
      <c r="G23" s="84"/>
      <c r="H23" s="457"/>
      <c r="I23" s="457"/>
      <c r="J23" s="84"/>
      <c r="K23" s="457"/>
      <c r="L23" s="457"/>
      <c r="M23" s="457"/>
      <c r="N23" s="457"/>
    </row>
    <row r="24" spans="1:14" s="9" customFormat="1" ht="11.25">
      <c r="A24" s="457"/>
      <c r="B24" s="457"/>
      <c r="C24" s="457"/>
      <c r="D24" s="457"/>
      <c r="E24" s="457"/>
      <c r="F24" s="457"/>
      <c r="G24" s="84"/>
      <c r="H24" s="457"/>
      <c r="I24" s="457"/>
      <c r="J24" s="84"/>
      <c r="K24" s="457"/>
      <c r="L24" s="457"/>
      <c r="M24" s="457"/>
      <c r="N24" s="457"/>
    </row>
    <row r="25" spans="1:14" s="9" customFormat="1" ht="11.25">
      <c r="A25" s="457"/>
      <c r="B25" s="457"/>
      <c r="C25" s="457"/>
      <c r="D25" s="457"/>
      <c r="E25" s="457"/>
      <c r="F25" s="457"/>
      <c r="G25" s="84"/>
      <c r="H25" s="457"/>
      <c r="I25" s="457"/>
      <c r="J25" s="84"/>
      <c r="K25" s="457"/>
      <c r="L25" s="457"/>
      <c r="M25" s="457"/>
      <c r="N25" s="457"/>
    </row>
    <row r="26" spans="1:14" s="9" customFormat="1" ht="11.25">
      <c r="A26" s="457"/>
      <c r="B26" s="457"/>
      <c r="C26" s="457"/>
      <c r="D26" s="457"/>
      <c r="E26" s="457"/>
      <c r="F26" s="457"/>
      <c r="G26" s="84"/>
      <c r="H26" s="457"/>
      <c r="I26" s="457"/>
      <c r="J26" s="84"/>
      <c r="K26" s="457"/>
      <c r="L26" s="457"/>
      <c r="M26" s="457"/>
      <c r="N26" s="457"/>
    </row>
    <row r="27" spans="1:14" s="9" customFormat="1" ht="11.25">
      <c r="A27" s="457"/>
      <c r="B27" s="457"/>
      <c r="C27" s="457"/>
      <c r="D27" s="457"/>
      <c r="E27" s="457"/>
      <c r="F27" s="457"/>
      <c r="G27" s="84"/>
      <c r="H27" s="457"/>
      <c r="I27" s="457"/>
      <c r="J27" s="84"/>
      <c r="K27" s="457"/>
      <c r="L27" s="457"/>
      <c r="M27" s="457"/>
      <c r="N27" s="457"/>
    </row>
    <row r="28" spans="1:14" s="9" customFormat="1" ht="11.25">
      <c r="A28" s="457"/>
      <c r="B28" s="457"/>
      <c r="C28" s="457"/>
      <c r="D28" s="457"/>
      <c r="E28" s="457"/>
      <c r="F28" s="457"/>
      <c r="G28" s="84"/>
      <c r="H28" s="457"/>
      <c r="I28" s="457"/>
      <c r="J28" s="84"/>
      <c r="K28" s="457"/>
      <c r="L28" s="457"/>
      <c r="M28" s="457"/>
      <c r="N28" s="457"/>
    </row>
    <row r="29" spans="1:14" s="9" customFormat="1" ht="11.25">
      <c r="A29" s="457"/>
      <c r="B29" s="457"/>
      <c r="C29" s="457"/>
      <c r="D29" s="457"/>
      <c r="E29" s="457"/>
      <c r="F29" s="457"/>
      <c r="G29" s="84"/>
      <c r="H29" s="457"/>
      <c r="I29" s="457"/>
      <c r="J29" s="84"/>
      <c r="K29" s="457"/>
      <c r="L29" s="457"/>
      <c r="M29" s="457"/>
      <c r="N29" s="457"/>
    </row>
    <row r="30" spans="1:14" s="9" customFormat="1" ht="11.25">
      <c r="A30" s="457"/>
      <c r="B30" s="457"/>
      <c r="C30" s="457"/>
      <c r="D30" s="457"/>
      <c r="E30" s="457"/>
      <c r="F30" s="457"/>
      <c r="G30" s="84"/>
      <c r="H30" s="457"/>
      <c r="I30" s="457"/>
      <c r="J30" s="84"/>
      <c r="K30" s="457"/>
      <c r="L30" s="457"/>
      <c r="M30" s="457"/>
      <c r="N30" s="457"/>
    </row>
    <row r="31" spans="1:14" s="9" customFormat="1" ht="11.25">
      <c r="A31" s="457"/>
      <c r="B31" s="457"/>
      <c r="C31" s="457"/>
      <c r="D31" s="457"/>
      <c r="E31" s="457"/>
      <c r="F31" s="457"/>
      <c r="G31" s="84"/>
      <c r="H31" s="457"/>
      <c r="I31" s="457"/>
      <c r="J31" s="84"/>
      <c r="K31" s="457"/>
      <c r="L31" s="457"/>
      <c r="M31" s="457"/>
      <c r="N31" s="457"/>
    </row>
    <row r="32" spans="1:14" s="9" customFormat="1" ht="11.25">
      <c r="A32" s="457"/>
      <c r="B32" s="457"/>
      <c r="C32" s="457"/>
      <c r="D32" s="457"/>
      <c r="E32" s="457"/>
      <c r="F32" s="457"/>
      <c r="G32" s="84"/>
      <c r="H32" s="457"/>
      <c r="I32" s="457"/>
      <c r="J32" s="84"/>
      <c r="K32" s="457"/>
      <c r="L32" s="457"/>
      <c r="M32" s="457"/>
      <c r="N32" s="457"/>
    </row>
    <row r="33" spans="1:14" s="9" customFormat="1" ht="11.25">
      <c r="A33" s="457"/>
      <c r="B33" s="457"/>
      <c r="C33" s="457"/>
      <c r="D33" s="457"/>
      <c r="E33" s="457"/>
      <c r="F33" s="457"/>
      <c r="G33" s="84"/>
      <c r="H33" s="457"/>
      <c r="I33" s="457"/>
      <c r="J33" s="84"/>
      <c r="K33" s="457"/>
      <c r="L33" s="457"/>
      <c r="M33" s="457"/>
      <c r="N33" s="457"/>
    </row>
    <row r="34" spans="1:14" s="9" customFormat="1" ht="11.25">
      <c r="A34" s="457"/>
      <c r="B34" s="457"/>
      <c r="C34" s="457"/>
      <c r="D34" s="457"/>
      <c r="E34" s="457"/>
      <c r="F34" s="457"/>
      <c r="G34" s="84"/>
      <c r="H34" s="457"/>
      <c r="I34" s="457"/>
      <c r="J34" s="84"/>
      <c r="K34" s="457"/>
      <c r="L34" s="457"/>
      <c r="M34" s="457"/>
      <c r="N34" s="457"/>
    </row>
    <row r="35" spans="1:14" s="9" customFormat="1" ht="11.25">
      <c r="A35" s="457"/>
      <c r="B35" s="457"/>
      <c r="C35" s="457"/>
      <c r="D35" s="457"/>
      <c r="E35" s="457"/>
      <c r="F35" s="457"/>
      <c r="G35" s="84"/>
      <c r="H35" s="457"/>
      <c r="I35" s="457"/>
      <c r="J35" s="84"/>
      <c r="K35" s="457"/>
      <c r="L35" s="457"/>
      <c r="M35" s="457"/>
      <c r="N35" s="457"/>
    </row>
    <row r="36" spans="1:14" s="9" customFormat="1" ht="11.25">
      <c r="A36" s="457"/>
      <c r="B36" s="457"/>
      <c r="C36" s="457"/>
      <c r="D36" s="457"/>
      <c r="E36" s="457"/>
      <c r="F36" s="457"/>
      <c r="G36" s="84"/>
      <c r="H36" s="457"/>
      <c r="I36" s="457"/>
      <c r="J36" s="84"/>
      <c r="K36" s="457"/>
      <c r="L36" s="457"/>
      <c r="M36" s="457"/>
      <c r="N36" s="457"/>
    </row>
    <row r="37" spans="1:14" s="9" customFormat="1" ht="11.25">
      <c r="A37" s="457"/>
      <c r="B37" s="457"/>
      <c r="C37" s="457"/>
      <c r="D37" s="457"/>
      <c r="E37" s="457"/>
      <c r="F37" s="457"/>
      <c r="G37" s="84"/>
      <c r="H37" s="457"/>
      <c r="I37" s="457"/>
      <c r="J37" s="84"/>
      <c r="K37" s="457"/>
      <c r="L37" s="457"/>
      <c r="M37" s="457"/>
      <c r="N37" s="457"/>
    </row>
    <row r="38" spans="1:14" s="9" customFormat="1" ht="11.25">
      <c r="A38" s="457"/>
      <c r="B38" s="457"/>
      <c r="C38" s="457"/>
      <c r="D38" s="457"/>
      <c r="E38" s="457"/>
      <c r="F38" s="457"/>
      <c r="G38" s="84"/>
      <c r="H38" s="457"/>
      <c r="I38" s="457"/>
      <c r="J38" s="84"/>
      <c r="K38" s="457"/>
      <c r="L38" s="457"/>
      <c r="M38" s="457"/>
      <c r="N38" s="457"/>
    </row>
    <row r="39" spans="1:14" s="9" customFormat="1" ht="11.25">
      <c r="A39" s="457"/>
      <c r="B39" s="457"/>
      <c r="C39" s="457"/>
      <c r="D39" s="457"/>
      <c r="E39" s="457"/>
      <c r="F39" s="457"/>
      <c r="G39" s="84"/>
      <c r="H39" s="457"/>
      <c r="I39" s="457"/>
      <c r="J39" s="84"/>
      <c r="K39" s="457"/>
      <c r="L39" s="457"/>
      <c r="M39" s="457"/>
      <c r="N39" s="457"/>
    </row>
    <row r="40" spans="1:14" s="9" customFormat="1" ht="11.25">
      <c r="A40" s="457"/>
      <c r="B40" s="457"/>
      <c r="C40" s="457"/>
      <c r="D40" s="457"/>
      <c r="E40" s="457"/>
      <c r="F40" s="457"/>
      <c r="G40" s="84"/>
      <c r="H40" s="457"/>
      <c r="I40" s="457"/>
      <c r="J40" s="84"/>
      <c r="K40" s="457"/>
      <c r="L40" s="457"/>
      <c r="M40" s="457"/>
      <c r="N40" s="457"/>
    </row>
    <row r="41" spans="1:14" s="9" customFormat="1" ht="11.25">
      <c r="A41" s="457"/>
      <c r="B41" s="457"/>
      <c r="C41" s="457"/>
      <c r="D41" s="457"/>
      <c r="E41" s="457"/>
      <c r="F41" s="457"/>
      <c r="G41" s="84"/>
      <c r="H41" s="457"/>
      <c r="I41" s="457"/>
      <c r="J41" s="84"/>
      <c r="K41" s="457"/>
      <c r="L41" s="457"/>
      <c r="M41" s="457"/>
      <c r="N41" s="457"/>
    </row>
    <row r="42" spans="1:14" s="9" customFormat="1" ht="11.25">
      <c r="A42" s="457"/>
      <c r="B42" s="457"/>
      <c r="C42" s="457"/>
      <c r="D42" s="457"/>
      <c r="E42" s="457"/>
      <c r="F42" s="457"/>
      <c r="G42" s="84"/>
      <c r="H42" s="457"/>
      <c r="I42" s="457"/>
      <c r="J42" s="84"/>
      <c r="K42" s="457"/>
      <c r="L42" s="457"/>
      <c r="M42" s="457"/>
      <c r="N42" s="457"/>
    </row>
    <row r="43" spans="1:14" s="9" customFormat="1" ht="11.25">
      <c r="A43" s="457"/>
      <c r="B43" s="457"/>
      <c r="C43" s="457"/>
      <c r="D43" s="457"/>
      <c r="E43" s="457"/>
      <c r="F43" s="457"/>
      <c r="G43" s="84"/>
      <c r="H43" s="457"/>
      <c r="I43" s="457"/>
      <c r="J43" s="84"/>
      <c r="K43" s="457"/>
      <c r="L43" s="457"/>
      <c r="M43" s="457"/>
      <c r="N43" s="457"/>
    </row>
    <row r="44" spans="1:14" s="9" customFormat="1" ht="11.25">
      <c r="A44" s="457"/>
      <c r="B44" s="457"/>
      <c r="C44" s="457"/>
      <c r="D44" s="457"/>
      <c r="E44" s="457"/>
      <c r="F44" s="457"/>
      <c r="G44" s="84"/>
      <c r="H44" s="457"/>
      <c r="I44" s="457"/>
      <c r="J44" s="84"/>
      <c r="K44" s="457"/>
      <c r="L44" s="457"/>
      <c r="M44" s="457"/>
      <c r="N44" s="457"/>
    </row>
    <row r="45" spans="1:14" s="9" customFormat="1" ht="11.25">
      <c r="A45" s="457"/>
      <c r="B45" s="457"/>
      <c r="C45" s="457"/>
      <c r="D45" s="457"/>
      <c r="E45" s="457"/>
      <c r="F45" s="457"/>
      <c r="G45" s="84"/>
      <c r="H45" s="457"/>
      <c r="I45" s="457"/>
      <c r="J45" s="84"/>
      <c r="K45" s="457"/>
      <c r="L45" s="457"/>
      <c r="M45" s="457"/>
      <c r="N45" s="457"/>
    </row>
    <row r="46" spans="1:14" s="9" customFormat="1" ht="11.25">
      <c r="A46" s="457"/>
      <c r="B46" s="457"/>
      <c r="C46" s="457"/>
      <c r="D46" s="457"/>
      <c r="E46" s="457"/>
      <c r="F46" s="457"/>
      <c r="G46" s="84"/>
      <c r="H46" s="457"/>
      <c r="I46" s="457"/>
      <c r="J46" s="84"/>
      <c r="K46" s="457"/>
      <c r="L46" s="457"/>
      <c r="M46" s="457"/>
      <c r="N46" s="457"/>
    </row>
    <row r="47" spans="1:14" s="9" customFormat="1" ht="11.25">
      <c r="A47" s="457"/>
      <c r="B47" s="457"/>
      <c r="C47" s="457"/>
      <c r="D47" s="457"/>
      <c r="E47" s="457"/>
      <c r="F47" s="457"/>
      <c r="G47" s="84"/>
      <c r="H47" s="457"/>
      <c r="I47" s="457"/>
      <c r="J47" s="84"/>
      <c r="K47" s="457"/>
      <c r="L47" s="457"/>
      <c r="M47" s="457"/>
      <c r="N47" s="457"/>
    </row>
    <row r="48" spans="1:14" s="9" customFormat="1" ht="11.25">
      <c r="A48" s="457"/>
      <c r="B48" s="457"/>
      <c r="C48" s="457"/>
      <c r="D48" s="457"/>
      <c r="E48" s="457"/>
      <c r="F48" s="457"/>
      <c r="G48" s="84"/>
      <c r="H48" s="457"/>
      <c r="I48" s="457"/>
      <c r="J48" s="84"/>
      <c r="K48" s="457"/>
      <c r="L48" s="457"/>
      <c r="M48" s="457"/>
      <c r="N48" s="457"/>
    </row>
    <row r="49" spans="1:14" s="9" customFormat="1" ht="11.25">
      <c r="A49" s="457"/>
      <c r="B49" s="457"/>
      <c r="C49" s="457"/>
      <c r="D49" s="457"/>
      <c r="E49" s="457"/>
      <c r="F49" s="457"/>
      <c r="G49" s="84"/>
      <c r="H49" s="457"/>
      <c r="I49" s="457"/>
      <c r="J49" s="84"/>
      <c r="K49" s="457"/>
      <c r="L49" s="457"/>
      <c r="M49" s="457"/>
      <c r="N49" s="457"/>
    </row>
    <row r="50" spans="1:14" s="9" customFormat="1" ht="11.25">
      <c r="A50" s="457"/>
      <c r="B50" s="457"/>
      <c r="C50" s="457"/>
      <c r="D50" s="457"/>
      <c r="E50" s="457"/>
      <c r="F50" s="457"/>
      <c r="G50" s="84"/>
      <c r="H50" s="457"/>
      <c r="I50" s="457"/>
      <c r="J50" s="84"/>
      <c r="K50" s="457"/>
      <c r="L50" s="457"/>
      <c r="M50" s="457"/>
      <c r="N50" s="457"/>
    </row>
    <row r="51" spans="1:14" s="9" customFormat="1" ht="11.25">
      <c r="A51" s="457"/>
      <c r="B51" s="457"/>
      <c r="C51" s="457"/>
      <c r="D51" s="457"/>
      <c r="E51" s="457"/>
      <c r="F51" s="457"/>
      <c r="G51" s="84"/>
      <c r="H51" s="457"/>
      <c r="I51" s="457"/>
      <c r="J51" s="84"/>
      <c r="K51" s="457"/>
      <c r="L51" s="457"/>
      <c r="M51" s="457"/>
      <c r="N51" s="457"/>
    </row>
    <row r="52" spans="1:14" s="9" customFormat="1" ht="11.25">
      <c r="A52" s="457"/>
      <c r="B52" s="457"/>
      <c r="C52" s="457"/>
      <c r="D52" s="457"/>
      <c r="E52" s="457"/>
      <c r="F52" s="457"/>
      <c r="G52" s="84"/>
      <c r="H52" s="457"/>
      <c r="I52" s="457"/>
      <c r="J52" s="84"/>
      <c r="K52" s="457"/>
      <c r="L52" s="457"/>
      <c r="M52" s="457"/>
      <c r="N52" s="457"/>
    </row>
    <row r="53" spans="1:14" s="9" customFormat="1" ht="11.25">
      <c r="A53" s="457"/>
      <c r="B53" s="457"/>
      <c r="C53" s="457"/>
      <c r="D53" s="457"/>
      <c r="E53" s="457"/>
      <c r="F53" s="457"/>
      <c r="G53" s="84"/>
      <c r="H53" s="457"/>
      <c r="I53" s="457"/>
      <c r="J53" s="84"/>
      <c r="K53" s="457"/>
      <c r="L53" s="457"/>
      <c r="M53" s="457"/>
      <c r="N53" s="457"/>
    </row>
    <row r="54" spans="1:14" s="9" customFormat="1" ht="11.25">
      <c r="A54" s="457"/>
      <c r="B54" s="457"/>
      <c r="C54" s="457"/>
      <c r="D54" s="457"/>
      <c r="E54" s="457"/>
      <c r="F54" s="457"/>
      <c r="G54" s="84"/>
      <c r="H54" s="457"/>
      <c r="I54" s="457"/>
      <c r="J54" s="84"/>
      <c r="K54" s="457"/>
      <c r="L54" s="457"/>
      <c r="M54" s="457"/>
      <c r="N54" s="457"/>
    </row>
    <row r="55" spans="1:14" s="9" customFormat="1" ht="11.25">
      <c r="A55" s="457"/>
      <c r="B55" s="457"/>
      <c r="C55" s="457"/>
      <c r="D55" s="457"/>
      <c r="E55" s="457"/>
      <c r="F55" s="457"/>
      <c r="G55" s="84"/>
      <c r="H55" s="457"/>
      <c r="I55" s="457"/>
      <c r="J55" s="84"/>
      <c r="K55" s="457"/>
      <c r="L55" s="457"/>
      <c r="M55" s="457"/>
      <c r="N55" s="457"/>
    </row>
    <row r="56" spans="1:14" s="9" customFormat="1" ht="11.25">
      <c r="A56" s="457"/>
      <c r="B56" s="457"/>
      <c r="C56" s="457"/>
      <c r="D56" s="457"/>
      <c r="E56" s="457"/>
      <c r="F56" s="457"/>
      <c r="G56" s="84"/>
      <c r="H56" s="457"/>
      <c r="I56" s="457"/>
      <c r="J56" s="84"/>
      <c r="K56" s="457"/>
      <c r="L56" s="457"/>
      <c r="M56" s="457"/>
      <c r="N56" s="457"/>
    </row>
    <row r="57" spans="1:14" s="9" customFormat="1" ht="11.25">
      <c r="A57" s="457"/>
      <c r="B57" s="457"/>
      <c r="C57" s="457"/>
      <c r="D57" s="457"/>
      <c r="E57" s="457"/>
      <c r="F57" s="457"/>
      <c r="G57" s="84"/>
      <c r="H57" s="457"/>
      <c r="I57" s="457"/>
      <c r="J57" s="84"/>
      <c r="K57" s="457"/>
      <c r="L57" s="457"/>
      <c r="M57" s="457"/>
      <c r="N57" s="457"/>
    </row>
    <row r="58" spans="1:14" s="9" customFormat="1" ht="11.25">
      <c r="A58" s="457"/>
      <c r="B58" s="457"/>
      <c r="C58" s="457"/>
      <c r="D58" s="457"/>
      <c r="E58" s="457"/>
      <c r="F58" s="457"/>
      <c r="G58" s="84"/>
      <c r="H58" s="457"/>
      <c r="I58" s="457"/>
      <c r="J58" s="84"/>
      <c r="K58" s="457"/>
      <c r="L58" s="457"/>
      <c r="M58" s="457"/>
      <c r="N58" s="457"/>
    </row>
    <row r="59" spans="1:14" s="9" customFormat="1" ht="11.25">
      <c r="A59" s="457"/>
      <c r="B59" s="457"/>
      <c r="C59" s="457"/>
      <c r="D59" s="457"/>
      <c r="E59" s="457"/>
      <c r="F59" s="457"/>
      <c r="G59" s="84"/>
      <c r="H59" s="457"/>
      <c r="I59" s="457"/>
      <c r="J59" s="84"/>
      <c r="K59" s="457"/>
      <c r="L59" s="457"/>
      <c r="M59" s="457"/>
      <c r="N59" s="457"/>
    </row>
    <row r="60" spans="1:14" s="9" customFormat="1" ht="11.25">
      <c r="A60" s="457"/>
      <c r="B60" s="457"/>
      <c r="C60" s="457"/>
      <c r="D60" s="457"/>
      <c r="E60" s="457"/>
      <c r="F60" s="457"/>
      <c r="G60" s="84"/>
      <c r="H60" s="457"/>
      <c r="I60" s="457"/>
      <c r="J60" s="84"/>
      <c r="K60" s="457"/>
      <c r="L60" s="457"/>
      <c r="M60" s="457"/>
      <c r="N60" s="457"/>
    </row>
    <row r="61" spans="1:14" s="9" customFormat="1" ht="11.25">
      <c r="A61" s="457"/>
      <c r="B61" s="457"/>
      <c r="C61" s="457"/>
      <c r="D61" s="457"/>
      <c r="E61" s="457"/>
      <c r="F61" s="457"/>
      <c r="G61" s="84"/>
      <c r="H61" s="457"/>
      <c r="I61" s="457"/>
      <c r="J61" s="84"/>
      <c r="K61" s="457"/>
      <c r="L61" s="457"/>
      <c r="M61" s="457"/>
      <c r="N61" s="457"/>
    </row>
    <row r="62" spans="1:14" s="9" customFormat="1" ht="11.25">
      <c r="A62" s="457"/>
      <c r="B62" s="457"/>
      <c r="C62" s="457"/>
      <c r="D62" s="457"/>
      <c r="E62" s="457"/>
      <c r="F62" s="457"/>
      <c r="G62" s="84"/>
      <c r="H62" s="457"/>
      <c r="I62" s="457"/>
      <c r="J62" s="84"/>
      <c r="K62" s="457"/>
      <c r="L62" s="457"/>
      <c r="M62" s="457"/>
      <c r="N62" s="457"/>
    </row>
    <row r="63" spans="1:14" s="9" customFormat="1" ht="11.25">
      <c r="A63" s="457"/>
      <c r="B63" s="457"/>
      <c r="C63" s="457"/>
      <c r="D63" s="457"/>
      <c r="E63" s="457"/>
      <c r="F63" s="457"/>
      <c r="G63" s="84"/>
      <c r="H63" s="457"/>
      <c r="I63" s="457"/>
      <c r="J63" s="84"/>
      <c r="K63" s="457"/>
      <c r="L63" s="457"/>
      <c r="M63" s="457"/>
      <c r="N63" s="457"/>
    </row>
    <row r="64" spans="1:14" s="9" customFormat="1" ht="11.25">
      <c r="A64" s="457"/>
      <c r="B64" s="457"/>
      <c r="C64" s="457"/>
      <c r="D64" s="457"/>
      <c r="E64" s="457"/>
      <c r="F64" s="457"/>
      <c r="G64" s="84"/>
      <c r="H64" s="457"/>
      <c r="I64" s="457"/>
      <c r="J64" s="84"/>
      <c r="K64" s="457"/>
      <c r="L64" s="457"/>
      <c r="M64" s="457"/>
      <c r="N64" s="457"/>
    </row>
    <row r="65" spans="1:14" s="9" customFormat="1" ht="11.25">
      <c r="A65" s="457"/>
      <c r="B65" s="457"/>
      <c r="C65" s="457"/>
      <c r="D65" s="457"/>
      <c r="E65" s="457"/>
      <c r="F65" s="457"/>
      <c r="G65" s="84"/>
      <c r="H65" s="457"/>
      <c r="I65" s="457"/>
      <c r="J65" s="84"/>
      <c r="K65" s="457"/>
      <c r="L65" s="457"/>
      <c r="M65" s="457"/>
      <c r="N65" s="457"/>
    </row>
    <row r="66" spans="1:14" s="9" customFormat="1" ht="11.25">
      <c r="A66" s="457"/>
      <c r="B66" s="457"/>
      <c r="C66" s="457"/>
      <c r="D66" s="457"/>
      <c r="E66" s="457"/>
      <c r="F66" s="457"/>
      <c r="G66" s="84"/>
      <c r="H66" s="457"/>
      <c r="I66" s="457"/>
      <c r="J66" s="84"/>
      <c r="K66" s="457"/>
      <c r="L66" s="457"/>
      <c r="M66" s="457"/>
      <c r="N66" s="457"/>
    </row>
    <row r="67" spans="1:14" s="9" customFormat="1" ht="11.25">
      <c r="A67" s="457"/>
      <c r="B67" s="457"/>
      <c r="C67" s="457"/>
      <c r="D67" s="457"/>
      <c r="E67" s="457"/>
      <c r="F67" s="457"/>
      <c r="G67" s="84"/>
      <c r="H67" s="457"/>
      <c r="I67" s="457"/>
      <c r="J67" s="84"/>
      <c r="K67" s="457"/>
      <c r="L67" s="457"/>
      <c r="M67" s="457"/>
      <c r="N67" s="457"/>
    </row>
    <row r="68" spans="1:14" s="9" customFormat="1" ht="11.25">
      <c r="A68" s="457"/>
      <c r="B68" s="457"/>
      <c r="C68" s="457"/>
      <c r="D68" s="457"/>
      <c r="E68" s="457"/>
      <c r="F68" s="457"/>
      <c r="G68" s="84"/>
      <c r="H68" s="457"/>
      <c r="I68" s="457"/>
      <c r="J68" s="84"/>
      <c r="K68" s="457"/>
      <c r="L68" s="457"/>
      <c r="M68" s="457"/>
      <c r="N68" s="457"/>
    </row>
    <row r="69" spans="1:14" s="9" customFormat="1" ht="11.25">
      <c r="A69" s="457"/>
      <c r="B69" s="457"/>
      <c r="C69" s="457"/>
      <c r="D69" s="457"/>
      <c r="E69" s="457"/>
      <c r="F69" s="457"/>
      <c r="G69" s="84"/>
      <c r="H69" s="457"/>
      <c r="I69" s="457"/>
      <c r="J69" s="84"/>
      <c r="K69" s="457"/>
      <c r="L69" s="457"/>
      <c r="M69" s="457"/>
      <c r="N69" s="457"/>
    </row>
    <row r="70" spans="1:14" s="9" customFormat="1" ht="11.25">
      <c r="A70" s="457"/>
      <c r="B70" s="457"/>
      <c r="C70" s="457"/>
      <c r="D70" s="457"/>
      <c r="E70" s="457"/>
      <c r="F70" s="457"/>
      <c r="G70" s="84"/>
      <c r="H70" s="457"/>
      <c r="I70" s="457"/>
      <c r="J70" s="84"/>
      <c r="K70" s="457"/>
      <c r="L70" s="457"/>
      <c r="M70" s="457"/>
      <c r="N70" s="457"/>
    </row>
    <row r="71" spans="1:14" s="9" customFormat="1" ht="11.25">
      <c r="A71" s="457"/>
      <c r="B71" s="457"/>
      <c r="C71" s="457"/>
      <c r="D71" s="457"/>
      <c r="E71" s="457"/>
      <c r="F71" s="457"/>
      <c r="G71" s="84"/>
      <c r="H71" s="457"/>
      <c r="I71" s="457"/>
      <c r="J71" s="84"/>
      <c r="K71" s="457"/>
      <c r="L71" s="457"/>
      <c r="M71" s="457"/>
      <c r="N71" s="457"/>
    </row>
    <row r="72" spans="1:14" s="9" customFormat="1" ht="11.25">
      <c r="A72" s="457"/>
      <c r="B72" s="457"/>
      <c r="C72" s="457"/>
      <c r="D72" s="457"/>
      <c r="E72" s="457"/>
      <c r="F72" s="457"/>
      <c r="G72" s="84"/>
      <c r="H72" s="457"/>
      <c r="I72" s="457"/>
      <c r="J72" s="84"/>
      <c r="K72" s="457"/>
      <c r="L72" s="457"/>
      <c r="M72" s="457"/>
      <c r="N72" s="457"/>
    </row>
    <row r="73" spans="1:14" s="9" customFormat="1" ht="11.25">
      <c r="A73" s="457"/>
      <c r="B73" s="457"/>
      <c r="C73" s="457"/>
      <c r="D73" s="457"/>
      <c r="E73" s="457"/>
      <c r="F73" s="457"/>
      <c r="G73" s="84"/>
      <c r="H73" s="457"/>
      <c r="I73" s="457"/>
      <c r="J73" s="84"/>
      <c r="K73" s="457"/>
      <c r="L73" s="457"/>
      <c r="M73" s="457"/>
      <c r="N73" s="457"/>
    </row>
    <row r="74" spans="1:14" s="9" customFormat="1" ht="11.25">
      <c r="A74" s="457"/>
      <c r="B74" s="457"/>
      <c r="C74" s="457"/>
      <c r="D74" s="457"/>
      <c r="E74" s="457"/>
      <c r="F74" s="457"/>
      <c r="G74" s="84"/>
      <c r="H74" s="457"/>
      <c r="I74" s="457"/>
      <c r="J74" s="84"/>
      <c r="K74" s="457"/>
      <c r="L74" s="457"/>
      <c r="M74" s="457"/>
      <c r="N74" s="457"/>
    </row>
    <row r="75" spans="1:14" s="9" customFormat="1" ht="11.25">
      <c r="A75" s="457"/>
      <c r="B75" s="457"/>
      <c r="C75" s="457"/>
      <c r="D75" s="457"/>
      <c r="E75" s="457"/>
      <c r="F75" s="457"/>
      <c r="G75" s="84"/>
      <c r="H75" s="457"/>
      <c r="I75" s="457"/>
      <c r="J75" s="84"/>
      <c r="K75" s="457"/>
      <c r="L75" s="457"/>
      <c r="M75" s="457"/>
      <c r="N75" s="457"/>
    </row>
    <row r="76" spans="1:14" s="9" customFormat="1" ht="11.25">
      <c r="A76" s="457"/>
      <c r="B76" s="457"/>
      <c r="C76" s="457"/>
      <c r="D76" s="457"/>
      <c r="E76" s="457"/>
      <c r="F76" s="457"/>
      <c r="G76" s="84"/>
      <c r="H76" s="457"/>
      <c r="I76" s="457"/>
      <c r="J76" s="84"/>
      <c r="K76" s="457"/>
      <c r="L76" s="457"/>
      <c r="M76" s="457"/>
      <c r="N76" s="457"/>
    </row>
    <row r="77" spans="1:14" s="9" customFormat="1" ht="11.25">
      <c r="A77" s="457"/>
      <c r="B77" s="457"/>
      <c r="C77" s="457"/>
      <c r="D77" s="457"/>
      <c r="E77" s="457"/>
      <c r="F77" s="457"/>
      <c r="G77" s="84"/>
      <c r="H77" s="457"/>
      <c r="I77" s="457"/>
      <c r="J77" s="84"/>
      <c r="K77" s="457"/>
      <c r="L77" s="457"/>
      <c r="M77" s="457"/>
      <c r="N77" s="457"/>
    </row>
  </sheetData>
  <sheetProtection selectLockedCells="1"/>
  <mergeCells count="17">
    <mergeCell ref="N6:N7"/>
    <mergeCell ref="H3:N3"/>
    <mergeCell ref="H6:H7"/>
    <mergeCell ref="I6:I7"/>
    <mergeCell ref="J6:J7"/>
    <mergeCell ref="K6:K7"/>
    <mergeCell ref="L6:L7"/>
    <mergeCell ref="M6:M7"/>
    <mergeCell ref="A1:B1"/>
    <mergeCell ref="A3:G3"/>
    <mergeCell ref="A6:A7"/>
    <mergeCell ref="B6:B7"/>
    <mergeCell ref="C6:C7"/>
    <mergeCell ref="D6:D7"/>
    <mergeCell ref="E6:E7"/>
    <mergeCell ref="F6:F7"/>
    <mergeCell ref="G6:G7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87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9.625" style="24" customWidth="1"/>
    <col min="2" max="6" width="9.625" style="25" customWidth="1"/>
    <col min="7" max="7" width="9.625" style="89" customWidth="1"/>
    <col min="8" max="9" width="7.625" style="25" customWidth="1"/>
    <col min="10" max="215" width="9" style="26"/>
    <col min="216" max="216" width="9.25" style="26" customWidth="1"/>
    <col min="217" max="217" width="13.25" style="26" customWidth="1"/>
    <col min="218" max="220" width="8.875" style="26" customWidth="1"/>
    <col min="221" max="223" width="8.625" style="26" customWidth="1"/>
    <col min="224" max="226" width="8" style="26" customWidth="1"/>
    <col min="227" max="238" width="8.625" style="26" customWidth="1"/>
    <col min="239" max="239" width="9.25" style="26" customWidth="1"/>
    <col min="240" max="240" width="13" style="26" customWidth="1"/>
    <col min="241" max="243" width="7.625" style="26" customWidth="1"/>
    <col min="244" max="246" width="7.375" style="26" customWidth="1"/>
    <col min="247" max="252" width="7.625" style="26" customWidth="1"/>
    <col min="253" max="255" width="6.625" style="26" customWidth="1"/>
    <col min="256" max="258" width="7.625" style="26" customWidth="1"/>
    <col min="259" max="261" width="7.375" style="26" customWidth="1"/>
    <col min="262" max="264" width="8.25" style="26" customWidth="1"/>
    <col min="265" max="471" width="9" style="26"/>
    <col min="472" max="472" width="9.25" style="26" customWidth="1"/>
    <col min="473" max="473" width="13.25" style="26" customWidth="1"/>
    <col min="474" max="476" width="8.875" style="26" customWidth="1"/>
    <col min="477" max="479" width="8.625" style="26" customWidth="1"/>
    <col min="480" max="482" width="8" style="26" customWidth="1"/>
    <col min="483" max="494" width="8.625" style="26" customWidth="1"/>
    <col min="495" max="495" width="9.25" style="26" customWidth="1"/>
    <col min="496" max="496" width="13" style="26" customWidth="1"/>
    <col min="497" max="499" width="7.625" style="26" customWidth="1"/>
    <col min="500" max="502" width="7.375" style="26" customWidth="1"/>
    <col min="503" max="508" width="7.625" style="26" customWidth="1"/>
    <col min="509" max="511" width="6.625" style="26" customWidth="1"/>
    <col min="512" max="514" width="7.625" style="26" customWidth="1"/>
    <col min="515" max="517" width="7.375" style="26" customWidth="1"/>
    <col min="518" max="520" width="8.25" style="26" customWidth="1"/>
    <col min="521" max="727" width="9" style="26"/>
    <col min="728" max="728" width="9.25" style="26" customWidth="1"/>
    <col min="729" max="729" width="13.25" style="26" customWidth="1"/>
    <col min="730" max="732" width="8.875" style="26" customWidth="1"/>
    <col min="733" max="735" width="8.625" style="26" customWidth="1"/>
    <col min="736" max="738" width="8" style="26" customWidth="1"/>
    <col min="739" max="750" width="8.625" style="26" customWidth="1"/>
    <col min="751" max="751" width="9.25" style="26" customWidth="1"/>
    <col min="752" max="752" width="13" style="26" customWidth="1"/>
    <col min="753" max="755" width="7.625" style="26" customWidth="1"/>
    <col min="756" max="758" width="7.375" style="26" customWidth="1"/>
    <col min="759" max="764" width="7.625" style="26" customWidth="1"/>
    <col min="765" max="767" width="6.625" style="26" customWidth="1"/>
    <col min="768" max="770" width="7.625" style="26" customWidth="1"/>
    <col min="771" max="773" width="7.375" style="26" customWidth="1"/>
    <col min="774" max="776" width="8.25" style="26" customWidth="1"/>
    <col min="777" max="983" width="9" style="26"/>
    <col min="984" max="984" width="9.25" style="26" customWidth="1"/>
    <col min="985" max="985" width="13.25" style="26" customWidth="1"/>
    <col min="986" max="988" width="8.875" style="26" customWidth="1"/>
    <col min="989" max="991" width="8.625" style="26" customWidth="1"/>
    <col min="992" max="994" width="8" style="26" customWidth="1"/>
    <col min="995" max="1006" width="8.625" style="26" customWidth="1"/>
    <col min="1007" max="1007" width="9.25" style="26" customWidth="1"/>
    <col min="1008" max="1008" width="13" style="26" customWidth="1"/>
    <col min="1009" max="1011" width="7.625" style="26" customWidth="1"/>
    <col min="1012" max="1014" width="7.375" style="26" customWidth="1"/>
    <col min="1015" max="1020" width="7.625" style="26" customWidth="1"/>
    <col min="1021" max="1023" width="6.625" style="26" customWidth="1"/>
    <col min="1024" max="1026" width="7.625" style="26" customWidth="1"/>
    <col min="1027" max="1029" width="7.375" style="26" customWidth="1"/>
    <col min="1030" max="1032" width="8.25" style="26" customWidth="1"/>
    <col min="1033" max="1239" width="9" style="26"/>
    <col min="1240" max="1240" width="9.25" style="26" customWidth="1"/>
    <col min="1241" max="1241" width="13.25" style="26" customWidth="1"/>
    <col min="1242" max="1244" width="8.875" style="26" customWidth="1"/>
    <col min="1245" max="1247" width="8.625" style="26" customWidth="1"/>
    <col min="1248" max="1250" width="8" style="26" customWidth="1"/>
    <col min="1251" max="1262" width="8.625" style="26" customWidth="1"/>
    <col min="1263" max="1263" width="9.25" style="26" customWidth="1"/>
    <col min="1264" max="1264" width="13" style="26" customWidth="1"/>
    <col min="1265" max="1267" width="7.625" style="26" customWidth="1"/>
    <col min="1268" max="1270" width="7.375" style="26" customWidth="1"/>
    <col min="1271" max="1276" width="7.625" style="26" customWidth="1"/>
    <col min="1277" max="1279" width="6.625" style="26" customWidth="1"/>
    <col min="1280" max="1282" width="7.625" style="26" customWidth="1"/>
    <col min="1283" max="1285" width="7.375" style="26" customWidth="1"/>
    <col min="1286" max="1288" width="8.25" style="26" customWidth="1"/>
    <col min="1289" max="1495" width="9" style="26"/>
    <col min="1496" max="1496" width="9.25" style="26" customWidth="1"/>
    <col min="1497" max="1497" width="13.25" style="26" customWidth="1"/>
    <col min="1498" max="1500" width="8.875" style="26" customWidth="1"/>
    <col min="1501" max="1503" width="8.625" style="26" customWidth="1"/>
    <col min="1504" max="1506" width="8" style="26" customWidth="1"/>
    <col min="1507" max="1518" width="8.625" style="26" customWidth="1"/>
    <col min="1519" max="1519" width="9.25" style="26" customWidth="1"/>
    <col min="1520" max="1520" width="13" style="26" customWidth="1"/>
    <col min="1521" max="1523" width="7.625" style="26" customWidth="1"/>
    <col min="1524" max="1526" width="7.375" style="26" customWidth="1"/>
    <col min="1527" max="1532" width="7.625" style="26" customWidth="1"/>
    <col min="1533" max="1535" width="6.625" style="26" customWidth="1"/>
    <col min="1536" max="1538" width="7.625" style="26" customWidth="1"/>
    <col min="1539" max="1541" width="7.375" style="26" customWidth="1"/>
    <col min="1542" max="1544" width="8.25" style="26" customWidth="1"/>
    <col min="1545" max="1751" width="9" style="26"/>
    <col min="1752" max="1752" width="9.25" style="26" customWidth="1"/>
    <col min="1753" max="1753" width="13.25" style="26" customWidth="1"/>
    <col min="1754" max="1756" width="8.875" style="26" customWidth="1"/>
    <col min="1757" max="1759" width="8.625" style="26" customWidth="1"/>
    <col min="1760" max="1762" width="8" style="26" customWidth="1"/>
    <col min="1763" max="1774" width="8.625" style="26" customWidth="1"/>
    <col min="1775" max="1775" width="9.25" style="26" customWidth="1"/>
    <col min="1776" max="1776" width="13" style="26" customWidth="1"/>
    <col min="1777" max="1779" width="7.625" style="26" customWidth="1"/>
    <col min="1780" max="1782" width="7.375" style="26" customWidth="1"/>
    <col min="1783" max="1788" width="7.625" style="26" customWidth="1"/>
    <col min="1789" max="1791" width="6.625" style="26" customWidth="1"/>
    <col min="1792" max="1794" width="7.625" style="26" customWidth="1"/>
    <col min="1795" max="1797" width="7.375" style="26" customWidth="1"/>
    <col min="1798" max="1800" width="8.25" style="26" customWidth="1"/>
    <col min="1801" max="2007" width="9" style="26"/>
    <col min="2008" max="2008" width="9.25" style="26" customWidth="1"/>
    <col min="2009" max="2009" width="13.25" style="26" customWidth="1"/>
    <col min="2010" max="2012" width="8.875" style="26" customWidth="1"/>
    <col min="2013" max="2015" width="8.625" style="26" customWidth="1"/>
    <col min="2016" max="2018" width="8" style="26" customWidth="1"/>
    <col min="2019" max="2030" width="8.625" style="26" customWidth="1"/>
    <col min="2031" max="2031" width="9.25" style="26" customWidth="1"/>
    <col min="2032" max="2032" width="13" style="26" customWidth="1"/>
    <col min="2033" max="2035" width="7.625" style="26" customWidth="1"/>
    <col min="2036" max="2038" width="7.375" style="26" customWidth="1"/>
    <col min="2039" max="2044" width="7.625" style="26" customWidth="1"/>
    <col min="2045" max="2047" width="6.625" style="26" customWidth="1"/>
    <col min="2048" max="2050" width="7.625" style="26" customWidth="1"/>
    <col min="2051" max="2053" width="7.375" style="26" customWidth="1"/>
    <col min="2054" max="2056" width="8.25" style="26" customWidth="1"/>
    <col min="2057" max="2263" width="9" style="26"/>
    <col min="2264" max="2264" width="9.25" style="26" customWidth="1"/>
    <col min="2265" max="2265" width="13.25" style="26" customWidth="1"/>
    <col min="2266" max="2268" width="8.875" style="26" customWidth="1"/>
    <col min="2269" max="2271" width="8.625" style="26" customWidth="1"/>
    <col min="2272" max="2274" width="8" style="26" customWidth="1"/>
    <col min="2275" max="2286" width="8.625" style="26" customWidth="1"/>
    <col min="2287" max="2287" width="9.25" style="26" customWidth="1"/>
    <col min="2288" max="2288" width="13" style="26" customWidth="1"/>
    <col min="2289" max="2291" width="7.625" style="26" customWidth="1"/>
    <col min="2292" max="2294" width="7.375" style="26" customWidth="1"/>
    <col min="2295" max="2300" width="7.625" style="26" customWidth="1"/>
    <col min="2301" max="2303" width="6.625" style="26" customWidth="1"/>
    <col min="2304" max="2306" width="7.625" style="26" customWidth="1"/>
    <col min="2307" max="2309" width="7.375" style="26" customWidth="1"/>
    <col min="2310" max="2312" width="8.25" style="26" customWidth="1"/>
    <col min="2313" max="2519" width="9" style="26"/>
    <col min="2520" max="2520" width="9.25" style="26" customWidth="1"/>
    <col min="2521" max="2521" width="13.25" style="26" customWidth="1"/>
    <col min="2522" max="2524" width="8.875" style="26" customWidth="1"/>
    <col min="2525" max="2527" width="8.625" style="26" customWidth="1"/>
    <col min="2528" max="2530" width="8" style="26" customWidth="1"/>
    <col min="2531" max="2542" width="8.625" style="26" customWidth="1"/>
    <col min="2543" max="2543" width="9.25" style="26" customWidth="1"/>
    <col min="2544" max="2544" width="13" style="26" customWidth="1"/>
    <col min="2545" max="2547" width="7.625" style="26" customWidth="1"/>
    <col min="2548" max="2550" width="7.375" style="26" customWidth="1"/>
    <col min="2551" max="2556" width="7.625" style="26" customWidth="1"/>
    <col min="2557" max="2559" width="6.625" style="26" customWidth="1"/>
    <col min="2560" max="2562" width="7.625" style="26" customWidth="1"/>
    <col min="2563" max="2565" width="7.375" style="26" customWidth="1"/>
    <col min="2566" max="2568" width="8.25" style="26" customWidth="1"/>
    <col min="2569" max="2775" width="9" style="26"/>
    <col min="2776" max="2776" width="9.25" style="26" customWidth="1"/>
    <col min="2777" max="2777" width="13.25" style="26" customWidth="1"/>
    <col min="2778" max="2780" width="8.875" style="26" customWidth="1"/>
    <col min="2781" max="2783" width="8.625" style="26" customWidth="1"/>
    <col min="2784" max="2786" width="8" style="26" customWidth="1"/>
    <col min="2787" max="2798" width="8.625" style="26" customWidth="1"/>
    <col min="2799" max="2799" width="9.25" style="26" customWidth="1"/>
    <col min="2800" max="2800" width="13" style="26" customWidth="1"/>
    <col min="2801" max="2803" width="7.625" style="26" customWidth="1"/>
    <col min="2804" max="2806" width="7.375" style="26" customWidth="1"/>
    <col min="2807" max="2812" width="7.625" style="26" customWidth="1"/>
    <col min="2813" max="2815" width="6.625" style="26" customWidth="1"/>
    <col min="2816" max="2818" width="7.625" style="26" customWidth="1"/>
    <col min="2819" max="2821" width="7.375" style="26" customWidth="1"/>
    <col min="2822" max="2824" width="8.25" style="26" customWidth="1"/>
    <col min="2825" max="3031" width="9" style="26"/>
    <col min="3032" max="3032" width="9.25" style="26" customWidth="1"/>
    <col min="3033" max="3033" width="13.25" style="26" customWidth="1"/>
    <col min="3034" max="3036" width="8.875" style="26" customWidth="1"/>
    <col min="3037" max="3039" width="8.625" style="26" customWidth="1"/>
    <col min="3040" max="3042" width="8" style="26" customWidth="1"/>
    <col min="3043" max="3054" width="8.625" style="26" customWidth="1"/>
    <col min="3055" max="3055" width="9.25" style="26" customWidth="1"/>
    <col min="3056" max="3056" width="13" style="26" customWidth="1"/>
    <col min="3057" max="3059" width="7.625" style="26" customWidth="1"/>
    <col min="3060" max="3062" width="7.375" style="26" customWidth="1"/>
    <col min="3063" max="3068" width="7.625" style="26" customWidth="1"/>
    <col min="3069" max="3071" width="6.625" style="26" customWidth="1"/>
    <col min="3072" max="3074" width="7.625" style="26" customWidth="1"/>
    <col min="3075" max="3077" width="7.375" style="26" customWidth="1"/>
    <col min="3078" max="3080" width="8.25" style="26" customWidth="1"/>
    <col min="3081" max="3287" width="9" style="26"/>
    <col min="3288" max="3288" width="9.25" style="26" customWidth="1"/>
    <col min="3289" max="3289" width="13.25" style="26" customWidth="1"/>
    <col min="3290" max="3292" width="8.875" style="26" customWidth="1"/>
    <col min="3293" max="3295" width="8.625" style="26" customWidth="1"/>
    <col min="3296" max="3298" width="8" style="26" customWidth="1"/>
    <col min="3299" max="3310" width="8.625" style="26" customWidth="1"/>
    <col min="3311" max="3311" width="9.25" style="26" customWidth="1"/>
    <col min="3312" max="3312" width="13" style="26" customWidth="1"/>
    <col min="3313" max="3315" width="7.625" style="26" customWidth="1"/>
    <col min="3316" max="3318" width="7.375" style="26" customWidth="1"/>
    <col min="3319" max="3324" width="7.625" style="26" customWidth="1"/>
    <col min="3325" max="3327" width="6.625" style="26" customWidth="1"/>
    <col min="3328" max="3330" width="7.625" style="26" customWidth="1"/>
    <col min="3331" max="3333" width="7.375" style="26" customWidth="1"/>
    <col min="3334" max="3336" width="8.25" style="26" customWidth="1"/>
    <col min="3337" max="3543" width="9" style="26"/>
    <col min="3544" max="3544" width="9.25" style="26" customWidth="1"/>
    <col min="3545" max="3545" width="13.25" style="26" customWidth="1"/>
    <col min="3546" max="3548" width="8.875" style="26" customWidth="1"/>
    <col min="3549" max="3551" width="8.625" style="26" customWidth="1"/>
    <col min="3552" max="3554" width="8" style="26" customWidth="1"/>
    <col min="3555" max="3566" width="8.625" style="26" customWidth="1"/>
    <col min="3567" max="3567" width="9.25" style="26" customWidth="1"/>
    <col min="3568" max="3568" width="13" style="26" customWidth="1"/>
    <col min="3569" max="3571" width="7.625" style="26" customWidth="1"/>
    <col min="3572" max="3574" width="7.375" style="26" customWidth="1"/>
    <col min="3575" max="3580" width="7.625" style="26" customWidth="1"/>
    <col min="3581" max="3583" width="6.625" style="26" customWidth="1"/>
    <col min="3584" max="3586" width="7.625" style="26" customWidth="1"/>
    <col min="3587" max="3589" width="7.375" style="26" customWidth="1"/>
    <col min="3590" max="3592" width="8.25" style="26" customWidth="1"/>
    <col min="3593" max="3799" width="9" style="26"/>
    <col min="3800" max="3800" width="9.25" style="26" customWidth="1"/>
    <col min="3801" max="3801" width="13.25" style="26" customWidth="1"/>
    <col min="3802" max="3804" width="8.875" style="26" customWidth="1"/>
    <col min="3805" max="3807" width="8.625" style="26" customWidth="1"/>
    <col min="3808" max="3810" width="8" style="26" customWidth="1"/>
    <col min="3811" max="3822" width="8.625" style="26" customWidth="1"/>
    <col min="3823" max="3823" width="9.25" style="26" customWidth="1"/>
    <col min="3824" max="3824" width="13" style="26" customWidth="1"/>
    <col min="3825" max="3827" width="7.625" style="26" customWidth="1"/>
    <col min="3828" max="3830" width="7.375" style="26" customWidth="1"/>
    <col min="3831" max="3836" width="7.625" style="26" customWidth="1"/>
    <col min="3837" max="3839" width="6.625" style="26" customWidth="1"/>
    <col min="3840" max="3842" width="7.625" style="26" customWidth="1"/>
    <col min="3843" max="3845" width="7.375" style="26" customWidth="1"/>
    <col min="3846" max="3848" width="8.25" style="26" customWidth="1"/>
    <col min="3849" max="4055" width="9" style="26"/>
    <col min="4056" max="4056" width="9.25" style="26" customWidth="1"/>
    <col min="4057" max="4057" width="13.25" style="26" customWidth="1"/>
    <col min="4058" max="4060" width="8.875" style="26" customWidth="1"/>
    <col min="4061" max="4063" width="8.625" style="26" customWidth="1"/>
    <col min="4064" max="4066" width="8" style="26" customWidth="1"/>
    <col min="4067" max="4078" width="8.625" style="26" customWidth="1"/>
    <col min="4079" max="4079" width="9.25" style="26" customWidth="1"/>
    <col min="4080" max="4080" width="13" style="26" customWidth="1"/>
    <col min="4081" max="4083" width="7.625" style="26" customWidth="1"/>
    <col min="4084" max="4086" width="7.375" style="26" customWidth="1"/>
    <col min="4087" max="4092" width="7.625" style="26" customWidth="1"/>
    <col min="4093" max="4095" width="6.625" style="26" customWidth="1"/>
    <col min="4096" max="4098" width="7.625" style="26" customWidth="1"/>
    <col min="4099" max="4101" width="7.375" style="26" customWidth="1"/>
    <col min="4102" max="4104" width="8.25" style="26" customWidth="1"/>
    <col min="4105" max="4311" width="9" style="26"/>
    <col min="4312" max="4312" width="9.25" style="26" customWidth="1"/>
    <col min="4313" max="4313" width="13.25" style="26" customWidth="1"/>
    <col min="4314" max="4316" width="8.875" style="26" customWidth="1"/>
    <col min="4317" max="4319" width="8.625" style="26" customWidth="1"/>
    <col min="4320" max="4322" width="8" style="26" customWidth="1"/>
    <col min="4323" max="4334" width="8.625" style="26" customWidth="1"/>
    <col min="4335" max="4335" width="9.25" style="26" customWidth="1"/>
    <col min="4336" max="4336" width="13" style="26" customWidth="1"/>
    <col min="4337" max="4339" width="7.625" style="26" customWidth="1"/>
    <col min="4340" max="4342" width="7.375" style="26" customWidth="1"/>
    <col min="4343" max="4348" width="7.625" style="26" customWidth="1"/>
    <col min="4349" max="4351" width="6.625" style="26" customWidth="1"/>
    <col min="4352" max="4354" width="7.625" style="26" customWidth="1"/>
    <col min="4355" max="4357" width="7.375" style="26" customWidth="1"/>
    <col min="4358" max="4360" width="8.25" style="26" customWidth="1"/>
    <col min="4361" max="4567" width="9" style="26"/>
    <col min="4568" max="4568" width="9.25" style="26" customWidth="1"/>
    <col min="4569" max="4569" width="13.25" style="26" customWidth="1"/>
    <col min="4570" max="4572" width="8.875" style="26" customWidth="1"/>
    <col min="4573" max="4575" width="8.625" style="26" customWidth="1"/>
    <col min="4576" max="4578" width="8" style="26" customWidth="1"/>
    <col min="4579" max="4590" width="8.625" style="26" customWidth="1"/>
    <col min="4591" max="4591" width="9.25" style="26" customWidth="1"/>
    <col min="4592" max="4592" width="13" style="26" customWidth="1"/>
    <col min="4593" max="4595" width="7.625" style="26" customWidth="1"/>
    <col min="4596" max="4598" width="7.375" style="26" customWidth="1"/>
    <col min="4599" max="4604" width="7.625" style="26" customWidth="1"/>
    <col min="4605" max="4607" width="6.625" style="26" customWidth="1"/>
    <col min="4608" max="4610" width="7.625" style="26" customWidth="1"/>
    <col min="4611" max="4613" width="7.375" style="26" customWidth="1"/>
    <col min="4614" max="4616" width="8.25" style="26" customWidth="1"/>
    <col min="4617" max="4823" width="9" style="26"/>
    <col min="4824" max="4824" width="9.25" style="26" customWidth="1"/>
    <col min="4825" max="4825" width="13.25" style="26" customWidth="1"/>
    <col min="4826" max="4828" width="8.875" style="26" customWidth="1"/>
    <col min="4829" max="4831" width="8.625" style="26" customWidth="1"/>
    <col min="4832" max="4834" width="8" style="26" customWidth="1"/>
    <col min="4835" max="4846" width="8.625" style="26" customWidth="1"/>
    <col min="4847" max="4847" width="9.25" style="26" customWidth="1"/>
    <col min="4848" max="4848" width="13" style="26" customWidth="1"/>
    <col min="4849" max="4851" width="7.625" style="26" customWidth="1"/>
    <col min="4852" max="4854" width="7.375" style="26" customWidth="1"/>
    <col min="4855" max="4860" width="7.625" style="26" customWidth="1"/>
    <col min="4861" max="4863" width="6.625" style="26" customWidth="1"/>
    <col min="4864" max="4866" width="7.625" style="26" customWidth="1"/>
    <col min="4867" max="4869" width="7.375" style="26" customWidth="1"/>
    <col min="4870" max="4872" width="8.25" style="26" customWidth="1"/>
    <col min="4873" max="5079" width="9" style="26"/>
    <col min="5080" max="5080" width="9.25" style="26" customWidth="1"/>
    <col min="5081" max="5081" width="13.25" style="26" customWidth="1"/>
    <col min="5082" max="5084" width="8.875" style="26" customWidth="1"/>
    <col min="5085" max="5087" width="8.625" style="26" customWidth="1"/>
    <col min="5088" max="5090" width="8" style="26" customWidth="1"/>
    <col min="5091" max="5102" width="8.625" style="26" customWidth="1"/>
    <col min="5103" max="5103" width="9.25" style="26" customWidth="1"/>
    <col min="5104" max="5104" width="13" style="26" customWidth="1"/>
    <col min="5105" max="5107" width="7.625" style="26" customWidth="1"/>
    <col min="5108" max="5110" width="7.375" style="26" customWidth="1"/>
    <col min="5111" max="5116" width="7.625" style="26" customWidth="1"/>
    <col min="5117" max="5119" width="6.625" style="26" customWidth="1"/>
    <col min="5120" max="5122" width="7.625" style="26" customWidth="1"/>
    <col min="5123" max="5125" width="7.375" style="26" customWidth="1"/>
    <col min="5126" max="5128" width="8.25" style="26" customWidth="1"/>
    <col min="5129" max="5335" width="9" style="26"/>
    <col min="5336" max="5336" width="9.25" style="26" customWidth="1"/>
    <col min="5337" max="5337" width="13.25" style="26" customWidth="1"/>
    <col min="5338" max="5340" width="8.875" style="26" customWidth="1"/>
    <col min="5341" max="5343" width="8.625" style="26" customWidth="1"/>
    <col min="5344" max="5346" width="8" style="26" customWidth="1"/>
    <col min="5347" max="5358" width="8.625" style="26" customWidth="1"/>
    <col min="5359" max="5359" width="9.25" style="26" customWidth="1"/>
    <col min="5360" max="5360" width="13" style="26" customWidth="1"/>
    <col min="5361" max="5363" width="7.625" style="26" customWidth="1"/>
    <col min="5364" max="5366" width="7.375" style="26" customWidth="1"/>
    <col min="5367" max="5372" width="7.625" style="26" customWidth="1"/>
    <col min="5373" max="5375" width="6.625" style="26" customWidth="1"/>
    <col min="5376" max="5378" width="7.625" style="26" customWidth="1"/>
    <col min="5379" max="5381" width="7.375" style="26" customWidth="1"/>
    <col min="5382" max="5384" width="8.25" style="26" customWidth="1"/>
    <col min="5385" max="5591" width="9" style="26"/>
    <col min="5592" max="5592" width="9.25" style="26" customWidth="1"/>
    <col min="5593" max="5593" width="13.25" style="26" customWidth="1"/>
    <col min="5594" max="5596" width="8.875" style="26" customWidth="1"/>
    <col min="5597" max="5599" width="8.625" style="26" customWidth="1"/>
    <col min="5600" max="5602" width="8" style="26" customWidth="1"/>
    <col min="5603" max="5614" width="8.625" style="26" customWidth="1"/>
    <col min="5615" max="5615" width="9.25" style="26" customWidth="1"/>
    <col min="5616" max="5616" width="13" style="26" customWidth="1"/>
    <col min="5617" max="5619" width="7.625" style="26" customWidth="1"/>
    <col min="5620" max="5622" width="7.375" style="26" customWidth="1"/>
    <col min="5623" max="5628" width="7.625" style="26" customWidth="1"/>
    <col min="5629" max="5631" width="6.625" style="26" customWidth="1"/>
    <col min="5632" max="5634" width="7.625" style="26" customWidth="1"/>
    <col min="5635" max="5637" width="7.375" style="26" customWidth="1"/>
    <col min="5638" max="5640" width="8.25" style="26" customWidth="1"/>
    <col min="5641" max="5847" width="9" style="26"/>
    <col min="5848" max="5848" width="9.25" style="26" customWidth="1"/>
    <col min="5849" max="5849" width="13.25" style="26" customWidth="1"/>
    <col min="5850" max="5852" width="8.875" style="26" customWidth="1"/>
    <col min="5853" max="5855" width="8.625" style="26" customWidth="1"/>
    <col min="5856" max="5858" width="8" style="26" customWidth="1"/>
    <col min="5859" max="5870" width="8.625" style="26" customWidth="1"/>
    <col min="5871" max="5871" width="9.25" style="26" customWidth="1"/>
    <col min="5872" max="5872" width="13" style="26" customWidth="1"/>
    <col min="5873" max="5875" width="7.625" style="26" customWidth="1"/>
    <col min="5876" max="5878" width="7.375" style="26" customWidth="1"/>
    <col min="5879" max="5884" width="7.625" style="26" customWidth="1"/>
    <col min="5885" max="5887" width="6.625" style="26" customWidth="1"/>
    <col min="5888" max="5890" width="7.625" style="26" customWidth="1"/>
    <col min="5891" max="5893" width="7.375" style="26" customWidth="1"/>
    <col min="5894" max="5896" width="8.25" style="26" customWidth="1"/>
    <col min="5897" max="6103" width="9" style="26"/>
    <col min="6104" max="6104" width="9.25" style="26" customWidth="1"/>
    <col min="6105" max="6105" width="13.25" style="26" customWidth="1"/>
    <col min="6106" max="6108" width="8.875" style="26" customWidth="1"/>
    <col min="6109" max="6111" width="8.625" style="26" customWidth="1"/>
    <col min="6112" max="6114" width="8" style="26" customWidth="1"/>
    <col min="6115" max="6126" width="8.625" style="26" customWidth="1"/>
    <col min="6127" max="6127" width="9.25" style="26" customWidth="1"/>
    <col min="6128" max="6128" width="13" style="26" customWidth="1"/>
    <col min="6129" max="6131" width="7.625" style="26" customWidth="1"/>
    <col min="6132" max="6134" width="7.375" style="26" customWidth="1"/>
    <col min="6135" max="6140" width="7.625" style="26" customWidth="1"/>
    <col min="6141" max="6143" width="6.625" style="26" customWidth="1"/>
    <col min="6144" max="6146" width="7.625" style="26" customWidth="1"/>
    <col min="6147" max="6149" width="7.375" style="26" customWidth="1"/>
    <col min="6150" max="6152" width="8.25" style="26" customWidth="1"/>
    <col min="6153" max="6359" width="9" style="26"/>
    <col min="6360" max="6360" width="9.25" style="26" customWidth="1"/>
    <col min="6361" max="6361" width="13.25" style="26" customWidth="1"/>
    <col min="6362" max="6364" width="8.875" style="26" customWidth="1"/>
    <col min="6365" max="6367" width="8.625" style="26" customWidth="1"/>
    <col min="6368" max="6370" width="8" style="26" customWidth="1"/>
    <col min="6371" max="6382" width="8.625" style="26" customWidth="1"/>
    <col min="6383" max="6383" width="9.25" style="26" customWidth="1"/>
    <col min="6384" max="6384" width="13" style="26" customWidth="1"/>
    <col min="6385" max="6387" width="7.625" style="26" customWidth="1"/>
    <col min="6388" max="6390" width="7.375" style="26" customWidth="1"/>
    <col min="6391" max="6396" width="7.625" style="26" customWidth="1"/>
    <col min="6397" max="6399" width="6.625" style="26" customWidth="1"/>
    <col min="6400" max="6402" width="7.625" style="26" customWidth="1"/>
    <col min="6403" max="6405" width="7.375" style="26" customWidth="1"/>
    <col min="6406" max="6408" width="8.25" style="26" customWidth="1"/>
    <col min="6409" max="6615" width="9" style="26"/>
    <col min="6616" max="6616" width="9.25" style="26" customWidth="1"/>
    <col min="6617" max="6617" width="13.25" style="26" customWidth="1"/>
    <col min="6618" max="6620" width="8.875" style="26" customWidth="1"/>
    <col min="6621" max="6623" width="8.625" style="26" customWidth="1"/>
    <col min="6624" max="6626" width="8" style="26" customWidth="1"/>
    <col min="6627" max="6638" width="8.625" style="26" customWidth="1"/>
    <col min="6639" max="6639" width="9.25" style="26" customWidth="1"/>
    <col min="6640" max="6640" width="13" style="26" customWidth="1"/>
    <col min="6641" max="6643" width="7.625" style="26" customWidth="1"/>
    <col min="6644" max="6646" width="7.375" style="26" customWidth="1"/>
    <col min="6647" max="6652" width="7.625" style="26" customWidth="1"/>
    <col min="6653" max="6655" width="6.625" style="26" customWidth="1"/>
    <col min="6656" max="6658" width="7.625" style="26" customWidth="1"/>
    <col min="6659" max="6661" width="7.375" style="26" customWidth="1"/>
    <col min="6662" max="6664" width="8.25" style="26" customWidth="1"/>
    <col min="6665" max="6871" width="9" style="26"/>
    <col min="6872" max="6872" width="9.25" style="26" customWidth="1"/>
    <col min="6873" max="6873" width="13.25" style="26" customWidth="1"/>
    <col min="6874" max="6876" width="8.875" style="26" customWidth="1"/>
    <col min="6877" max="6879" width="8.625" style="26" customWidth="1"/>
    <col min="6880" max="6882" width="8" style="26" customWidth="1"/>
    <col min="6883" max="6894" width="8.625" style="26" customWidth="1"/>
    <col min="6895" max="6895" width="9.25" style="26" customWidth="1"/>
    <col min="6896" max="6896" width="13" style="26" customWidth="1"/>
    <col min="6897" max="6899" width="7.625" style="26" customWidth="1"/>
    <col min="6900" max="6902" width="7.375" style="26" customWidth="1"/>
    <col min="6903" max="6908" width="7.625" style="26" customWidth="1"/>
    <col min="6909" max="6911" width="6.625" style="26" customWidth="1"/>
    <col min="6912" max="6914" width="7.625" style="26" customWidth="1"/>
    <col min="6915" max="6917" width="7.375" style="26" customWidth="1"/>
    <col min="6918" max="6920" width="8.25" style="26" customWidth="1"/>
    <col min="6921" max="7127" width="9" style="26"/>
    <col min="7128" max="7128" width="9.25" style="26" customWidth="1"/>
    <col min="7129" max="7129" width="13.25" style="26" customWidth="1"/>
    <col min="7130" max="7132" width="8.875" style="26" customWidth="1"/>
    <col min="7133" max="7135" width="8.625" style="26" customWidth="1"/>
    <col min="7136" max="7138" width="8" style="26" customWidth="1"/>
    <col min="7139" max="7150" width="8.625" style="26" customWidth="1"/>
    <col min="7151" max="7151" width="9.25" style="26" customWidth="1"/>
    <col min="7152" max="7152" width="13" style="26" customWidth="1"/>
    <col min="7153" max="7155" width="7.625" style="26" customWidth="1"/>
    <col min="7156" max="7158" width="7.375" style="26" customWidth="1"/>
    <col min="7159" max="7164" width="7.625" style="26" customWidth="1"/>
    <col min="7165" max="7167" width="6.625" style="26" customWidth="1"/>
    <col min="7168" max="7170" width="7.625" style="26" customWidth="1"/>
    <col min="7171" max="7173" width="7.375" style="26" customWidth="1"/>
    <col min="7174" max="7176" width="8.25" style="26" customWidth="1"/>
    <col min="7177" max="7383" width="9" style="26"/>
    <col min="7384" max="7384" width="9.25" style="26" customWidth="1"/>
    <col min="7385" max="7385" width="13.25" style="26" customWidth="1"/>
    <col min="7386" max="7388" width="8.875" style="26" customWidth="1"/>
    <col min="7389" max="7391" width="8.625" style="26" customWidth="1"/>
    <col min="7392" max="7394" width="8" style="26" customWidth="1"/>
    <col min="7395" max="7406" width="8.625" style="26" customWidth="1"/>
    <col min="7407" max="7407" width="9.25" style="26" customWidth="1"/>
    <col min="7408" max="7408" width="13" style="26" customWidth="1"/>
    <col min="7409" max="7411" width="7.625" style="26" customWidth="1"/>
    <col min="7412" max="7414" width="7.375" style="26" customWidth="1"/>
    <col min="7415" max="7420" width="7.625" style="26" customWidth="1"/>
    <col min="7421" max="7423" width="6.625" style="26" customWidth="1"/>
    <col min="7424" max="7426" width="7.625" style="26" customWidth="1"/>
    <col min="7427" max="7429" width="7.375" style="26" customWidth="1"/>
    <col min="7430" max="7432" width="8.25" style="26" customWidth="1"/>
    <col min="7433" max="7639" width="9" style="26"/>
    <col min="7640" max="7640" width="9.25" style="26" customWidth="1"/>
    <col min="7641" max="7641" width="13.25" style="26" customWidth="1"/>
    <col min="7642" max="7644" width="8.875" style="26" customWidth="1"/>
    <col min="7645" max="7647" width="8.625" style="26" customWidth="1"/>
    <col min="7648" max="7650" width="8" style="26" customWidth="1"/>
    <col min="7651" max="7662" width="8.625" style="26" customWidth="1"/>
    <col min="7663" max="7663" width="9.25" style="26" customWidth="1"/>
    <col min="7664" max="7664" width="13" style="26" customWidth="1"/>
    <col min="7665" max="7667" width="7.625" style="26" customWidth="1"/>
    <col min="7668" max="7670" width="7.375" style="26" customWidth="1"/>
    <col min="7671" max="7676" width="7.625" style="26" customWidth="1"/>
    <col min="7677" max="7679" width="6.625" style="26" customWidth="1"/>
    <col min="7680" max="7682" width="7.625" style="26" customWidth="1"/>
    <col min="7683" max="7685" width="7.375" style="26" customWidth="1"/>
    <col min="7686" max="7688" width="8.25" style="26" customWidth="1"/>
    <col min="7689" max="7895" width="9" style="26"/>
    <col min="7896" max="7896" width="9.25" style="26" customWidth="1"/>
    <col min="7897" max="7897" width="13.25" style="26" customWidth="1"/>
    <col min="7898" max="7900" width="8.875" style="26" customWidth="1"/>
    <col min="7901" max="7903" width="8.625" style="26" customWidth="1"/>
    <col min="7904" max="7906" width="8" style="26" customWidth="1"/>
    <col min="7907" max="7918" width="8.625" style="26" customWidth="1"/>
    <col min="7919" max="7919" width="9.25" style="26" customWidth="1"/>
    <col min="7920" max="7920" width="13" style="26" customWidth="1"/>
    <col min="7921" max="7923" width="7.625" style="26" customWidth="1"/>
    <col min="7924" max="7926" width="7.375" style="26" customWidth="1"/>
    <col min="7927" max="7932" width="7.625" style="26" customWidth="1"/>
    <col min="7933" max="7935" width="6.625" style="26" customWidth="1"/>
    <col min="7936" max="7938" width="7.625" style="26" customWidth="1"/>
    <col min="7939" max="7941" width="7.375" style="26" customWidth="1"/>
    <col min="7942" max="7944" width="8.25" style="26" customWidth="1"/>
    <col min="7945" max="8151" width="9" style="26"/>
    <col min="8152" max="8152" width="9.25" style="26" customWidth="1"/>
    <col min="8153" max="8153" width="13.25" style="26" customWidth="1"/>
    <col min="8154" max="8156" width="8.875" style="26" customWidth="1"/>
    <col min="8157" max="8159" width="8.625" style="26" customWidth="1"/>
    <col min="8160" max="8162" width="8" style="26" customWidth="1"/>
    <col min="8163" max="8174" width="8.625" style="26" customWidth="1"/>
    <col min="8175" max="8175" width="9.25" style="26" customWidth="1"/>
    <col min="8176" max="8176" width="13" style="26" customWidth="1"/>
    <col min="8177" max="8179" width="7.625" style="26" customWidth="1"/>
    <col min="8180" max="8182" width="7.375" style="26" customWidth="1"/>
    <col min="8183" max="8188" width="7.625" style="26" customWidth="1"/>
    <col min="8189" max="8191" width="6.625" style="26" customWidth="1"/>
    <col min="8192" max="8194" width="7.625" style="26" customWidth="1"/>
    <col min="8195" max="8197" width="7.375" style="26" customWidth="1"/>
    <col min="8198" max="8200" width="8.25" style="26" customWidth="1"/>
    <col min="8201" max="8407" width="9" style="26"/>
    <col min="8408" max="8408" width="9.25" style="26" customWidth="1"/>
    <col min="8409" max="8409" width="13.25" style="26" customWidth="1"/>
    <col min="8410" max="8412" width="8.875" style="26" customWidth="1"/>
    <col min="8413" max="8415" width="8.625" style="26" customWidth="1"/>
    <col min="8416" max="8418" width="8" style="26" customWidth="1"/>
    <col min="8419" max="8430" width="8.625" style="26" customWidth="1"/>
    <col min="8431" max="8431" width="9.25" style="26" customWidth="1"/>
    <col min="8432" max="8432" width="13" style="26" customWidth="1"/>
    <col min="8433" max="8435" width="7.625" style="26" customWidth="1"/>
    <col min="8436" max="8438" width="7.375" style="26" customWidth="1"/>
    <col min="8439" max="8444" width="7.625" style="26" customWidth="1"/>
    <col min="8445" max="8447" width="6.625" style="26" customWidth="1"/>
    <col min="8448" max="8450" width="7.625" style="26" customWidth="1"/>
    <col min="8451" max="8453" width="7.375" style="26" customWidth="1"/>
    <col min="8454" max="8456" width="8.25" style="26" customWidth="1"/>
    <col min="8457" max="8663" width="9" style="26"/>
    <col min="8664" max="8664" width="9.25" style="26" customWidth="1"/>
    <col min="8665" max="8665" width="13.25" style="26" customWidth="1"/>
    <col min="8666" max="8668" width="8.875" style="26" customWidth="1"/>
    <col min="8669" max="8671" width="8.625" style="26" customWidth="1"/>
    <col min="8672" max="8674" width="8" style="26" customWidth="1"/>
    <col min="8675" max="8686" width="8.625" style="26" customWidth="1"/>
    <col min="8687" max="8687" width="9.25" style="26" customWidth="1"/>
    <col min="8688" max="8688" width="13" style="26" customWidth="1"/>
    <col min="8689" max="8691" width="7.625" style="26" customWidth="1"/>
    <col min="8692" max="8694" width="7.375" style="26" customWidth="1"/>
    <col min="8695" max="8700" width="7.625" style="26" customWidth="1"/>
    <col min="8701" max="8703" width="6.625" style="26" customWidth="1"/>
    <col min="8704" max="8706" width="7.625" style="26" customWidth="1"/>
    <col min="8707" max="8709" width="7.375" style="26" customWidth="1"/>
    <col min="8710" max="8712" width="8.25" style="26" customWidth="1"/>
    <col min="8713" max="8919" width="9" style="26"/>
    <col min="8920" max="8920" width="9.25" style="26" customWidth="1"/>
    <col min="8921" max="8921" width="13.25" style="26" customWidth="1"/>
    <col min="8922" max="8924" width="8.875" style="26" customWidth="1"/>
    <col min="8925" max="8927" width="8.625" style="26" customWidth="1"/>
    <col min="8928" max="8930" width="8" style="26" customWidth="1"/>
    <col min="8931" max="8942" width="8.625" style="26" customWidth="1"/>
    <col min="8943" max="8943" width="9.25" style="26" customWidth="1"/>
    <col min="8944" max="8944" width="13" style="26" customWidth="1"/>
    <col min="8945" max="8947" width="7.625" style="26" customWidth="1"/>
    <col min="8948" max="8950" width="7.375" style="26" customWidth="1"/>
    <col min="8951" max="8956" width="7.625" style="26" customWidth="1"/>
    <col min="8957" max="8959" width="6.625" style="26" customWidth="1"/>
    <col min="8960" max="8962" width="7.625" style="26" customWidth="1"/>
    <col min="8963" max="8965" width="7.375" style="26" customWidth="1"/>
    <col min="8966" max="8968" width="8.25" style="26" customWidth="1"/>
    <col min="8969" max="9175" width="9" style="26"/>
    <col min="9176" max="9176" width="9.25" style="26" customWidth="1"/>
    <col min="9177" max="9177" width="13.25" style="26" customWidth="1"/>
    <col min="9178" max="9180" width="8.875" style="26" customWidth="1"/>
    <col min="9181" max="9183" width="8.625" style="26" customWidth="1"/>
    <col min="9184" max="9186" width="8" style="26" customWidth="1"/>
    <col min="9187" max="9198" width="8.625" style="26" customWidth="1"/>
    <col min="9199" max="9199" width="9.25" style="26" customWidth="1"/>
    <col min="9200" max="9200" width="13" style="26" customWidth="1"/>
    <col min="9201" max="9203" width="7.625" style="26" customWidth="1"/>
    <col min="9204" max="9206" width="7.375" style="26" customWidth="1"/>
    <col min="9207" max="9212" width="7.625" style="26" customWidth="1"/>
    <col min="9213" max="9215" width="6.625" style="26" customWidth="1"/>
    <col min="9216" max="9218" width="7.625" style="26" customWidth="1"/>
    <col min="9219" max="9221" width="7.375" style="26" customWidth="1"/>
    <col min="9222" max="9224" width="8.25" style="26" customWidth="1"/>
    <col min="9225" max="9431" width="9" style="26"/>
    <col min="9432" max="9432" width="9.25" style="26" customWidth="1"/>
    <col min="9433" max="9433" width="13.25" style="26" customWidth="1"/>
    <col min="9434" max="9436" width="8.875" style="26" customWidth="1"/>
    <col min="9437" max="9439" width="8.625" style="26" customWidth="1"/>
    <col min="9440" max="9442" width="8" style="26" customWidth="1"/>
    <col min="9443" max="9454" width="8.625" style="26" customWidth="1"/>
    <col min="9455" max="9455" width="9.25" style="26" customWidth="1"/>
    <col min="9456" max="9456" width="13" style="26" customWidth="1"/>
    <col min="9457" max="9459" width="7.625" style="26" customWidth="1"/>
    <col min="9460" max="9462" width="7.375" style="26" customWidth="1"/>
    <col min="9463" max="9468" width="7.625" style="26" customWidth="1"/>
    <col min="9469" max="9471" width="6.625" style="26" customWidth="1"/>
    <col min="9472" max="9474" width="7.625" style="26" customWidth="1"/>
    <col min="9475" max="9477" width="7.375" style="26" customWidth="1"/>
    <col min="9478" max="9480" width="8.25" style="26" customWidth="1"/>
    <col min="9481" max="9687" width="9" style="26"/>
    <col min="9688" max="9688" width="9.25" style="26" customWidth="1"/>
    <col min="9689" max="9689" width="13.25" style="26" customWidth="1"/>
    <col min="9690" max="9692" width="8.875" style="26" customWidth="1"/>
    <col min="9693" max="9695" width="8.625" style="26" customWidth="1"/>
    <col min="9696" max="9698" width="8" style="26" customWidth="1"/>
    <col min="9699" max="9710" width="8.625" style="26" customWidth="1"/>
    <col min="9711" max="9711" width="9.25" style="26" customWidth="1"/>
    <col min="9712" max="9712" width="13" style="26" customWidth="1"/>
    <col min="9713" max="9715" width="7.625" style="26" customWidth="1"/>
    <col min="9716" max="9718" width="7.375" style="26" customWidth="1"/>
    <col min="9719" max="9724" width="7.625" style="26" customWidth="1"/>
    <col min="9725" max="9727" width="6.625" style="26" customWidth="1"/>
    <col min="9728" max="9730" width="7.625" style="26" customWidth="1"/>
    <col min="9731" max="9733" width="7.375" style="26" customWidth="1"/>
    <col min="9734" max="9736" width="8.25" style="26" customWidth="1"/>
    <col min="9737" max="9943" width="9" style="26"/>
    <col min="9944" max="9944" width="9.25" style="26" customWidth="1"/>
    <col min="9945" max="9945" width="13.25" style="26" customWidth="1"/>
    <col min="9946" max="9948" width="8.875" style="26" customWidth="1"/>
    <col min="9949" max="9951" width="8.625" style="26" customWidth="1"/>
    <col min="9952" max="9954" width="8" style="26" customWidth="1"/>
    <col min="9955" max="9966" width="8.625" style="26" customWidth="1"/>
    <col min="9967" max="9967" width="9.25" style="26" customWidth="1"/>
    <col min="9968" max="9968" width="13" style="26" customWidth="1"/>
    <col min="9969" max="9971" width="7.625" style="26" customWidth="1"/>
    <col min="9972" max="9974" width="7.375" style="26" customWidth="1"/>
    <col min="9975" max="9980" width="7.625" style="26" customWidth="1"/>
    <col min="9981" max="9983" width="6.625" style="26" customWidth="1"/>
    <col min="9984" max="9986" width="7.625" style="26" customWidth="1"/>
    <col min="9987" max="9989" width="7.375" style="26" customWidth="1"/>
    <col min="9990" max="9992" width="8.25" style="26" customWidth="1"/>
    <col min="9993" max="10199" width="9" style="26"/>
    <col min="10200" max="10200" width="9.25" style="26" customWidth="1"/>
    <col min="10201" max="10201" width="13.25" style="26" customWidth="1"/>
    <col min="10202" max="10204" width="8.875" style="26" customWidth="1"/>
    <col min="10205" max="10207" width="8.625" style="26" customWidth="1"/>
    <col min="10208" max="10210" width="8" style="26" customWidth="1"/>
    <col min="10211" max="10222" width="8.625" style="26" customWidth="1"/>
    <col min="10223" max="10223" width="9.25" style="26" customWidth="1"/>
    <col min="10224" max="10224" width="13" style="26" customWidth="1"/>
    <col min="10225" max="10227" width="7.625" style="26" customWidth="1"/>
    <col min="10228" max="10230" width="7.375" style="26" customWidth="1"/>
    <col min="10231" max="10236" width="7.625" style="26" customWidth="1"/>
    <col min="10237" max="10239" width="6.625" style="26" customWidth="1"/>
    <col min="10240" max="10242" width="7.625" style="26" customWidth="1"/>
    <col min="10243" max="10245" width="7.375" style="26" customWidth="1"/>
    <col min="10246" max="10248" width="8.25" style="26" customWidth="1"/>
    <col min="10249" max="10455" width="9" style="26"/>
    <col min="10456" max="10456" width="9.25" style="26" customWidth="1"/>
    <col min="10457" max="10457" width="13.25" style="26" customWidth="1"/>
    <col min="10458" max="10460" width="8.875" style="26" customWidth="1"/>
    <col min="10461" max="10463" width="8.625" style="26" customWidth="1"/>
    <col min="10464" max="10466" width="8" style="26" customWidth="1"/>
    <col min="10467" max="10478" width="8.625" style="26" customWidth="1"/>
    <col min="10479" max="10479" width="9.25" style="26" customWidth="1"/>
    <col min="10480" max="10480" width="13" style="26" customWidth="1"/>
    <col min="10481" max="10483" width="7.625" style="26" customWidth="1"/>
    <col min="10484" max="10486" width="7.375" style="26" customWidth="1"/>
    <col min="10487" max="10492" width="7.625" style="26" customWidth="1"/>
    <col min="10493" max="10495" width="6.625" style="26" customWidth="1"/>
    <col min="10496" max="10498" width="7.625" style="26" customWidth="1"/>
    <col min="10499" max="10501" width="7.375" style="26" customWidth="1"/>
    <col min="10502" max="10504" width="8.25" style="26" customWidth="1"/>
    <col min="10505" max="10711" width="9" style="26"/>
    <col min="10712" max="10712" width="9.25" style="26" customWidth="1"/>
    <col min="10713" max="10713" width="13.25" style="26" customWidth="1"/>
    <col min="10714" max="10716" width="8.875" style="26" customWidth="1"/>
    <col min="10717" max="10719" width="8.625" style="26" customWidth="1"/>
    <col min="10720" max="10722" width="8" style="26" customWidth="1"/>
    <col min="10723" max="10734" width="8.625" style="26" customWidth="1"/>
    <col min="10735" max="10735" width="9.25" style="26" customWidth="1"/>
    <col min="10736" max="10736" width="13" style="26" customWidth="1"/>
    <col min="10737" max="10739" width="7.625" style="26" customWidth="1"/>
    <col min="10740" max="10742" width="7.375" style="26" customWidth="1"/>
    <col min="10743" max="10748" width="7.625" style="26" customWidth="1"/>
    <col min="10749" max="10751" width="6.625" style="26" customWidth="1"/>
    <col min="10752" max="10754" width="7.625" style="26" customWidth="1"/>
    <col min="10755" max="10757" width="7.375" style="26" customWidth="1"/>
    <col min="10758" max="10760" width="8.25" style="26" customWidth="1"/>
    <col min="10761" max="10967" width="9" style="26"/>
    <col min="10968" max="10968" width="9.25" style="26" customWidth="1"/>
    <col min="10969" max="10969" width="13.25" style="26" customWidth="1"/>
    <col min="10970" max="10972" width="8.875" style="26" customWidth="1"/>
    <col min="10973" max="10975" width="8.625" style="26" customWidth="1"/>
    <col min="10976" max="10978" width="8" style="26" customWidth="1"/>
    <col min="10979" max="10990" width="8.625" style="26" customWidth="1"/>
    <col min="10991" max="10991" width="9.25" style="26" customWidth="1"/>
    <col min="10992" max="10992" width="13" style="26" customWidth="1"/>
    <col min="10993" max="10995" width="7.625" style="26" customWidth="1"/>
    <col min="10996" max="10998" width="7.375" style="26" customWidth="1"/>
    <col min="10999" max="11004" width="7.625" style="26" customWidth="1"/>
    <col min="11005" max="11007" width="6.625" style="26" customWidth="1"/>
    <col min="11008" max="11010" width="7.625" style="26" customWidth="1"/>
    <col min="11011" max="11013" width="7.375" style="26" customWidth="1"/>
    <col min="11014" max="11016" width="8.25" style="26" customWidth="1"/>
    <col min="11017" max="11223" width="9" style="26"/>
    <col min="11224" max="11224" width="9.25" style="26" customWidth="1"/>
    <col min="11225" max="11225" width="13.25" style="26" customWidth="1"/>
    <col min="11226" max="11228" width="8.875" style="26" customWidth="1"/>
    <col min="11229" max="11231" width="8.625" style="26" customWidth="1"/>
    <col min="11232" max="11234" width="8" style="26" customWidth="1"/>
    <col min="11235" max="11246" width="8.625" style="26" customWidth="1"/>
    <col min="11247" max="11247" width="9.25" style="26" customWidth="1"/>
    <col min="11248" max="11248" width="13" style="26" customWidth="1"/>
    <col min="11249" max="11251" width="7.625" style="26" customWidth="1"/>
    <col min="11252" max="11254" width="7.375" style="26" customWidth="1"/>
    <col min="11255" max="11260" width="7.625" style="26" customWidth="1"/>
    <col min="11261" max="11263" width="6.625" style="26" customWidth="1"/>
    <col min="11264" max="11266" width="7.625" style="26" customWidth="1"/>
    <col min="11267" max="11269" width="7.375" style="26" customWidth="1"/>
    <col min="11270" max="11272" width="8.25" style="26" customWidth="1"/>
    <col min="11273" max="11479" width="9" style="26"/>
    <col min="11480" max="11480" width="9.25" style="26" customWidth="1"/>
    <col min="11481" max="11481" width="13.25" style="26" customWidth="1"/>
    <col min="11482" max="11484" width="8.875" style="26" customWidth="1"/>
    <col min="11485" max="11487" width="8.625" style="26" customWidth="1"/>
    <col min="11488" max="11490" width="8" style="26" customWidth="1"/>
    <col min="11491" max="11502" width="8.625" style="26" customWidth="1"/>
    <col min="11503" max="11503" width="9.25" style="26" customWidth="1"/>
    <col min="11504" max="11504" width="13" style="26" customWidth="1"/>
    <col min="11505" max="11507" width="7.625" style="26" customWidth="1"/>
    <col min="11508" max="11510" width="7.375" style="26" customWidth="1"/>
    <col min="11511" max="11516" width="7.625" style="26" customWidth="1"/>
    <col min="11517" max="11519" width="6.625" style="26" customWidth="1"/>
    <col min="11520" max="11522" width="7.625" style="26" customWidth="1"/>
    <col min="11523" max="11525" width="7.375" style="26" customWidth="1"/>
    <col min="11526" max="11528" width="8.25" style="26" customWidth="1"/>
    <col min="11529" max="11735" width="9" style="26"/>
    <col min="11736" max="11736" width="9.25" style="26" customWidth="1"/>
    <col min="11737" max="11737" width="13.25" style="26" customWidth="1"/>
    <col min="11738" max="11740" width="8.875" style="26" customWidth="1"/>
    <col min="11741" max="11743" width="8.625" style="26" customWidth="1"/>
    <col min="11744" max="11746" width="8" style="26" customWidth="1"/>
    <col min="11747" max="11758" width="8.625" style="26" customWidth="1"/>
    <col min="11759" max="11759" width="9.25" style="26" customWidth="1"/>
    <col min="11760" max="11760" width="13" style="26" customWidth="1"/>
    <col min="11761" max="11763" width="7.625" style="26" customWidth="1"/>
    <col min="11764" max="11766" width="7.375" style="26" customWidth="1"/>
    <col min="11767" max="11772" width="7.625" style="26" customWidth="1"/>
    <col min="11773" max="11775" width="6.625" style="26" customWidth="1"/>
    <col min="11776" max="11778" width="7.625" style="26" customWidth="1"/>
    <col min="11779" max="11781" width="7.375" style="26" customWidth="1"/>
    <col min="11782" max="11784" width="8.25" style="26" customWidth="1"/>
    <col min="11785" max="11991" width="9" style="26"/>
    <col min="11992" max="11992" width="9.25" style="26" customWidth="1"/>
    <col min="11993" max="11993" width="13.25" style="26" customWidth="1"/>
    <col min="11994" max="11996" width="8.875" style="26" customWidth="1"/>
    <col min="11997" max="11999" width="8.625" style="26" customWidth="1"/>
    <col min="12000" max="12002" width="8" style="26" customWidth="1"/>
    <col min="12003" max="12014" width="8.625" style="26" customWidth="1"/>
    <col min="12015" max="12015" width="9.25" style="26" customWidth="1"/>
    <col min="12016" max="12016" width="13" style="26" customWidth="1"/>
    <col min="12017" max="12019" width="7.625" style="26" customWidth="1"/>
    <col min="12020" max="12022" width="7.375" style="26" customWidth="1"/>
    <col min="12023" max="12028" width="7.625" style="26" customWidth="1"/>
    <col min="12029" max="12031" width="6.625" style="26" customWidth="1"/>
    <col min="12032" max="12034" width="7.625" style="26" customWidth="1"/>
    <col min="12035" max="12037" width="7.375" style="26" customWidth="1"/>
    <col min="12038" max="12040" width="8.25" style="26" customWidth="1"/>
    <col min="12041" max="12247" width="9" style="26"/>
    <col min="12248" max="12248" width="9.25" style="26" customWidth="1"/>
    <col min="12249" max="12249" width="13.25" style="26" customWidth="1"/>
    <col min="12250" max="12252" width="8.875" style="26" customWidth="1"/>
    <col min="12253" max="12255" width="8.625" style="26" customWidth="1"/>
    <col min="12256" max="12258" width="8" style="26" customWidth="1"/>
    <col min="12259" max="12270" width="8.625" style="26" customWidth="1"/>
    <col min="12271" max="12271" width="9.25" style="26" customWidth="1"/>
    <col min="12272" max="12272" width="13" style="26" customWidth="1"/>
    <col min="12273" max="12275" width="7.625" style="26" customWidth="1"/>
    <col min="12276" max="12278" width="7.375" style="26" customWidth="1"/>
    <col min="12279" max="12284" width="7.625" style="26" customWidth="1"/>
    <col min="12285" max="12287" width="6.625" style="26" customWidth="1"/>
    <col min="12288" max="12290" width="7.625" style="26" customWidth="1"/>
    <col min="12291" max="12293" width="7.375" style="26" customWidth="1"/>
    <col min="12294" max="12296" width="8.25" style="26" customWidth="1"/>
    <col min="12297" max="12503" width="9" style="26"/>
    <col min="12504" max="12504" width="9.25" style="26" customWidth="1"/>
    <col min="12505" max="12505" width="13.25" style="26" customWidth="1"/>
    <col min="12506" max="12508" width="8.875" style="26" customWidth="1"/>
    <col min="12509" max="12511" width="8.625" style="26" customWidth="1"/>
    <col min="12512" max="12514" width="8" style="26" customWidth="1"/>
    <col min="12515" max="12526" width="8.625" style="26" customWidth="1"/>
    <col min="12527" max="12527" width="9.25" style="26" customWidth="1"/>
    <col min="12528" max="12528" width="13" style="26" customWidth="1"/>
    <col min="12529" max="12531" width="7.625" style="26" customWidth="1"/>
    <col min="12532" max="12534" width="7.375" style="26" customWidth="1"/>
    <col min="12535" max="12540" width="7.625" style="26" customWidth="1"/>
    <col min="12541" max="12543" width="6.625" style="26" customWidth="1"/>
    <col min="12544" max="12546" width="7.625" style="26" customWidth="1"/>
    <col min="12547" max="12549" width="7.375" style="26" customWidth="1"/>
    <col min="12550" max="12552" width="8.25" style="26" customWidth="1"/>
    <col min="12553" max="12759" width="9" style="26"/>
    <col min="12760" max="12760" width="9.25" style="26" customWidth="1"/>
    <col min="12761" max="12761" width="13.25" style="26" customWidth="1"/>
    <col min="12762" max="12764" width="8.875" style="26" customWidth="1"/>
    <col min="12765" max="12767" width="8.625" style="26" customWidth="1"/>
    <col min="12768" max="12770" width="8" style="26" customWidth="1"/>
    <col min="12771" max="12782" width="8.625" style="26" customWidth="1"/>
    <col min="12783" max="12783" width="9.25" style="26" customWidth="1"/>
    <col min="12784" max="12784" width="13" style="26" customWidth="1"/>
    <col min="12785" max="12787" width="7.625" style="26" customWidth="1"/>
    <col min="12788" max="12790" width="7.375" style="26" customWidth="1"/>
    <col min="12791" max="12796" width="7.625" style="26" customWidth="1"/>
    <col min="12797" max="12799" width="6.625" style="26" customWidth="1"/>
    <col min="12800" max="12802" width="7.625" style="26" customWidth="1"/>
    <col min="12803" max="12805" width="7.375" style="26" customWidth="1"/>
    <col min="12806" max="12808" width="8.25" style="26" customWidth="1"/>
    <col min="12809" max="13015" width="9" style="26"/>
    <col min="13016" max="13016" width="9.25" style="26" customWidth="1"/>
    <col min="13017" max="13017" width="13.25" style="26" customWidth="1"/>
    <col min="13018" max="13020" width="8.875" style="26" customWidth="1"/>
    <col min="13021" max="13023" width="8.625" style="26" customWidth="1"/>
    <col min="13024" max="13026" width="8" style="26" customWidth="1"/>
    <col min="13027" max="13038" width="8.625" style="26" customWidth="1"/>
    <col min="13039" max="13039" width="9.25" style="26" customWidth="1"/>
    <col min="13040" max="13040" width="13" style="26" customWidth="1"/>
    <col min="13041" max="13043" width="7.625" style="26" customWidth="1"/>
    <col min="13044" max="13046" width="7.375" style="26" customWidth="1"/>
    <col min="13047" max="13052" width="7.625" style="26" customWidth="1"/>
    <col min="13053" max="13055" width="6.625" style="26" customWidth="1"/>
    <col min="13056" max="13058" width="7.625" style="26" customWidth="1"/>
    <col min="13059" max="13061" width="7.375" style="26" customWidth="1"/>
    <col min="13062" max="13064" width="8.25" style="26" customWidth="1"/>
    <col min="13065" max="13271" width="9" style="26"/>
    <col min="13272" max="13272" width="9.25" style="26" customWidth="1"/>
    <col min="13273" max="13273" width="13.25" style="26" customWidth="1"/>
    <col min="13274" max="13276" width="8.875" style="26" customWidth="1"/>
    <col min="13277" max="13279" width="8.625" style="26" customWidth="1"/>
    <col min="13280" max="13282" width="8" style="26" customWidth="1"/>
    <col min="13283" max="13294" width="8.625" style="26" customWidth="1"/>
    <col min="13295" max="13295" width="9.25" style="26" customWidth="1"/>
    <col min="13296" max="13296" width="13" style="26" customWidth="1"/>
    <col min="13297" max="13299" width="7.625" style="26" customWidth="1"/>
    <col min="13300" max="13302" width="7.375" style="26" customWidth="1"/>
    <col min="13303" max="13308" width="7.625" style="26" customWidth="1"/>
    <col min="13309" max="13311" width="6.625" style="26" customWidth="1"/>
    <col min="13312" max="13314" width="7.625" style="26" customWidth="1"/>
    <col min="13315" max="13317" width="7.375" style="26" customWidth="1"/>
    <col min="13318" max="13320" width="8.25" style="26" customWidth="1"/>
    <col min="13321" max="13527" width="9" style="26"/>
    <col min="13528" max="13528" width="9.25" style="26" customWidth="1"/>
    <col min="13529" max="13529" width="13.25" style="26" customWidth="1"/>
    <col min="13530" max="13532" width="8.875" style="26" customWidth="1"/>
    <col min="13533" max="13535" width="8.625" style="26" customWidth="1"/>
    <col min="13536" max="13538" width="8" style="26" customWidth="1"/>
    <col min="13539" max="13550" width="8.625" style="26" customWidth="1"/>
    <col min="13551" max="13551" width="9.25" style="26" customWidth="1"/>
    <col min="13552" max="13552" width="13" style="26" customWidth="1"/>
    <col min="13553" max="13555" width="7.625" style="26" customWidth="1"/>
    <col min="13556" max="13558" width="7.375" style="26" customWidth="1"/>
    <col min="13559" max="13564" width="7.625" style="26" customWidth="1"/>
    <col min="13565" max="13567" width="6.625" style="26" customWidth="1"/>
    <col min="13568" max="13570" width="7.625" style="26" customWidth="1"/>
    <col min="13571" max="13573" width="7.375" style="26" customWidth="1"/>
    <col min="13574" max="13576" width="8.25" style="26" customWidth="1"/>
    <col min="13577" max="13783" width="9" style="26"/>
    <col min="13784" max="13784" width="9.25" style="26" customWidth="1"/>
    <col min="13785" max="13785" width="13.25" style="26" customWidth="1"/>
    <col min="13786" max="13788" width="8.875" style="26" customWidth="1"/>
    <col min="13789" max="13791" width="8.625" style="26" customWidth="1"/>
    <col min="13792" max="13794" width="8" style="26" customWidth="1"/>
    <col min="13795" max="13806" width="8.625" style="26" customWidth="1"/>
    <col min="13807" max="13807" width="9.25" style="26" customWidth="1"/>
    <col min="13808" max="13808" width="13" style="26" customWidth="1"/>
    <col min="13809" max="13811" width="7.625" style="26" customWidth="1"/>
    <col min="13812" max="13814" width="7.375" style="26" customWidth="1"/>
    <col min="13815" max="13820" width="7.625" style="26" customWidth="1"/>
    <col min="13821" max="13823" width="6.625" style="26" customWidth="1"/>
    <col min="13824" max="13826" width="7.625" style="26" customWidth="1"/>
    <col min="13827" max="13829" width="7.375" style="26" customWidth="1"/>
    <col min="13830" max="13832" width="8.25" style="26" customWidth="1"/>
    <col min="13833" max="14039" width="9" style="26"/>
    <col min="14040" max="14040" width="9.25" style="26" customWidth="1"/>
    <col min="14041" max="14041" width="13.25" style="26" customWidth="1"/>
    <col min="14042" max="14044" width="8.875" style="26" customWidth="1"/>
    <col min="14045" max="14047" width="8.625" style="26" customWidth="1"/>
    <col min="14048" max="14050" width="8" style="26" customWidth="1"/>
    <col min="14051" max="14062" width="8.625" style="26" customWidth="1"/>
    <col min="14063" max="14063" width="9.25" style="26" customWidth="1"/>
    <col min="14064" max="14064" width="13" style="26" customWidth="1"/>
    <col min="14065" max="14067" width="7.625" style="26" customWidth="1"/>
    <col min="14068" max="14070" width="7.375" style="26" customWidth="1"/>
    <col min="14071" max="14076" width="7.625" style="26" customWidth="1"/>
    <col min="14077" max="14079" width="6.625" style="26" customWidth="1"/>
    <col min="14080" max="14082" width="7.625" style="26" customWidth="1"/>
    <col min="14083" max="14085" width="7.375" style="26" customWidth="1"/>
    <col min="14086" max="14088" width="8.25" style="26" customWidth="1"/>
    <col min="14089" max="14295" width="9" style="26"/>
    <col min="14296" max="14296" width="9.25" style="26" customWidth="1"/>
    <col min="14297" max="14297" width="13.25" style="26" customWidth="1"/>
    <col min="14298" max="14300" width="8.875" style="26" customWidth="1"/>
    <col min="14301" max="14303" width="8.625" style="26" customWidth="1"/>
    <col min="14304" max="14306" width="8" style="26" customWidth="1"/>
    <col min="14307" max="14318" width="8.625" style="26" customWidth="1"/>
    <col min="14319" max="14319" width="9.25" style="26" customWidth="1"/>
    <col min="14320" max="14320" width="13" style="26" customWidth="1"/>
    <col min="14321" max="14323" width="7.625" style="26" customWidth="1"/>
    <col min="14324" max="14326" width="7.375" style="26" customWidth="1"/>
    <col min="14327" max="14332" width="7.625" style="26" customWidth="1"/>
    <col min="14333" max="14335" width="6.625" style="26" customWidth="1"/>
    <col min="14336" max="14338" width="7.625" style="26" customWidth="1"/>
    <col min="14339" max="14341" width="7.375" style="26" customWidth="1"/>
    <col min="14342" max="14344" width="8.25" style="26" customWidth="1"/>
    <col min="14345" max="14551" width="9" style="26"/>
    <col min="14552" max="14552" width="9.25" style="26" customWidth="1"/>
    <col min="14553" max="14553" width="13.25" style="26" customWidth="1"/>
    <col min="14554" max="14556" width="8.875" style="26" customWidth="1"/>
    <col min="14557" max="14559" width="8.625" style="26" customWidth="1"/>
    <col min="14560" max="14562" width="8" style="26" customWidth="1"/>
    <col min="14563" max="14574" width="8.625" style="26" customWidth="1"/>
    <col min="14575" max="14575" width="9.25" style="26" customWidth="1"/>
    <col min="14576" max="14576" width="13" style="26" customWidth="1"/>
    <col min="14577" max="14579" width="7.625" style="26" customWidth="1"/>
    <col min="14580" max="14582" width="7.375" style="26" customWidth="1"/>
    <col min="14583" max="14588" width="7.625" style="26" customWidth="1"/>
    <col min="14589" max="14591" width="6.625" style="26" customWidth="1"/>
    <col min="14592" max="14594" width="7.625" style="26" customWidth="1"/>
    <col min="14595" max="14597" width="7.375" style="26" customWidth="1"/>
    <col min="14598" max="14600" width="8.25" style="26" customWidth="1"/>
    <col min="14601" max="14807" width="9" style="26"/>
    <col min="14808" max="14808" width="9.25" style="26" customWidth="1"/>
    <col min="14809" max="14809" width="13.25" style="26" customWidth="1"/>
    <col min="14810" max="14812" width="8.875" style="26" customWidth="1"/>
    <col min="14813" max="14815" width="8.625" style="26" customWidth="1"/>
    <col min="14816" max="14818" width="8" style="26" customWidth="1"/>
    <col min="14819" max="14830" width="8.625" style="26" customWidth="1"/>
    <col min="14831" max="14831" width="9.25" style="26" customWidth="1"/>
    <col min="14832" max="14832" width="13" style="26" customWidth="1"/>
    <col min="14833" max="14835" width="7.625" style="26" customWidth="1"/>
    <col min="14836" max="14838" width="7.375" style="26" customWidth="1"/>
    <col min="14839" max="14844" width="7.625" style="26" customWidth="1"/>
    <col min="14845" max="14847" width="6.625" style="26" customWidth="1"/>
    <col min="14848" max="14850" width="7.625" style="26" customWidth="1"/>
    <col min="14851" max="14853" width="7.375" style="26" customWidth="1"/>
    <col min="14854" max="14856" width="8.25" style="26" customWidth="1"/>
    <col min="14857" max="15063" width="9" style="26"/>
    <col min="15064" max="15064" width="9.25" style="26" customWidth="1"/>
    <col min="15065" max="15065" width="13.25" style="26" customWidth="1"/>
    <col min="15066" max="15068" width="8.875" style="26" customWidth="1"/>
    <col min="15069" max="15071" width="8.625" style="26" customWidth="1"/>
    <col min="15072" max="15074" width="8" style="26" customWidth="1"/>
    <col min="15075" max="15086" width="8.625" style="26" customWidth="1"/>
    <col min="15087" max="15087" width="9.25" style="26" customWidth="1"/>
    <col min="15088" max="15088" width="13" style="26" customWidth="1"/>
    <col min="15089" max="15091" width="7.625" style="26" customWidth="1"/>
    <col min="15092" max="15094" width="7.375" style="26" customWidth="1"/>
    <col min="15095" max="15100" width="7.625" style="26" customWidth="1"/>
    <col min="15101" max="15103" width="6.625" style="26" customWidth="1"/>
    <col min="15104" max="15106" width="7.625" style="26" customWidth="1"/>
    <col min="15107" max="15109" width="7.375" style="26" customWidth="1"/>
    <col min="15110" max="15112" width="8.25" style="26" customWidth="1"/>
    <col min="15113" max="15319" width="9" style="26"/>
    <col min="15320" max="15320" width="9.25" style="26" customWidth="1"/>
    <col min="15321" max="15321" width="13.25" style="26" customWidth="1"/>
    <col min="15322" max="15324" width="8.875" style="26" customWidth="1"/>
    <col min="15325" max="15327" width="8.625" style="26" customWidth="1"/>
    <col min="15328" max="15330" width="8" style="26" customWidth="1"/>
    <col min="15331" max="15342" width="8.625" style="26" customWidth="1"/>
    <col min="15343" max="15343" width="9.25" style="26" customWidth="1"/>
    <col min="15344" max="15344" width="13" style="26" customWidth="1"/>
    <col min="15345" max="15347" width="7.625" style="26" customWidth="1"/>
    <col min="15348" max="15350" width="7.375" style="26" customWidth="1"/>
    <col min="15351" max="15356" width="7.625" style="26" customWidth="1"/>
    <col min="15357" max="15359" width="6.625" style="26" customWidth="1"/>
    <col min="15360" max="15362" width="7.625" style="26" customWidth="1"/>
    <col min="15363" max="15365" width="7.375" style="26" customWidth="1"/>
    <col min="15366" max="15368" width="8.25" style="26" customWidth="1"/>
    <col min="15369" max="15575" width="9" style="26"/>
    <col min="15576" max="15576" width="9.25" style="26" customWidth="1"/>
    <col min="15577" max="15577" width="13.25" style="26" customWidth="1"/>
    <col min="15578" max="15580" width="8.875" style="26" customWidth="1"/>
    <col min="15581" max="15583" width="8.625" style="26" customWidth="1"/>
    <col min="15584" max="15586" width="8" style="26" customWidth="1"/>
    <col min="15587" max="15598" width="8.625" style="26" customWidth="1"/>
    <col min="15599" max="15599" width="9.25" style="26" customWidth="1"/>
    <col min="15600" max="15600" width="13" style="26" customWidth="1"/>
    <col min="15601" max="15603" width="7.625" style="26" customWidth="1"/>
    <col min="15604" max="15606" width="7.375" style="26" customWidth="1"/>
    <col min="15607" max="15612" width="7.625" style="26" customWidth="1"/>
    <col min="15613" max="15615" width="6.625" style="26" customWidth="1"/>
    <col min="15616" max="15618" width="7.625" style="26" customWidth="1"/>
    <col min="15619" max="15621" width="7.375" style="26" customWidth="1"/>
    <col min="15622" max="15624" width="8.25" style="26" customWidth="1"/>
    <col min="15625" max="15831" width="9" style="26"/>
    <col min="15832" max="15832" width="9.25" style="26" customWidth="1"/>
    <col min="15833" max="15833" width="13.25" style="26" customWidth="1"/>
    <col min="15834" max="15836" width="8.875" style="26" customWidth="1"/>
    <col min="15837" max="15839" width="8.625" style="26" customWidth="1"/>
    <col min="15840" max="15842" width="8" style="26" customWidth="1"/>
    <col min="15843" max="15854" width="8.625" style="26" customWidth="1"/>
    <col min="15855" max="15855" width="9.25" style="26" customWidth="1"/>
    <col min="15856" max="15856" width="13" style="26" customWidth="1"/>
    <col min="15857" max="15859" width="7.625" style="26" customWidth="1"/>
    <col min="15860" max="15862" width="7.375" style="26" customWidth="1"/>
    <col min="15863" max="15868" width="7.625" style="26" customWidth="1"/>
    <col min="15869" max="15871" width="6.625" style="26" customWidth="1"/>
    <col min="15872" max="15874" width="7.625" style="26" customWidth="1"/>
    <col min="15875" max="15877" width="7.375" style="26" customWidth="1"/>
    <col min="15878" max="15880" width="8.25" style="26" customWidth="1"/>
    <col min="15881" max="16087" width="9" style="26"/>
    <col min="16088" max="16088" width="9.25" style="26" customWidth="1"/>
    <col min="16089" max="16089" width="13.25" style="26" customWidth="1"/>
    <col min="16090" max="16092" width="8.875" style="26" customWidth="1"/>
    <col min="16093" max="16095" width="8.625" style="26" customWidth="1"/>
    <col min="16096" max="16098" width="8" style="26" customWidth="1"/>
    <col min="16099" max="16110" width="8.625" style="26" customWidth="1"/>
    <col min="16111" max="16111" width="9.25" style="26" customWidth="1"/>
    <col min="16112" max="16112" width="13" style="26" customWidth="1"/>
    <col min="16113" max="16115" width="7.625" style="26" customWidth="1"/>
    <col min="16116" max="16118" width="7.375" style="26" customWidth="1"/>
    <col min="16119" max="16124" width="7.625" style="26" customWidth="1"/>
    <col min="16125" max="16127" width="6.625" style="26" customWidth="1"/>
    <col min="16128" max="16130" width="7.625" style="26" customWidth="1"/>
    <col min="16131" max="16133" width="7.375" style="26" customWidth="1"/>
    <col min="16134" max="16136" width="8.25" style="26" customWidth="1"/>
    <col min="16137" max="16384" width="9" style="26"/>
  </cols>
  <sheetData>
    <row r="1" spans="1:9" s="423" customFormat="1" ht="14.1" customHeight="1">
      <c r="A1" s="886" t="s">
        <v>1317</v>
      </c>
      <c r="G1" s="422"/>
      <c r="H1" s="422"/>
      <c r="I1" s="422"/>
    </row>
    <row r="2" spans="1:9" s="9" customFormat="1" ht="14.1" customHeight="1">
      <c r="A2" s="839"/>
      <c r="B2" s="839"/>
      <c r="C2" s="839"/>
      <c r="D2" s="839"/>
      <c r="E2" s="839"/>
      <c r="F2" s="839"/>
      <c r="G2" s="931"/>
      <c r="H2" s="839"/>
      <c r="I2" s="839"/>
    </row>
    <row r="3" spans="1:9" s="742" customFormat="1" ht="20.100000000000001" customHeight="1">
      <c r="A3" s="1094" t="s">
        <v>373</v>
      </c>
      <c r="B3" s="1094"/>
      <c r="C3" s="1094"/>
      <c r="D3" s="1094"/>
      <c r="E3" s="1094"/>
      <c r="F3" s="1094"/>
      <c r="G3" s="1094"/>
      <c r="H3" s="1094"/>
      <c r="I3" s="1094"/>
    </row>
    <row r="4" spans="1:9" s="741" customFormat="1" ht="24" customHeight="1">
      <c r="A4" s="1259" t="s">
        <v>1081</v>
      </c>
      <c r="B4" s="1259"/>
      <c r="C4" s="1259"/>
      <c r="D4" s="1259"/>
      <c r="E4" s="1259"/>
      <c r="F4" s="1259"/>
      <c r="G4" s="1259"/>
      <c r="H4" s="1259"/>
      <c r="I4" s="1259"/>
    </row>
    <row r="5" spans="1:9" s="370" customFormat="1" ht="18" customHeight="1" thickBot="1">
      <c r="A5" s="852" t="s">
        <v>213</v>
      </c>
      <c r="B5" s="852"/>
      <c r="C5" s="852"/>
      <c r="D5" s="852"/>
      <c r="E5" s="852"/>
      <c r="F5" s="852"/>
      <c r="G5" s="799"/>
      <c r="H5" s="852"/>
      <c r="I5" s="840" t="s">
        <v>74</v>
      </c>
    </row>
    <row r="6" spans="1:9" s="9" customFormat="1" ht="28.5" customHeight="1">
      <c r="A6" s="1044" t="s">
        <v>1268</v>
      </c>
      <c r="B6" s="1127" t="s">
        <v>173</v>
      </c>
      <c r="C6" s="1095" t="s">
        <v>499</v>
      </c>
      <c r="D6" s="1257"/>
      <c r="E6" s="1257"/>
      <c r="F6" s="1095" t="s">
        <v>284</v>
      </c>
      <c r="G6" s="1257"/>
      <c r="H6" s="1257"/>
      <c r="I6" s="1257"/>
    </row>
    <row r="7" spans="1:9" s="9" customFormat="1" ht="28.5" customHeight="1">
      <c r="A7" s="1123"/>
      <c r="B7" s="1119"/>
      <c r="C7" s="1034" t="s">
        <v>609</v>
      </c>
      <c r="D7" s="1034" t="s">
        <v>610</v>
      </c>
      <c r="E7" s="1034" t="s">
        <v>611</v>
      </c>
      <c r="F7" s="1068" t="s">
        <v>609</v>
      </c>
      <c r="G7" s="1034" t="s">
        <v>610</v>
      </c>
      <c r="H7" s="1060" t="s">
        <v>611</v>
      </c>
      <c r="I7" s="1061"/>
    </row>
    <row r="8" spans="1:9" s="9" customFormat="1" ht="11.25" customHeight="1">
      <c r="A8" s="1123"/>
      <c r="B8" s="1119"/>
      <c r="C8" s="1035"/>
      <c r="D8" s="1035"/>
      <c r="E8" s="1035"/>
      <c r="F8" s="990"/>
      <c r="G8" s="1035"/>
      <c r="H8" s="994"/>
      <c r="I8" s="989"/>
    </row>
    <row r="9" spans="1:9" s="9" customFormat="1" ht="12.75" customHeight="1">
      <c r="A9" s="1124"/>
      <c r="B9" s="1120"/>
      <c r="C9" s="1036"/>
      <c r="D9" s="1036"/>
      <c r="E9" s="1036"/>
      <c r="F9" s="992"/>
      <c r="G9" s="1036"/>
      <c r="H9" s="995"/>
      <c r="I9" s="991"/>
    </row>
    <row r="10" spans="1:9" s="85" customFormat="1" ht="41.1" customHeight="1">
      <c r="A10" s="879" t="s">
        <v>700</v>
      </c>
      <c r="B10" s="11">
        <v>93093</v>
      </c>
      <c r="C10" s="11">
        <v>11170</v>
      </c>
      <c r="D10" s="11">
        <v>1740</v>
      </c>
      <c r="E10" s="11">
        <v>1569</v>
      </c>
      <c r="F10" s="11">
        <v>24594</v>
      </c>
      <c r="G10" s="11">
        <v>2554</v>
      </c>
      <c r="H10" s="1260">
        <v>1179</v>
      </c>
      <c r="I10" s="1260"/>
    </row>
    <row r="11" spans="1:9" s="85" customFormat="1" ht="41.1" customHeight="1">
      <c r="A11" s="879" t="s">
        <v>796</v>
      </c>
      <c r="B11" s="11">
        <v>95397</v>
      </c>
      <c r="C11" s="11">
        <v>12060</v>
      </c>
      <c r="D11" s="11">
        <v>1894</v>
      </c>
      <c r="E11" s="11">
        <v>1586</v>
      </c>
      <c r="F11" s="11">
        <v>26675</v>
      </c>
      <c r="G11" s="11">
        <v>2709</v>
      </c>
      <c r="H11" s="1258">
        <v>1348</v>
      </c>
      <c r="I11" s="1258"/>
    </row>
    <row r="12" spans="1:9" s="85" customFormat="1" ht="41.1" customHeight="1">
      <c r="A12" s="879" t="s">
        <v>833</v>
      </c>
      <c r="B12" s="11">
        <v>93822</v>
      </c>
      <c r="C12" s="11">
        <v>12106</v>
      </c>
      <c r="D12" s="11">
        <v>1988</v>
      </c>
      <c r="E12" s="11">
        <v>1514</v>
      </c>
      <c r="F12" s="11">
        <v>25960</v>
      </c>
      <c r="G12" s="11">
        <v>2763</v>
      </c>
      <c r="H12" s="1258">
        <v>1284</v>
      </c>
      <c r="I12" s="1258"/>
    </row>
    <row r="13" spans="1:9" s="85" customFormat="1" ht="41.1" customHeight="1">
      <c r="A13" s="879" t="s">
        <v>1036</v>
      </c>
      <c r="B13" s="11">
        <v>61665</v>
      </c>
      <c r="C13" s="11">
        <v>10199</v>
      </c>
      <c r="D13" s="11">
        <v>1704</v>
      </c>
      <c r="E13" s="11">
        <v>1291</v>
      </c>
      <c r="F13" s="11">
        <v>23684</v>
      </c>
      <c r="G13" s="11">
        <v>2438</v>
      </c>
      <c r="H13" s="1258">
        <v>1286</v>
      </c>
      <c r="I13" s="1258"/>
    </row>
    <row r="14" spans="1:9" s="85" customFormat="1" ht="41.1" customHeight="1" thickBot="1">
      <c r="A14" s="935" t="s">
        <v>1260</v>
      </c>
      <c r="B14" s="717">
        <v>79641</v>
      </c>
      <c r="C14" s="717">
        <v>9941</v>
      </c>
      <c r="D14" s="717">
        <v>1693</v>
      </c>
      <c r="E14" s="717">
        <v>1257</v>
      </c>
      <c r="F14" s="717">
        <v>20882</v>
      </c>
      <c r="G14" s="717">
        <v>2246</v>
      </c>
      <c r="H14" s="717"/>
      <c r="I14" s="717">
        <v>1038</v>
      </c>
    </row>
    <row r="15" spans="1:9" s="85" customFormat="1" ht="20.100000000000001" customHeight="1" thickBot="1">
      <c r="A15" s="877"/>
      <c r="B15" s="14"/>
      <c r="C15" s="14"/>
      <c r="D15" s="14"/>
      <c r="E15" s="14"/>
      <c r="F15" s="14"/>
      <c r="G15" s="14"/>
      <c r="H15" s="14"/>
      <c r="I15" s="14"/>
    </row>
    <row r="16" spans="1:9" s="85" customFormat="1" ht="28.5" customHeight="1">
      <c r="A16" s="1044" t="s">
        <v>1268</v>
      </c>
      <c r="B16" s="1257" t="s">
        <v>399</v>
      </c>
      <c r="C16" s="1257"/>
      <c r="D16" s="1257"/>
      <c r="E16" s="1095" t="s">
        <v>400</v>
      </c>
      <c r="F16" s="1257"/>
      <c r="G16" s="1257"/>
      <c r="H16" s="1132" t="s">
        <v>1213</v>
      </c>
      <c r="I16" s="987" t="s">
        <v>1214</v>
      </c>
    </row>
    <row r="17" spans="1:9" s="38" customFormat="1" ht="11.25" customHeight="1">
      <c r="A17" s="1123"/>
      <c r="B17" s="1068" t="s">
        <v>609</v>
      </c>
      <c r="C17" s="1034" t="s">
        <v>610</v>
      </c>
      <c r="D17" s="1034" t="s">
        <v>611</v>
      </c>
      <c r="E17" s="1034" t="s">
        <v>609</v>
      </c>
      <c r="F17" s="1034" t="s">
        <v>610</v>
      </c>
      <c r="G17" s="1034" t="s">
        <v>611</v>
      </c>
      <c r="H17" s="1035"/>
      <c r="I17" s="989"/>
    </row>
    <row r="18" spans="1:9" s="9" customFormat="1" ht="11.25" customHeight="1">
      <c r="A18" s="1123"/>
      <c r="B18" s="990"/>
      <c r="C18" s="1035"/>
      <c r="D18" s="1035"/>
      <c r="E18" s="1035"/>
      <c r="F18" s="1035"/>
      <c r="G18" s="1035"/>
      <c r="H18" s="1035"/>
      <c r="I18" s="989"/>
    </row>
    <row r="19" spans="1:9" s="9" customFormat="1" ht="11.25" customHeight="1">
      <c r="A19" s="1124"/>
      <c r="B19" s="992"/>
      <c r="C19" s="1036"/>
      <c r="D19" s="1036"/>
      <c r="E19" s="1036"/>
      <c r="F19" s="1036"/>
      <c r="G19" s="1036"/>
      <c r="H19" s="1036"/>
      <c r="I19" s="991"/>
    </row>
    <row r="20" spans="1:9" s="9" customFormat="1" ht="41.1" customHeight="1">
      <c r="A20" s="879" t="s">
        <v>700</v>
      </c>
      <c r="B20" s="11">
        <v>5875</v>
      </c>
      <c r="C20" s="11">
        <v>1375</v>
      </c>
      <c r="D20" s="11">
        <v>636</v>
      </c>
      <c r="E20" s="11">
        <v>4156</v>
      </c>
      <c r="F20" s="11">
        <v>897</v>
      </c>
      <c r="G20" s="11">
        <v>7</v>
      </c>
      <c r="H20" s="11">
        <v>656</v>
      </c>
      <c r="I20" s="11">
        <v>36685</v>
      </c>
    </row>
    <row r="21" spans="1:9" s="9" customFormat="1" ht="41.1" customHeight="1">
      <c r="A21" s="879" t="s">
        <v>796</v>
      </c>
      <c r="B21" s="11">
        <v>6448</v>
      </c>
      <c r="C21" s="11">
        <v>1493</v>
      </c>
      <c r="D21" s="11">
        <v>548</v>
      </c>
      <c r="E21" s="11">
        <v>4571</v>
      </c>
      <c r="F21" s="11">
        <v>825</v>
      </c>
      <c r="G21" s="11">
        <v>4</v>
      </c>
      <c r="H21" s="11">
        <v>666</v>
      </c>
      <c r="I21" s="11">
        <v>34570</v>
      </c>
    </row>
    <row r="22" spans="1:9" s="9" customFormat="1" ht="41.1" customHeight="1">
      <c r="A22" s="879" t="s">
        <v>833</v>
      </c>
      <c r="B22" s="11">
        <v>6120</v>
      </c>
      <c r="C22" s="11">
        <v>1508</v>
      </c>
      <c r="D22" s="11">
        <v>473</v>
      </c>
      <c r="E22" s="11">
        <v>4319</v>
      </c>
      <c r="F22" s="11">
        <v>865</v>
      </c>
      <c r="G22" s="11">
        <v>1</v>
      </c>
      <c r="H22" s="11">
        <v>707</v>
      </c>
      <c r="I22" s="11">
        <v>34214</v>
      </c>
    </row>
    <row r="23" spans="1:9" s="9" customFormat="1" ht="41.1" customHeight="1">
      <c r="A23" s="879" t="s">
        <v>1036</v>
      </c>
      <c r="B23" s="11">
        <v>5536</v>
      </c>
      <c r="C23" s="11">
        <v>1232</v>
      </c>
      <c r="D23" s="11">
        <v>434</v>
      </c>
      <c r="E23" s="11">
        <v>3903</v>
      </c>
      <c r="F23" s="11">
        <v>803</v>
      </c>
      <c r="G23" s="11">
        <v>9</v>
      </c>
      <c r="H23" s="11">
        <v>649</v>
      </c>
      <c r="I23" s="11">
        <v>8497</v>
      </c>
    </row>
    <row r="24" spans="1:9" s="9" customFormat="1" ht="41.1" customHeight="1" thickBot="1">
      <c r="A24" s="935" t="s">
        <v>1260</v>
      </c>
      <c r="B24" s="717">
        <v>5135</v>
      </c>
      <c r="C24" s="717">
        <v>1074</v>
      </c>
      <c r="D24" s="717">
        <v>410</v>
      </c>
      <c r="E24" s="717">
        <v>3446</v>
      </c>
      <c r="F24" s="717">
        <v>782</v>
      </c>
      <c r="G24" s="717">
        <v>5</v>
      </c>
      <c r="H24" s="717">
        <v>566</v>
      </c>
      <c r="I24" s="717">
        <v>31166</v>
      </c>
    </row>
    <row r="25" spans="1:9" s="9" customFormat="1" ht="11.25">
      <c r="A25" s="844" t="s">
        <v>1083</v>
      </c>
      <c r="B25" s="844"/>
      <c r="C25" s="844"/>
      <c r="D25" s="844"/>
      <c r="E25" s="844"/>
      <c r="F25" s="844"/>
      <c r="G25" s="844"/>
      <c r="H25" s="844"/>
      <c r="I25" s="936" t="s">
        <v>286</v>
      </c>
    </row>
    <row r="26" spans="1:9" s="9" customFormat="1" ht="11.25">
      <c r="A26" s="852" t="s">
        <v>1082</v>
      </c>
      <c r="B26" s="839"/>
      <c r="C26" s="839"/>
      <c r="D26" s="839"/>
      <c r="E26" s="839"/>
      <c r="F26" s="839"/>
      <c r="G26" s="931"/>
      <c r="H26" s="839"/>
      <c r="I26" s="839"/>
    </row>
    <row r="27" spans="1:9" s="9" customFormat="1" ht="11.25">
      <c r="A27" s="486"/>
      <c r="B27" s="486"/>
      <c r="C27" s="486"/>
      <c r="D27" s="486"/>
      <c r="E27" s="486"/>
      <c r="F27" s="486"/>
      <c r="G27" s="84"/>
      <c r="H27" s="486"/>
      <c r="I27" s="486"/>
    </row>
    <row r="28" spans="1:9" s="9" customFormat="1" ht="11.25">
      <c r="A28" s="486"/>
      <c r="B28" s="486"/>
      <c r="C28" s="486"/>
      <c r="D28" s="486"/>
      <c r="E28" s="486"/>
      <c r="F28" s="486"/>
      <c r="G28" s="84"/>
      <c r="H28" s="486"/>
      <c r="I28" s="486"/>
    </row>
    <row r="29" spans="1:9" s="9" customFormat="1" ht="11.25">
      <c r="A29" s="486"/>
      <c r="B29" s="486"/>
      <c r="C29" s="486"/>
      <c r="D29" s="486"/>
      <c r="E29" s="486"/>
      <c r="F29" s="486"/>
      <c r="G29" s="84"/>
      <c r="H29" s="486"/>
      <c r="I29" s="486"/>
    </row>
    <row r="30" spans="1:9" s="9" customFormat="1" ht="11.25">
      <c r="A30" s="486"/>
      <c r="B30" s="486"/>
      <c r="C30" s="486"/>
      <c r="D30" s="486"/>
      <c r="E30" s="486"/>
      <c r="F30" s="486"/>
      <c r="G30" s="84"/>
      <c r="H30" s="486"/>
      <c r="I30" s="486"/>
    </row>
    <row r="31" spans="1:9" s="9" customFormat="1" ht="11.25">
      <c r="A31" s="486"/>
      <c r="B31" s="486"/>
      <c r="C31" s="486"/>
      <c r="D31" s="486"/>
      <c r="E31" s="486"/>
      <c r="F31" s="486"/>
      <c r="G31" s="84"/>
      <c r="H31" s="486"/>
      <c r="I31" s="486"/>
    </row>
    <row r="32" spans="1:9" s="9" customFormat="1" ht="11.25">
      <c r="A32" s="486"/>
      <c r="B32" s="486"/>
      <c r="C32" s="486"/>
      <c r="D32" s="486"/>
      <c r="E32" s="486"/>
      <c r="F32" s="486"/>
      <c r="G32" s="84"/>
      <c r="H32" s="486"/>
      <c r="I32" s="486"/>
    </row>
    <row r="33" spans="1:9" s="9" customFormat="1" ht="11.25">
      <c r="A33" s="486"/>
      <c r="B33" s="486"/>
      <c r="C33" s="486"/>
      <c r="D33" s="486"/>
      <c r="E33" s="486"/>
      <c r="F33" s="486"/>
      <c r="G33" s="84"/>
      <c r="H33" s="486"/>
      <c r="I33" s="486"/>
    </row>
    <row r="34" spans="1:9" s="9" customFormat="1" ht="11.25">
      <c r="A34" s="486"/>
      <c r="B34" s="486"/>
      <c r="C34" s="486"/>
      <c r="D34" s="486"/>
      <c r="E34" s="486"/>
      <c r="F34" s="486"/>
      <c r="G34" s="84"/>
      <c r="H34" s="486"/>
      <c r="I34" s="486"/>
    </row>
    <row r="35" spans="1:9" s="9" customFormat="1" ht="11.25">
      <c r="A35" s="486"/>
      <c r="B35" s="486"/>
      <c r="C35" s="486"/>
      <c r="D35" s="486"/>
      <c r="E35" s="486"/>
      <c r="F35" s="486"/>
      <c r="G35" s="84"/>
      <c r="H35" s="486"/>
      <c r="I35" s="486"/>
    </row>
    <row r="36" spans="1:9" s="9" customFormat="1" ht="11.25">
      <c r="A36" s="486"/>
      <c r="B36" s="486"/>
      <c r="C36" s="486"/>
      <c r="D36" s="486"/>
      <c r="E36" s="486"/>
      <c r="F36" s="486"/>
      <c r="G36" s="84"/>
      <c r="H36" s="486"/>
      <c r="I36" s="486"/>
    </row>
    <row r="37" spans="1:9" s="9" customFormat="1" ht="11.25">
      <c r="A37" s="486"/>
      <c r="B37" s="486"/>
      <c r="C37" s="486"/>
      <c r="D37" s="486"/>
      <c r="E37" s="486"/>
      <c r="F37" s="486"/>
      <c r="G37" s="84"/>
      <c r="H37" s="486"/>
      <c r="I37" s="486"/>
    </row>
    <row r="38" spans="1:9" s="9" customFormat="1" ht="11.25">
      <c r="A38" s="486"/>
      <c r="B38" s="486"/>
      <c r="C38" s="486"/>
      <c r="D38" s="486"/>
      <c r="E38" s="486"/>
      <c r="F38" s="486"/>
      <c r="G38" s="84"/>
      <c r="H38" s="486"/>
      <c r="I38" s="486"/>
    </row>
    <row r="39" spans="1:9" s="9" customFormat="1" ht="11.25">
      <c r="A39" s="486"/>
      <c r="B39" s="486"/>
      <c r="C39" s="486"/>
      <c r="D39" s="486"/>
      <c r="E39" s="486"/>
      <c r="F39" s="486"/>
      <c r="G39" s="84"/>
      <c r="H39" s="486"/>
      <c r="I39" s="486"/>
    </row>
    <row r="40" spans="1:9" s="9" customFormat="1" ht="11.25">
      <c r="A40" s="486"/>
      <c r="B40" s="486"/>
      <c r="C40" s="486"/>
      <c r="D40" s="486"/>
      <c r="E40" s="486"/>
      <c r="F40" s="486"/>
      <c r="G40" s="84"/>
      <c r="H40" s="486"/>
      <c r="I40" s="486"/>
    </row>
    <row r="41" spans="1:9" s="9" customFormat="1" ht="11.25">
      <c r="A41" s="486"/>
      <c r="B41" s="486"/>
      <c r="C41" s="486"/>
      <c r="D41" s="486"/>
      <c r="E41" s="486"/>
      <c r="F41" s="486"/>
      <c r="G41" s="84"/>
      <c r="H41" s="486"/>
      <c r="I41" s="486"/>
    </row>
    <row r="42" spans="1:9" s="9" customFormat="1" ht="11.25">
      <c r="A42" s="486"/>
      <c r="B42" s="486"/>
      <c r="C42" s="486"/>
      <c r="D42" s="486"/>
      <c r="E42" s="486"/>
      <c r="F42" s="486"/>
      <c r="G42" s="84"/>
      <c r="H42" s="486"/>
      <c r="I42" s="486"/>
    </row>
    <row r="43" spans="1:9" s="9" customFormat="1" ht="11.25">
      <c r="A43" s="486"/>
      <c r="B43" s="486"/>
      <c r="C43" s="486"/>
      <c r="D43" s="486"/>
      <c r="E43" s="486"/>
      <c r="F43" s="486"/>
      <c r="G43" s="84"/>
      <c r="H43" s="486"/>
      <c r="I43" s="486"/>
    </row>
    <row r="44" spans="1:9" s="9" customFormat="1" ht="11.25">
      <c r="A44" s="486"/>
      <c r="B44" s="486"/>
      <c r="C44" s="486"/>
      <c r="D44" s="486"/>
      <c r="E44" s="486"/>
      <c r="F44" s="486"/>
      <c r="G44" s="84"/>
      <c r="H44" s="486"/>
      <c r="I44" s="486"/>
    </row>
    <row r="45" spans="1:9" s="9" customFormat="1" ht="11.25">
      <c r="A45" s="486"/>
      <c r="B45" s="486"/>
      <c r="C45" s="486"/>
      <c r="D45" s="486"/>
      <c r="E45" s="486"/>
      <c r="F45" s="486"/>
      <c r="G45" s="84"/>
      <c r="H45" s="486"/>
      <c r="I45" s="486"/>
    </row>
    <row r="46" spans="1:9" s="9" customFormat="1" ht="11.25">
      <c r="A46" s="486"/>
      <c r="B46" s="486"/>
      <c r="C46" s="486"/>
      <c r="D46" s="486"/>
      <c r="E46" s="486"/>
      <c r="F46" s="486"/>
      <c r="G46" s="84"/>
      <c r="H46" s="486"/>
      <c r="I46" s="486"/>
    </row>
    <row r="47" spans="1:9" s="9" customFormat="1" ht="11.25">
      <c r="A47" s="486"/>
      <c r="B47" s="486"/>
      <c r="C47" s="486"/>
      <c r="D47" s="486"/>
      <c r="E47" s="486"/>
      <c r="F47" s="486"/>
      <c r="G47" s="84"/>
      <c r="H47" s="486"/>
      <c r="I47" s="486"/>
    </row>
    <row r="48" spans="1:9" s="9" customFormat="1" ht="11.25">
      <c r="A48" s="486"/>
      <c r="B48" s="486"/>
      <c r="C48" s="486"/>
      <c r="D48" s="486"/>
      <c r="E48" s="486"/>
      <c r="F48" s="486"/>
      <c r="G48" s="84"/>
      <c r="H48" s="486"/>
      <c r="I48" s="486"/>
    </row>
    <row r="49" spans="1:9" s="9" customFormat="1" ht="11.25">
      <c r="A49" s="486"/>
      <c r="B49" s="486"/>
      <c r="C49" s="486"/>
      <c r="D49" s="486"/>
      <c r="E49" s="486"/>
      <c r="F49" s="486"/>
      <c r="G49" s="84"/>
      <c r="H49" s="486"/>
      <c r="I49" s="486"/>
    </row>
    <row r="50" spans="1:9" s="9" customFormat="1" ht="11.25">
      <c r="A50" s="486"/>
      <c r="B50" s="486"/>
      <c r="C50" s="486"/>
      <c r="D50" s="486"/>
      <c r="E50" s="486"/>
      <c r="F50" s="486"/>
      <c r="G50" s="84"/>
      <c r="H50" s="486"/>
      <c r="I50" s="486"/>
    </row>
    <row r="51" spans="1:9" s="9" customFormat="1" ht="11.25">
      <c r="A51" s="486"/>
      <c r="B51" s="486"/>
      <c r="C51" s="486"/>
      <c r="D51" s="486"/>
      <c r="E51" s="486"/>
      <c r="F51" s="486"/>
      <c r="G51" s="84"/>
      <c r="H51" s="486"/>
      <c r="I51" s="486"/>
    </row>
    <row r="52" spans="1:9" s="9" customFormat="1" ht="11.25">
      <c r="A52" s="486"/>
      <c r="B52" s="486"/>
      <c r="C52" s="486"/>
      <c r="D52" s="486"/>
      <c r="E52" s="486"/>
      <c r="F52" s="486"/>
      <c r="G52" s="84"/>
      <c r="H52" s="486"/>
      <c r="I52" s="486"/>
    </row>
    <row r="53" spans="1:9" s="9" customFormat="1" ht="11.25">
      <c r="A53" s="486"/>
      <c r="B53" s="486"/>
      <c r="C53" s="486"/>
      <c r="D53" s="486"/>
      <c r="E53" s="486"/>
      <c r="F53" s="486"/>
      <c r="G53" s="84"/>
      <c r="H53" s="486"/>
      <c r="I53" s="486"/>
    </row>
    <row r="54" spans="1:9" s="9" customFormat="1" ht="11.25">
      <c r="A54" s="486"/>
      <c r="B54" s="486"/>
      <c r="C54" s="486"/>
      <c r="D54" s="486"/>
      <c r="E54" s="486"/>
      <c r="F54" s="486"/>
      <c r="G54" s="84"/>
      <c r="H54" s="486"/>
      <c r="I54" s="486"/>
    </row>
    <row r="55" spans="1:9" s="9" customFormat="1" ht="11.25">
      <c r="A55" s="486"/>
      <c r="B55" s="486"/>
      <c r="C55" s="486"/>
      <c r="D55" s="486"/>
      <c r="E55" s="486"/>
      <c r="F55" s="486"/>
      <c r="G55" s="84"/>
      <c r="H55" s="486"/>
      <c r="I55" s="486"/>
    </row>
    <row r="56" spans="1:9" s="9" customFormat="1" ht="11.25">
      <c r="A56" s="486"/>
      <c r="B56" s="486"/>
      <c r="C56" s="486"/>
      <c r="D56" s="486"/>
      <c r="E56" s="486"/>
      <c r="F56" s="486"/>
      <c r="G56" s="84"/>
      <c r="H56" s="486"/>
      <c r="I56" s="486"/>
    </row>
    <row r="57" spans="1:9" s="9" customFormat="1" ht="11.25">
      <c r="A57" s="486"/>
      <c r="B57" s="486"/>
      <c r="C57" s="486"/>
      <c r="D57" s="486"/>
      <c r="E57" s="486"/>
      <c r="F57" s="486"/>
      <c r="G57" s="84"/>
      <c r="H57" s="486"/>
      <c r="I57" s="486"/>
    </row>
    <row r="58" spans="1:9" s="9" customFormat="1" ht="11.25">
      <c r="A58" s="486"/>
      <c r="B58" s="486"/>
      <c r="C58" s="486"/>
      <c r="D58" s="486"/>
      <c r="E58" s="486"/>
      <c r="F58" s="486"/>
      <c r="G58" s="84"/>
      <c r="H58" s="486"/>
      <c r="I58" s="486"/>
    </row>
    <row r="59" spans="1:9" s="9" customFormat="1" ht="11.25">
      <c r="A59" s="486"/>
      <c r="B59" s="486"/>
      <c r="C59" s="486"/>
      <c r="D59" s="486"/>
      <c r="E59" s="486"/>
      <c r="F59" s="486"/>
      <c r="G59" s="84"/>
      <c r="H59" s="486"/>
      <c r="I59" s="486"/>
    </row>
    <row r="60" spans="1:9" s="9" customFormat="1" ht="11.25">
      <c r="A60" s="486"/>
      <c r="B60" s="486"/>
      <c r="C60" s="486"/>
      <c r="D60" s="486"/>
      <c r="E60" s="486"/>
      <c r="F60" s="486"/>
      <c r="G60" s="84"/>
      <c r="H60" s="486"/>
      <c r="I60" s="486"/>
    </row>
    <row r="61" spans="1:9" s="9" customFormat="1" ht="11.25">
      <c r="A61" s="486"/>
      <c r="B61" s="486"/>
      <c r="C61" s="486"/>
      <c r="D61" s="486"/>
      <c r="E61" s="486"/>
      <c r="F61" s="486"/>
      <c r="G61" s="84"/>
      <c r="H61" s="486"/>
      <c r="I61" s="486"/>
    </row>
    <row r="62" spans="1:9" s="9" customFormat="1" ht="11.25">
      <c r="A62" s="486"/>
      <c r="B62" s="486"/>
      <c r="C62" s="486"/>
      <c r="D62" s="486"/>
      <c r="E62" s="486"/>
      <c r="F62" s="486"/>
      <c r="G62" s="84"/>
      <c r="H62" s="486"/>
      <c r="I62" s="486"/>
    </row>
    <row r="63" spans="1:9" s="9" customFormat="1" ht="11.25">
      <c r="A63" s="486"/>
      <c r="B63" s="486"/>
      <c r="C63" s="486"/>
      <c r="D63" s="486"/>
      <c r="E63" s="486"/>
      <c r="F63" s="486"/>
      <c r="G63" s="84"/>
      <c r="H63" s="486"/>
      <c r="I63" s="486"/>
    </row>
    <row r="64" spans="1:9" s="9" customFormat="1" ht="11.25">
      <c r="A64" s="486"/>
      <c r="B64" s="486"/>
      <c r="C64" s="486"/>
      <c r="D64" s="486"/>
      <c r="E64" s="486"/>
      <c r="F64" s="486"/>
      <c r="G64" s="84"/>
      <c r="H64" s="486"/>
      <c r="I64" s="486"/>
    </row>
    <row r="65" spans="1:9" s="9" customFormat="1" ht="11.25">
      <c r="A65" s="486"/>
      <c r="B65" s="486"/>
      <c r="C65" s="486"/>
      <c r="D65" s="486"/>
      <c r="E65" s="486"/>
      <c r="F65" s="486"/>
      <c r="G65" s="84"/>
      <c r="H65" s="486"/>
      <c r="I65" s="486"/>
    </row>
    <row r="66" spans="1:9" s="9" customFormat="1" ht="11.25">
      <c r="A66" s="486"/>
      <c r="B66" s="486"/>
      <c r="C66" s="486"/>
      <c r="D66" s="486"/>
      <c r="E66" s="486"/>
      <c r="F66" s="486"/>
      <c r="G66" s="84"/>
      <c r="H66" s="486"/>
      <c r="I66" s="486"/>
    </row>
    <row r="67" spans="1:9" s="9" customFormat="1" ht="11.25">
      <c r="A67" s="486"/>
      <c r="B67" s="486"/>
      <c r="C67" s="486"/>
      <c r="D67" s="486"/>
      <c r="E67" s="486"/>
      <c r="F67" s="486"/>
      <c r="G67" s="84"/>
      <c r="H67" s="486"/>
      <c r="I67" s="486"/>
    </row>
    <row r="68" spans="1:9" s="9" customFormat="1" ht="11.25">
      <c r="A68" s="486"/>
      <c r="B68" s="486"/>
      <c r="C68" s="486"/>
      <c r="D68" s="486"/>
      <c r="E68" s="486"/>
      <c r="F68" s="486"/>
      <c r="G68" s="84"/>
      <c r="H68" s="486"/>
      <c r="I68" s="486"/>
    </row>
    <row r="69" spans="1:9" s="9" customFormat="1" ht="11.25">
      <c r="A69" s="486"/>
      <c r="B69" s="486"/>
      <c r="C69" s="486"/>
      <c r="D69" s="486"/>
      <c r="E69" s="486"/>
      <c r="F69" s="486"/>
      <c r="G69" s="84"/>
      <c r="H69" s="486"/>
      <c r="I69" s="486"/>
    </row>
    <row r="70" spans="1:9" s="9" customFormat="1" ht="11.25">
      <c r="A70" s="486"/>
      <c r="B70" s="486"/>
      <c r="C70" s="486"/>
      <c r="D70" s="486"/>
      <c r="E70" s="486"/>
      <c r="F70" s="486"/>
      <c r="G70" s="84"/>
      <c r="H70" s="486"/>
      <c r="I70" s="486"/>
    </row>
    <row r="71" spans="1:9" s="9" customFormat="1" ht="11.25">
      <c r="A71" s="486"/>
      <c r="B71" s="486"/>
      <c r="C71" s="486"/>
      <c r="D71" s="486"/>
      <c r="E71" s="486"/>
      <c r="F71" s="486"/>
      <c r="G71" s="84"/>
      <c r="H71" s="486"/>
      <c r="I71" s="486"/>
    </row>
    <row r="72" spans="1:9" s="9" customFormat="1" ht="11.25">
      <c r="A72" s="486"/>
      <c r="B72" s="486"/>
      <c r="C72" s="486"/>
      <c r="D72" s="486"/>
      <c r="E72" s="486"/>
      <c r="F72" s="486"/>
      <c r="G72" s="84"/>
      <c r="H72" s="486"/>
      <c r="I72" s="486"/>
    </row>
    <row r="73" spans="1:9" s="9" customFormat="1" ht="11.25">
      <c r="A73" s="486"/>
      <c r="B73" s="486"/>
      <c r="C73" s="486"/>
      <c r="D73" s="486"/>
      <c r="E73" s="486"/>
      <c r="F73" s="486"/>
      <c r="G73" s="84"/>
      <c r="H73" s="486"/>
      <c r="I73" s="486"/>
    </row>
    <row r="74" spans="1:9" s="9" customFormat="1" ht="11.25">
      <c r="A74" s="486"/>
      <c r="B74" s="486"/>
      <c r="C74" s="486"/>
      <c r="D74" s="486"/>
      <c r="E74" s="486"/>
      <c r="F74" s="486"/>
      <c r="G74" s="84"/>
      <c r="H74" s="486"/>
      <c r="I74" s="486"/>
    </row>
    <row r="75" spans="1:9" s="9" customFormat="1" ht="11.25">
      <c r="A75" s="486"/>
      <c r="B75" s="486"/>
      <c r="C75" s="486"/>
      <c r="D75" s="486"/>
      <c r="E75" s="486"/>
      <c r="F75" s="486"/>
      <c r="G75" s="84"/>
      <c r="H75" s="486"/>
      <c r="I75" s="486"/>
    </row>
    <row r="76" spans="1:9" s="9" customFormat="1" ht="11.25">
      <c r="A76" s="486"/>
      <c r="B76" s="486"/>
      <c r="C76" s="486"/>
      <c r="D76" s="486"/>
      <c r="E76" s="486"/>
      <c r="F76" s="486"/>
      <c r="G76" s="84"/>
      <c r="H76" s="486"/>
      <c r="I76" s="486"/>
    </row>
    <row r="77" spans="1:9" s="9" customFormat="1" ht="11.25">
      <c r="A77" s="486"/>
      <c r="B77" s="486"/>
      <c r="C77" s="486"/>
      <c r="D77" s="486"/>
      <c r="E77" s="486"/>
      <c r="F77" s="486"/>
      <c r="G77" s="84"/>
      <c r="H77" s="486"/>
      <c r="I77" s="486"/>
    </row>
    <row r="78" spans="1:9" s="9" customFormat="1" ht="11.25">
      <c r="A78" s="486"/>
      <c r="B78" s="486"/>
      <c r="C78" s="486"/>
      <c r="D78" s="486"/>
      <c r="E78" s="486"/>
      <c r="F78" s="486"/>
      <c r="G78" s="84"/>
      <c r="H78" s="486"/>
      <c r="I78" s="486"/>
    </row>
    <row r="79" spans="1:9">
      <c r="A79" s="486"/>
      <c r="B79" s="486"/>
      <c r="C79" s="486"/>
      <c r="D79" s="486"/>
      <c r="E79" s="486"/>
      <c r="F79" s="486"/>
      <c r="G79" s="84"/>
      <c r="H79" s="486"/>
    </row>
    <row r="80" spans="1:9">
      <c r="A80" s="486"/>
      <c r="B80" s="486"/>
      <c r="C80" s="486"/>
      <c r="D80" s="486"/>
      <c r="E80" s="486"/>
      <c r="F80" s="486"/>
      <c r="G80" s="84"/>
      <c r="H80" s="486"/>
    </row>
    <row r="81" spans="1:8">
      <c r="A81" s="486"/>
      <c r="B81" s="486"/>
      <c r="C81" s="486"/>
      <c r="D81" s="486"/>
      <c r="E81" s="486"/>
      <c r="F81" s="486"/>
      <c r="G81" s="84"/>
      <c r="H81" s="486"/>
    </row>
    <row r="82" spans="1:8">
      <c r="A82" s="486"/>
      <c r="B82" s="486"/>
      <c r="C82" s="486"/>
      <c r="D82" s="486"/>
      <c r="E82" s="486"/>
      <c r="F82" s="486"/>
      <c r="G82" s="84"/>
      <c r="H82" s="486"/>
    </row>
    <row r="83" spans="1:8">
      <c r="A83" s="486"/>
      <c r="B83" s="486"/>
      <c r="C83" s="486"/>
      <c r="D83" s="486"/>
      <c r="E83" s="486"/>
      <c r="F83" s="486"/>
      <c r="G83" s="84"/>
      <c r="H83" s="486"/>
    </row>
    <row r="84" spans="1:8">
      <c r="A84" s="486"/>
      <c r="B84" s="486"/>
      <c r="C84" s="486"/>
      <c r="D84" s="486"/>
      <c r="E84" s="486"/>
      <c r="F84" s="486"/>
      <c r="G84" s="84"/>
      <c r="H84" s="486"/>
    </row>
    <row r="85" spans="1:8">
      <c r="A85" s="486"/>
      <c r="B85" s="486"/>
      <c r="C85" s="486"/>
      <c r="D85" s="486"/>
      <c r="E85" s="486"/>
      <c r="F85" s="486"/>
      <c r="G85" s="84"/>
      <c r="H85" s="486"/>
    </row>
    <row r="86" spans="1:8">
      <c r="A86" s="486"/>
      <c r="B86" s="486"/>
      <c r="C86" s="486"/>
      <c r="D86" s="486"/>
      <c r="E86" s="486"/>
      <c r="F86" s="486"/>
      <c r="G86" s="84"/>
      <c r="H86" s="486"/>
    </row>
    <row r="87" spans="1:8">
      <c r="A87" s="486"/>
      <c r="B87" s="486"/>
      <c r="C87" s="486"/>
      <c r="D87" s="486"/>
      <c r="E87" s="486"/>
      <c r="F87" s="486"/>
      <c r="G87" s="84"/>
      <c r="H87" s="486"/>
    </row>
  </sheetData>
  <sheetProtection selectLockedCells="1"/>
  <mergeCells count="27">
    <mergeCell ref="A4:I4"/>
    <mergeCell ref="A3:I3"/>
    <mergeCell ref="F6:I6"/>
    <mergeCell ref="H7:I9"/>
    <mergeCell ref="H10:I10"/>
    <mergeCell ref="C7:C9"/>
    <mergeCell ref="D7:D9"/>
    <mergeCell ref="E7:E9"/>
    <mergeCell ref="F7:F9"/>
    <mergeCell ref="G7:G9"/>
    <mergeCell ref="A6:A9"/>
    <mergeCell ref="B6:B9"/>
    <mergeCell ref="C6:E6"/>
    <mergeCell ref="H11:I11"/>
    <mergeCell ref="H12:I12"/>
    <mergeCell ref="H13:I13"/>
    <mergeCell ref="D17:D19"/>
    <mergeCell ref="E17:E19"/>
    <mergeCell ref="F17:F19"/>
    <mergeCell ref="G17:G19"/>
    <mergeCell ref="H16:H19"/>
    <mergeCell ref="I16:I19"/>
    <mergeCell ref="A16:A19"/>
    <mergeCell ref="B16:D16"/>
    <mergeCell ref="E16:G16"/>
    <mergeCell ref="B17:B19"/>
    <mergeCell ref="C17:C1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77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7.375" style="24" customWidth="1"/>
    <col min="2" max="2" width="7.375" style="25" bestFit="1" customWidth="1"/>
    <col min="3" max="3" width="8.375" style="25" customWidth="1"/>
    <col min="4" max="4" width="7.875" style="25" customWidth="1"/>
    <col min="5" max="5" width="8.5" style="25" customWidth="1"/>
    <col min="6" max="6" width="7.875" style="25" customWidth="1"/>
    <col min="7" max="7" width="9.625" style="25" customWidth="1"/>
    <col min="8" max="8" width="8.375" style="25" customWidth="1"/>
    <col min="9" max="9" width="9.5" style="25" customWidth="1"/>
    <col min="10" max="10" width="7.375" style="25" customWidth="1"/>
    <col min="11" max="16384" width="9" style="26"/>
  </cols>
  <sheetData>
    <row r="1" spans="1:10" s="423" customFormat="1" ht="14.1" customHeight="1">
      <c r="A1" s="1249"/>
      <c r="B1" s="1249"/>
      <c r="C1" s="421"/>
      <c r="D1" s="421"/>
      <c r="E1" s="421"/>
      <c r="F1" s="421"/>
      <c r="G1" s="421"/>
      <c r="H1" s="421"/>
      <c r="J1" s="719" t="s">
        <v>1318</v>
      </c>
    </row>
    <row r="2" spans="1:10" s="9" customFormat="1" ht="14.1" customHeight="1">
      <c r="A2" s="486"/>
      <c r="B2" s="486"/>
      <c r="C2" s="486"/>
      <c r="D2" s="486"/>
      <c r="E2" s="486"/>
      <c r="F2" s="486"/>
      <c r="G2" s="486"/>
      <c r="H2" s="486"/>
      <c r="I2" s="746"/>
      <c r="J2" s="486"/>
    </row>
    <row r="3" spans="1:10" s="742" customFormat="1" ht="20.100000000000001" customHeight="1">
      <c r="A3" s="1062" t="s">
        <v>374</v>
      </c>
      <c r="B3" s="1062"/>
      <c r="C3" s="1062"/>
      <c r="D3" s="1062"/>
      <c r="E3" s="1062"/>
      <c r="F3" s="1062"/>
      <c r="G3" s="1062"/>
      <c r="H3" s="1062"/>
      <c r="I3" s="1062"/>
      <c r="J3" s="1062"/>
    </row>
    <row r="4" spans="1:10" s="741" customFormat="1" ht="21.95" customHeight="1">
      <c r="A4" s="1109" t="s">
        <v>1084</v>
      </c>
      <c r="B4" s="1109"/>
      <c r="C4" s="1109"/>
      <c r="D4" s="1109"/>
      <c r="E4" s="1109"/>
      <c r="F4" s="1109"/>
      <c r="G4" s="1109"/>
      <c r="H4" s="1109"/>
      <c r="I4" s="1109"/>
      <c r="J4" s="1109"/>
    </row>
    <row r="5" spans="1:10" s="370" customFormat="1" ht="18" customHeight="1" thickBot="1">
      <c r="A5" s="370" t="s">
        <v>213</v>
      </c>
      <c r="J5" s="10" t="s">
        <v>74</v>
      </c>
    </row>
    <row r="6" spans="1:10" s="9" customFormat="1" ht="30" customHeight="1">
      <c r="A6" s="1090" t="s">
        <v>1052</v>
      </c>
      <c r="B6" s="1021" t="s">
        <v>639</v>
      </c>
      <c r="C6" s="993" t="s">
        <v>633</v>
      </c>
      <c r="D6" s="993" t="s">
        <v>634</v>
      </c>
      <c r="E6" s="1132" t="s">
        <v>640</v>
      </c>
      <c r="F6" s="993" t="s">
        <v>636</v>
      </c>
      <c r="G6" s="993" t="s">
        <v>1085</v>
      </c>
      <c r="H6" s="993" t="s">
        <v>919</v>
      </c>
      <c r="I6" s="993" t="s">
        <v>920</v>
      </c>
      <c r="J6" s="1021" t="s">
        <v>1053</v>
      </c>
    </row>
    <row r="7" spans="1:10" s="9" customFormat="1" ht="30" customHeight="1">
      <c r="A7" s="1091"/>
      <c r="B7" s="1261"/>
      <c r="C7" s="1128"/>
      <c r="D7" s="1128"/>
      <c r="E7" s="1014"/>
      <c r="F7" s="1128"/>
      <c r="G7" s="1128"/>
      <c r="H7" s="1128"/>
      <c r="I7" s="1128"/>
      <c r="J7" s="1261"/>
    </row>
    <row r="8" spans="1:10" s="28" customFormat="1" ht="96.6" customHeight="1">
      <c r="A8" s="963" t="s">
        <v>700</v>
      </c>
      <c r="B8" s="267">
        <v>3203</v>
      </c>
      <c r="C8" s="11">
        <v>102</v>
      </c>
      <c r="D8" s="11">
        <v>937</v>
      </c>
      <c r="E8" s="46">
        <v>783</v>
      </c>
      <c r="F8" s="256">
        <v>510</v>
      </c>
      <c r="G8" s="256">
        <v>0</v>
      </c>
      <c r="H8" s="256">
        <v>119</v>
      </c>
      <c r="I8" s="256">
        <v>752</v>
      </c>
      <c r="J8" s="12" t="s">
        <v>700</v>
      </c>
    </row>
    <row r="9" spans="1:10" s="28" customFormat="1" ht="96.6" customHeight="1">
      <c r="A9" s="963" t="s">
        <v>796</v>
      </c>
      <c r="B9" s="267">
        <v>3239</v>
      </c>
      <c r="C9" s="11">
        <v>122</v>
      </c>
      <c r="D9" s="11">
        <v>962</v>
      </c>
      <c r="E9" s="46">
        <v>833</v>
      </c>
      <c r="F9" s="256">
        <v>442</v>
      </c>
      <c r="G9" s="256">
        <v>0</v>
      </c>
      <c r="H9" s="256">
        <v>122</v>
      </c>
      <c r="I9" s="256">
        <v>758</v>
      </c>
      <c r="J9" s="12" t="s">
        <v>796</v>
      </c>
    </row>
    <row r="10" spans="1:10" s="28" customFormat="1" ht="96.6" customHeight="1">
      <c r="A10" s="963" t="s">
        <v>833</v>
      </c>
      <c r="B10" s="267">
        <v>3149</v>
      </c>
      <c r="C10" s="11">
        <v>101</v>
      </c>
      <c r="D10" s="11">
        <v>818</v>
      </c>
      <c r="E10" s="46">
        <v>848</v>
      </c>
      <c r="F10" s="256">
        <v>500</v>
      </c>
      <c r="G10" s="256">
        <v>0</v>
      </c>
      <c r="H10" s="256">
        <v>117</v>
      </c>
      <c r="I10" s="256">
        <v>765</v>
      </c>
      <c r="J10" s="12" t="s">
        <v>833</v>
      </c>
    </row>
    <row r="11" spans="1:10" s="28" customFormat="1" ht="96.6" customHeight="1">
      <c r="A11" s="963">
        <v>2017</v>
      </c>
      <c r="B11" s="267">
        <v>2956</v>
      </c>
      <c r="C11" s="11">
        <v>103</v>
      </c>
      <c r="D11" s="11">
        <v>606</v>
      </c>
      <c r="E11" s="46">
        <v>888</v>
      </c>
      <c r="F11" s="256">
        <v>434</v>
      </c>
      <c r="G11" s="256">
        <v>0</v>
      </c>
      <c r="H11" s="256">
        <v>140</v>
      </c>
      <c r="I11" s="256">
        <v>785</v>
      </c>
      <c r="J11" s="12" t="s">
        <v>1036</v>
      </c>
    </row>
    <row r="12" spans="1:10" s="28" customFormat="1" ht="96.6" customHeight="1" thickBot="1">
      <c r="A12" s="930" t="s">
        <v>1260</v>
      </c>
      <c r="B12" s="718">
        <v>2620</v>
      </c>
      <c r="C12" s="717">
        <v>98</v>
      </c>
      <c r="D12" s="717">
        <v>536</v>
      </c>
      <c r="E12" s="717">
        <v>754</v>
      </c>
      <c r="F12" s="717">
        <v>397</v>
      </c>
      <c r="G12" s="717">
        <v>3</v>
      </c>
      <c r="H12" s="717">
        <v>119</v>
      </c>
      <c r="I12" s="717">
        <v>713</v>
      </c>
      <c r="J12" s="934" t="s">
        <v>1260</v>
      </c>
    </row>
    <row r="13" spans="1:10" s="34" customFormat="1" ht="11.1" customHeight="1">
      <c r="A13" s="34" t="s">
        <v>1083</v>
      </c>
      <c r="B13" s="253"/>
      <c r="C13" s="253"/>
      <c r="D13" s="253"/>
      <c r="E13" s="253"/>
      <c r="F13" s="253"/>
      <c r="G13" s="253"/>
      <c r="H13" s="253"/>
      <c r="I13" s="78" t="s">
        <v>286</v>
      </c>
      <c r="J13" s="39" t="s">
        <v>286</v>
      </c>
    </row>
    <row r="14" spans="1:10" s="34" customFormat="1" ht="11.1" customHeight="1">
      <c r="A14" s="34" t="s">
        <v>1086</v>
      </c>
      <c r="B14" s="253"/>
      <c r="C14" s="253"/>
      <c r="D14" s="253"/>
      <c r="E14" s="253"/>
      <c r="F14" s="253"/>
      <c r="G14" s="253"/>
      <c r="H14" s="253"/>
      <c r="I14" s="78"/>
      <c r="J14" s="39"/>
    </row>
    <row r="15" spans="1:10" s="34" customFormat="1" ht="11.1" customHeight="1">
      <c r="A15" s="79" t="s">
        <v>1269</v>
      </c>
      <c r="B15" s="79"/>
      <c r="C15" s="79"/>
      <c r="D15" s="79"/>
      <c r="E15" s="79"/>
      <c r="F15" s="79"/>
      <c r="G15" s="79"/>
      <c r="H15" s="79"/>
      <c r="I15" s="270"/>
      <c r="J15" s="486"/>
    </row>
    <row r="16" spans="1:10" s="9" customFormat="1" ht="11.1" customHeight="1">
      <c r="A16" s="744" t="s">
        <v>1270</v>
      </c>
      <c r="B16" s="486"/>
      <c r="C16" s="486"/>
      <c r="D16" s="486"/>
      <c r="E16" s="486"/>
      <c r="F16" s="486"/>
      <c r="G16" s="486"/>
      <c r="H16" s="486"/>
      <c r="I16" s="486"/>
      <c r="J16" s="486"/>
    </row>
    <row r="17" spans="1:10" s="9" customFormat="1" ht="11.1" customHeight="1">
      <c r="A17" s="744" t="s">
        <v>1271</v>
      </c>
      <c r="B17" s="486"/>
      <c r="C17" s="486"/>
      <c r="D17" s="486"/>
      <c r="E17" s="486"/>
      <c r="F17" s="486"/>
      <c r="G17" s="486"/>
      <c r="H17" s="486"/>
      <c r="I17" s="486"/>
      <c r="J17" s="486"/>
    </row>
    <row r="18" spans="1:10" s="9" customFormat="1" ht="11.25">
      <c r="A18" s="486"/>
      <c r="B18" s="486"/>
      <c r="C18" s="486"/>
      <c r="D18" s="486"/>
      <c r="E18" s="486"/>
      <c r="F18" s="486"/>
      <c r="G18" s="486"/>
      <c r="H18" s="486"/>
      <c r="I18" s="486"/>
      <c r="J18" s="486"/>
    </row>
    <row r="19" spans="1:10" s="9" customFormat="1" ht="11.25">
      <c r="A19" s="486"/>
      <c r="B19" s="486"/>
      <c r="C19" s="486"/>
      <c r="D19" s="486"/>
      <c r="E19" s="486"/>
      <c r="F19" s="486"/>
      <c r="G19" s="486"/>
      <c r="H19" s="486"/>
      <c r="I19" s="486"/>
      <c r="J19" s="486"/>
    </row>
    <row r="20" spans="1:10" s="9" customFormat="1" ht="11.25">
      <c r="A20" s="486"/>
      <c r="B20" s="486"/>
      <c r="C20" s="486"/>
      <c r="D20" s="486"/>
      <c r="E20" s="486"/>
      <c r="F20" s="486"/>
      <c r="G20" s="486"/>
      <c r="H20" s="486"/>
      <c r="I20" s="486"/>
      <c r="J20" s="486"/>
    </row>
    <row r="21" spans="1:10" s="9" customFormat="1" ht="11.25">
      <c r="A21" s="486"/>
      <c r="B21" s="486"/>
      <c r="C21" s="486"/>
      <c r="D21" s="486"/>
      <c r="E21" s="486"/>
      <c r="F21" s="486"/>
      <c r="G21" s="486"/>
      <c r="H21" s="486"/>
      <c r="I21" s="486"/>
      <c r="J21" s="486"/>
    </row>
    <row r="22" spans="1:10" s="9" customFormat="1" ht="11.25">
      <c r="A22" s="486"/>
      <c r="B22" s="486"/>
      <c r="C22" s="486"/>
      <c r="D22" s="486"/>
      <c r="E22" s="486"/>
      <c r="F22" s="486"/>
      <c r="G22" s="486"/>
      <c r="H22" s="486"/>
      <c r="I22" s="486"/>
      <c r="J22" s="486"/>
    </row>
    <row r="23" spans="1:10" s="9" customFormat="1" ht="11.25">
      <c r="A23" s="486"/>
      <c r="B23" s="486"/>
      <c r="C23" s="486"/>
      <c r="D23" s="486"/>
      <c r="E23" s="486"/>
      <c r="F23" s="486"/>
      <c r="G23" s="486"/>
      <c r="H23" s="486"/>
      <c r="I23" s="486"/>
      <c r="J23" s="486"/>
    </row>
    <row r="24" spans="1:10" s="9" customFormat="1" ht="11.25">
      <c r="A24" s="486"/>
      <c r="B24" s="486"/>
      <c r="C24" s="486"/>
      <c r="D24" s="486"/>
      <c r="E24" s="486"/>
      <c r="F24" s="486"/>
      <c r="G24" s="486"/>
      <c r="H24" s="486"/>
      <c r="I24" s="486"/>
      <c r="J24" s="486"/>
    </row>
    <row r="25" spans="1:10" s="9" customFormat="1" ht="11.25">
      <c r="A25" s="486"/>
      <c r="B25" s="486"/>
      <c r="C25" s="486"/>
      <c r="D25" s="486"/>
      <c r="E25" s="486"/>
      <c r="F25" s="486"/>
      <c r="G25" s="486"/>
      <c r="H25" s="486"/>
      <c r="I25" s="486"/>
      <c r="J25" s="486"/>
    </row>
    <row r="26" spans="1:10" s="9" customFormat="1" ht="11.25">
      <c r="A26" s="486"/>
      <c r="B26" s="486"/>
      <c r="C26" s="486"/>
      <c r="D26" s="486"/>
      <c r="E26" s="486"/>
      <c r="F26" s="486"/>
      <c r="G26" s="486"/>
      <c r="H26" s="486"/>
      <c r="I26" s="486"/>
      <c r="J26" s="486"/>
    </row>
    <row r="27" spans="1:10" s="9" customFormat="1" ht="11.25">
      <c r="A27" s="486"/>
      <c r="B27" s="486"/>
      <c r="C27" s="486"/>
      <c r="D27" s="486"/>
      <c r="E27" s="486"/>
      <c r="F27" s="486"/>
      <c r="G27" s="486"/>
      <c r="H27" s="486"/>
      <c r="I27" s="486"/>
      <c r="J27" s="486"/>
    </row>
    <row r="28" spans="1:10" s="9" customFormat="1" ht="11.25">
      <c r="A28" s="486"/>
      <c r="B28" s="486"/>
      <c r="C28" s="486"/>
      <c r="D28" s="486"/>
      <c r="E28" s="486"/>
      <c r="F28" s="486"/>
      <c r="G28" s="486"/>
      <c r="H28" s="486"/>
      <c r="I28" s="486"/>
      <c r="J28" s="486"/>
    </row>
    <row r="29" spans="1:10" s="9" customFormat="1" ht="11.25">
      <c r="A29" s="486"/>
      <c r="B29" s="486"/>
      <c r="C29" s="486"/>
      <c r="D29" s="486"/>
      <c r="E29" s="486"/>
      <c r="F29" s="486"/>
      <c r="G29" s="486"/>
      <c r="H29" s="486"/>
      <c r="I29" s="486"/>
      <c r="J29" s="486"/>
    </row>
    <row r="30" spans="1:10" s="9" customFormat="1" ht="11.25">
      <c r="A30" s="486"/>
      <c r="B30" s="486"/>
      <c r="C30" s="486"/>
      <c r="D30" s="486"/>
      <c r="E30" s="486"/>
      <c r="F30" s="486"/>
      <c r="G30" s="486"/>
      <c r="H30" s="486"/>
      <c r="I30" s="486"/>
      <c r="J30" s="486"/>
    </row>
    <row r="31" spans="1:10" s="9" customFormat="1" ht="11.25">
      <c r="A31" s="486"/>
      <c r="B31" s="486"/>
      <c r="C31" s="486"/>
      <c r="D31" s="486"/>
      <c r="E31" s="486"/>
      <c r="F31" s="486"/>
      <c r="G31" s="486"/>
      <c r="H31" s="486"/>
      <c r="I31" s="486"/>
      <c r="J31" s="486"/>
    </row>
    <row r="32" spans="1:10" s="9" customFormat="1" ht="11.25">
      <c r="A32" s="486"/>
      <c r="B32" s="486"/>
      <c r="C32" s="486"/>
      <c r="D32" s="486"/>
      <c r="E32" s="486"/>
      <c r="F32" s="486"/>
      <c r="G32" s="486"/>
      <c r="H32" s="486"/>
      <c r="I32" s="486"/>
      <c r="J32" s="486"/>
    </row>
    <row r="33" spans="1:10" s="9" customFormat="1" ht="11.25">
      <c r="A33" s="486"/>
      <c r="B33" s="486"/>
      <c r="C33" s="486"/>
      <c r="D33" s="486"/>
      <c r="E33" s="486"/>
      <c r="F33" s="486"/>
      <c r="G33" s="486"/>
      <c r="H33" s="486"/>
      <c r="I33" s="486"/>
      <c r="J33" s="486"/>
    </row>
    <row r="34" spans="1:10" s="9" customFormat="1" ht="11.25">
      <c r="A34" s="486"/>
      <c r="B34" s="486"/>
      <c r="C34" s="486"/>
      <c r="D34" s="486"/>
      <c r="E34" s="486"/>
      <c r="F34" s="486"/>
      <c r="G34" s="486"/>
      <c r="H34" s="486"/>
      <c r="I34" s="486"/>
      <c r="J34" s="486"/>
    </row>
    <row r="35" spans="1:10" s="9" customFormat="1" ht="11.25">
      <c r="A35" s="486"/>
      <c r="B35" s="486"/>
      <c r="C35" s="486"/>
      <c r="D35" s="486"/>
      <c r="E35" s="486"/>
      <c r="F35" s="486"/>
      <c r="G35" s="486"/>
      <c r="H35" s="486"/>
      <c r="I35" s="486"/>
      <c r="J35" s="486"/>
    </row>
    <row r="36" spans="1:10" s="9" customFormat="1" ht="11.25">
      <c r="A36" s="486"/>
      <c r="B36" s="486"/>
      <c r="C36" s="486"/>
      <c r="D36" s="486"/>
      <c r="E36" s="486"/>
      <c r="F36" s="486"/>
      <c r="G36" s="486"/>
      <c r="H36" s="486"/>
      <c r="I36" s="486"/>
      <c r="J36" s="486"/>
    </row>
    <row r="37" spans="1:10" s="9" customFormat="1" ht="11.25">
      <c r="A37" s="486"/>
      <c r="B37" s="486"/>
      <c r="C37" s="486"/>
      <c r="D37" s="486"/>
      <c r="E37" s="486"/>
      <c r="F37" s="486"/>
      <c r="G37" s="486"/>
      <c r="H37" s="486"/>
      <c r="I37" s="486"/>
      <c r="J37" s="486"/>
    </row>
    <row r="38" spans="1:10" s="9" customFormat="1" ht="11.25">
      <c r="A38" s="486"/>
      <c r="B38" s="486"/>
      <c r="C38" s="486"/>
      <c r="D38" s="486"/>
      <c r="E38" s="486"/>
      <c r="F38" s="486"/>
      <c r="G38" s="486"/>
      <c r="H38" s="486"/>
      <c r="I38" s="486"/>
      <c r="J38" s="486"/>
    </row>
    <row r="39" spans="1:10" s="9" customFormat="1" ht="11.25">
      <c r="A39" s="486"/>
      <c r="B39" s="486"/>
      <c r="C39" s="486"/>
      <c r="D39" s="486"/>
      <c r="E39" s="486"/>
      <c r="F39" s="486"/>
      <c r="G39" s="486"/>
      <c r="H39" s="486"/>
      <c r="I39" s="486"/>
      <c r="J39" s="486"/>
    </row>
    <row r="40" spans="1:10" s="9" customFormat="1" ht="11.25">
      <c r="A40" s="486"/>
      <c r="B40" s="486"/>
      <c r="C40" s="486"/>
      <c r="D40" s="486"/>
      <c r="E40" s="486"/>
      <c r="F40" s="486"/>
      <c r="G40" s="486"/>
      <c r="H40" s="486"/>
      <c r="I40" s="486"/>
      <c r="J40" s="486"/>
    </row>
    <row r="41" spans="1:10" s="9" customFormat="1" ht="11.25">
      <c r="A41" s="486"/>
      <c r="B41" s="486"/>
      <c r="C41" s="486"/>
      <c r="D41" s="486"/>
      <c r="E41" s="486"/>
      <c r="F41" s="486"/>
      <c r="G41" s="486"/>
      <c r="H41" s="486"/>
      <c r="I41" s="486"/>
      <c r="J41" s="486"/>
    </row>
    <row r="42" spans="1:10" s="9" customFormat="1" ht="11.25">
      <c r="A42" s="486"/>
      <c r="B42" s="486"/>
      <c r="C42" s="486"/>
      <c r="D42" s="486"/>
      <c r="E42" s="486"/>
      <c r="F42" s="486"/>
      <c r="G42" s="486"/>
      <c r="H42" s="486"/>
      <c r="I42" s="486"/>
      <c r="J42" s="486"/>
    </row>
    <row r="43" spans="1:10" s="9" customFormat="1" ht="11.25">
      <c r="A43" s="486"/>
      <c r="B43" s="486"/>
      <c r="C43" s="486"/>
      <c r="D43" s="486"/>
      <c r="E43" s="486"/>
      <c r="F43" s="486"/>
      <c r="G43" s="486"/>
      <c r="H43" s="486"/>
      <c r="I43" s="486"/>
      <c r="J43" s="486"/>
    </row>
    <row r="44" spans="1:10" s="9" customFormat="1" ht="11.25">
      <c r="A44" s="486"/>
      <c r="B44" s="486"/>
      <c r="C44" s="486"/>
      <c r="D44" s="486"/>
      <c r="E44" s="486"/>
      <c r="F44" s="486"/>
      <c r="G44" s="486"/>
      <c r="H44" s="486"/>
      <c r="I44" s="486"/>
      <c r="J44" s="486"/>
    </row>
    <row r="45" spans="1:10" s="9" customFormat="1" ht="11.25">
      <c r="A45" s="486"/>
      <c r="B45" s="486"/>
      <c r="C45" s="486"/>
      <c r="D45" s="486"/>
      <c r="E45" s="486"/>
      <c r="F45" s="486"/>
      <c r="G45" s="486"/>
      <c r="H45" s="486"/>
      <c r="I45" s="486"/>
      <c r="J45" s="486"/>
    </row>
    <row r="46" spans="1:10" s="9" customFormat="1" ht="11.25">
      <c r="A46" s="486"/>
      <c r="B46" s="486"/>
      <c r="C46" s="486"/>
      <c r="D46" s="486"/>
      <c r="E46" s="486"/>
      <c r="F46" s="486"/>
      <c r="G46" s="486"/>
      <c r="H46" s="486"/>
      <c r="I46" s="486"/>
      <c r="J46" s="486"/>
    </row>
    <row r="47" spans="1:10" s="9" customFormat="1" ht="11.25">
      <c r="A47" s="486"/>
      <c r="B47" s="486"/>
      <c r="C47" s="486"/>
      <c r="D47" s="486"/>
      <c r="E47" s="486"/>
      <c r="F47" s="486"/>
      <c r="G47" s="486"/>
      <c r="H47" s="486"/>
      <c r="I47" s="486"/>
      <c r="J47" s="486"/>
    </row>
    <row r="48" spans="1:10" s="9" customFormat="1" ht="11.25">
      <c r="A48" s="486"/>
      <c r="B48" s="486"/>
      <c r="C48" s="486"/>
      <c r="D48" s="486"/>
      <c r="E48" s="486"/>
      <c r="F48" s="486"/>
      <c r="G48" s="486"/>
      <c r="H48" s="486"/>
      <c r="I48" s="486"/>
      <c r="J48" s="486"/>
    </row>
    <row r="49" spans="1:10" s="9" customFormat="1" ht="11.25">
      <c r="A49" s="486"/>
      <c r="B49" s="486"/>
      <c r="C49" s="486"/>
      <c r="D49" s="486"/>
      <c r="E49" s="486"/>
      <c r="F49" s="486"/>
      <c r="G49" s="486"/>
      <c r="H49" s="486"/>
      <c r="I49" s="486"/>
      <c r="J49" s="486"/>
    </row>
    <row r="50" spans="1:10" s="9" customFormat="1" ht="11.25">
      <c r="A50" s="486"/>
      <c r="B50" s="486"/>
      <c r="C50" s="486"/>
      <c r="D50" s="486"/>
      <c r="E50" s="486"/>
      <c r="F50" s="486"/>
      <c r="G50" s="486"/>
      <c r="H50" s="486"/>
      <c r="I50" s="486"/>
      <c r="J50" s="486"/>
    </row>
    <row r="51" spans="1:10" s="9" customFormat="1" ht="11.25">
      <c r="A51" s="486"/>
      <c r="B51" s="486"/>
      <c r="C51" s="486"/>
      <c r="D51" s="486"/>
      <c r="E51" s="486"/>
      <c r="F51" s="486"/>
      <c r="G51" s="486"/>
      <c r="H51" s="486"/>
      <c r="I51" s="486"/>
      <c r="J51" s="486"/>
    </row>
    <row r="52" spans="1:10" s="9" customFormat="1" ht="11.25">
      <c r="A52" s="486"/>
      <c r="B52" s="486"/>
      <c r="C52" s="486"/>
      <c r="D52" s="486"/>
      <c r="E52" s="486"/>
      <c r="F52" s="486"/>
      <c r="G52" s="486"/>
      <c r="H52" s="486"/>
      <c r="I52" s="486"/>
      <c r="J52" s="486"/>
    </row>
    <row r="53" spans="1:10" s="9" customFormat="1" ht="11.25">
      <c r="A53" s="486"/>
      <c r="B53" s="486"/>
      <c r="C53" s="486"/>
      <c r="D53" s="486"/>
      <c r="E53" s="486"/>
      <c r="F53" s="486"/>
      <c r="G53" s="486"/>
      <c r="H53" s="486"/>
      <c r="I53" s="486"/>
      <c r="J53" s="486"/>
    </row>
    <row r="54" spans="1:10" s="9" customFormat="1" ht="11.25">
      <c r="A54" s="486"/>
      <c r="B54" s="486"/>
      <c r="C54" s="486"/>
      <c r="D54" s="486"/>
      <c r="E54" s="486"/>
      <c r="F54" s="486"/>
      <c r="G54" s="486"/>
      <c r="H54" s="486"/>
      <c r="I54" s="486"/>
      <c r="J54" s="486"/>
    </row>
    <row r="55" spans="1:10" s="9" customFormat="1" ht="11.25">
      <c r="A55" s="486"/>
      <c r="B55" s="486"/>
      <c r="C55" s="486"/>
      <c r="D55" s="486"/>
      <c r="E55" s="486"/>
      <c r="F55" s="486"/>
      <c r="G55" s="486"/>
      <c r="H55" s="486"/>
      <c r="I55" s="486"/>
      <c r="J55" s="486"/>
    </row>
    <row r="56" spans="1:10" s="9" customFormat="1" ht="11.25">
      <c r="A56" s="486"/>
      <c r="B56" s="486"/>
      <c r="C56" s="486"/>
      <c r="D56" s="486"/>
      <c r="E56" s="486"/>
      <c r="F56" s="486"/>
      <c r="G56" s="486"/>
      <c r="H56" s="486"/>
      <c r="I56" s="486"/>
      <c r="J56" s="486"/>
    </row>
    <row r="57" spans="1:10" s="9" customFormat="1" ht="11.25">
      <c r="A57" s="486"/>
      <c r="B57" s="486"/>
      <c r="C57" s="486"/>
      <c r="D57" s="486"/>
      <c r="E57" s="486"/>
      <c r="F57" s="486"/>
      <c r="G57" s="486"/>
      <c r="H57" s="486"/>
      <c r="I57" s="486"/>
      <c r="J57" s="486"/>
    </row>
    <row r="58" spans="1:10" s="9" customFormat="1" ht="11.25">
      <c r="A58" s="486"/>
      <c r="B58" s="486"/>
      <c r="C58" s="486"/>
      <c r="D58" s="486"/>
      <c r="E58" s="486"/>
      <c r="F58" s="486"/>
      <c r="G58" s="486"/>
      <c r="H58" s="486"/>
      <c r="I58" s="486"/>
      <c r="J58" s="486"/>
    </row>
    <row r="59" spans="1:10" s="9" customFormat="1" ht="11.25">
      <c r="A59" s="486"/>
      <c r="B59" s="486"/>
      <c r="C59" s="486"/>
      <c r="D59" s="486"/>
      <c r="E59" s="486"/>
      <c r="F59" s="486"/>
      <c r="G59" s="486"/>
      <c r="H59" s="486"/>
      <c r="I59" s="486"/>
      <c r="J59" s="486"/>
    </row>
    <row r="60" spans="1:10" s="9" customFormat="1" ht="11.25">
      <c r="A60" s="486"/>
      <c r="B60" s="486"/>
      <c r="C60" s="486"/>
      <c r="D60" s="486"/>
      <c r="E60" s="486"/>
      <c r="F60" s="486"/>
      <c r="G60" s="486"/>
      <c r="H60" s="486"/>
      <c r="I60" s="486"/>
      <c r="J60" s="486"/>
    </row>
    <row r="61" spans="1:10" s="9" customFormat="1" ht="11.25">
      <c r="A61" s="486"/>
      <c r="B61" s="486"/>
      <c r="C61" s="486"/>
      <c r="D61" s="486"/>
      <c r="E61" s="486"/>
      <c r="F61" s="486"/>
      <c r="G61" s="486"/>
      <c r="H61" s="486"/>
      <c r="I61" s="486"/>
      <c r="J61" s="486"/>
    </row>
    <row r="62" spans="1:10" s="9" customFormat="1" ht="11.25">
      <c r="A62" s="486"/>
      <c r="B62" s="486"/>
      <c r="C62" s="486"/>
      <c r="D62" s="486"/>
      <c r="E62" s="486"/>
      <c r="F62" s="486"/>
      <c r="G62" s="486"/>
      <c r="H62" s="486"/>
      <c r="I62" s="486"/>
      <c r="J62" s="486"/>
    </row>
    <row r="63" spans="1:10" s="9" customFormat="1" ht="11.25">
      <c r="A63" s="486"/>
      <c r="B63" s="486"/>
      <c r="C63" s="486"/>
      <c r="D63" s="486"/>
      <c r="E63" s="486"/>
      <c r="F63" s="486"/>
      <c r="G63" s="486"/>
      <c r="H63" s="486"/>
      <c r="I63" s="486"/>
      <c r="J63" s="486"/>
    </row>
    <row r="64" spans="1:10" s="9" customFormat="1" ht="11.25">
      <c r="A64" s="486"/>
      <c r="B64" s="486"/>
      <c r="C64" s="486"/>
      <c r="D64" s="486"/>
      <c r="E64" s="486"/>
      <c r="F64" s="486"/>
      <c r="G64" s="486"/>
      <c r="H64" s="486"/>
      <c r="I64" s="486"/>
      <c r="J64" s="486"/>
    </row>
    <row r="65" spans="1:10" s="9" customFormat="1" ht="11.25">
      <c r="A65" s="486"/>
      <c r="B65" s="486"/>
      <c r="C65" s="486"/>
      <c r="D65" s="486"/>
      <c r="E65" s="486"/>
      <c r="F65" s="486"/>
      <c r="G65" s="486"/>
      <c r="H65" s="486"/>
      <c r="I65" s="486"/>
      <c r="J65" s="486"/>
    </row>
    <row r="66" spans="1:10" s="9" customFormat="1" ht="11.25">
      <c r="A66" s="486"/>
      <c r="B66" s="486"/>
      <c r="C66" s="486"/>
      <c r="D66" s="486"/>
      <c r="E66" s="486"/>
      <c r="F66" s="486"/>
      <c r="G66" s="486"/>
      <c r="H66" s="486"/>
      <c r="I66" s="486"/>
      <c r="J66" s="486"/>
    </row>
    <row r="67" spans="1:10" s="9" customFormat="1" ht="11.25">
      <c r="A67" s="486"/>
      <c r="B67" s="486"/>
      <c r="C67" s="486"/>
      <c r="D67" s="486"/>
      <c r="E67" s="486"/>
      <c r="F67" s="486"/>
      <c r="G67" s="486"/>
      <c r="H67" s="486"/>
      <c r="I67" s="486"/>
      <c r="J67" s="486"/>
    </row>
    <row r="68" spans="1:10" s="9" customFormat="1" ht="11.25">
      <c r="A68" s="486"/>
      <c r="B68" s="486"/>
      <c r="C68" s="486"/>
      <c r="D68" s="486"/>
      <c r="E68" s="486"/>
      <c r="F68" s="486"/>
      <c r="G68" s="486"/>
      <c r="H68" s="486"/>
      <c r="I68" s="486"/>
      <c r="J68" s="486"/>
    </row>
    <row r="69" spans="1:10" s="9" customFormat="1" ht="11.25">
      <c r="A69" s="486"/>
      <c r="B69" s="486"/>
      <c r="C69" s="486"/>
      <c r="D69" s="486"/>
      <c r="E69" s="486"/>
      <c r="F69" s="486"/>
      <c r="G69" s="486"/>
      <c r="H69" s="486"/>
      <c r="I69" s="486"/>
      <c r="J69" s="486"/>
    </row>
    <row r="70" spans="1:10" s="9" customFormat="1" ht="11.25">
      <c r="A70" s="486"/>
      <c r="B70" s="486"/>
      <c r="C70" s="486"/>
      <c r="D70" s="486"/>
      <c r="E70" s="486"/>
      <c r="F70" s="486"/>
      <c r="G70" s="486"/>
      <c r="H70" s="486"/>
      <c r="I70" s="486"/>
      <c r="J70" s="486"/>
    </row>
    <row r="71" spans="1:10" s="9" customFormat="1" ht="11.25">
      <c r="A71" s="486"/>
      <c r="B71" s="486"/>
      <c r="C71" s="486"/>
      <c r="D71" s="486"/>
      <c r="E71" s="486"/>
      <c r="F71" s="486"/>
      <c r="G71" s="486"/>
      <c r="H71" s="486"/>
      <c r="I71" s="486"/>
      <c r="J71" s="486"/>
    </row>
    <row r="72" spans="1:10" s="9" customFormat="1" ht="11.25">
      <c r="A72" s="486"/>
      <c r="B72" s="486"/>
      <c r="C72" s="486"/>
      <c r="D72" s="486"/>
      <c r="E72" s="486"/>
      <c r="F72" s="486"/>
      <c r="G72" s="486"/>
      <c r="H72" s="486"/>
      <c r="I72" s="486"/>
      <c r="J72" s="486"/>
    </row>
    <row r="73" spans="1:10" s="9" customFormat="1" ht="11.25">
      <c r="A73" s="486"/>
      <c r="B73" s="486"/>
      <c r="C73" s="486"/>
      <c r="D73" s="486"/>
      <c r="E73" s="486"/>
      <c r="F73" s="486"/>
      <c r="G73" s="486"/>
      <c r="H73" s="486"/>
      <c r="I73" s="486"/>
      <c r="J73" s="486"/>
    </row>
    <row r="74" spans="1:10" s="9" customFormat="1" ht="11.25">
      <c r="A74" s="486"/>
      <c r="B74" s="486"/>
      <c r="C74" s="486"/>
      <c r="D74" s="486"/>
      <c r="E74" s="486"/>
      <c r="F74" s="486"/>
      <c r="G74" s="486"/>
      <c r="H74" s="486"/>
      <c r="I74" s="486"/>
      <c r="J74" s="486"/>
    </row>
    <row r="75" spans="1:10" s="9" customFormat="1" ht="11.25">
      <c r="A75" s="486"/>
      <c r="B75" s="486"/>
      <c r="C75" s="486"/>
      <c r="D75" s="486"/>
      <c r="E75" s="486"/>
      <c r="F75" s="486"/>
      <c r="G75" s="486"/>
      <c r="H75" s="486"/>
      <c r="I75" s="486"/>
      <c r="J75" s="486"/>
    </row>
    <row r="76" spans="1:10" s="9" customFormat="1" ht="11.25">
      <c r="A76" s="486"/>
      <c r="B76" s="486"/>
      <c r="C76" s="486"/>
      <c r="D76" s="486"/>
      <c r="E76" s="486"/>
      <c r="F76" s="486"/>
      <c r="G76" s="486"/>
      <c r="H76" s="486"/>
      <c r="I76" s="486"/>
      <c r="J76" s="486"/>
    </row>
    <row r="77" spans="1:10" s="9" customFormat="1">
      <c r="A77" s="486"/>
      <c r="B77" s="486"/>
      <c r="C77" s="486"/>
      <c r="D77" s="486"/>
      <c r="E77" s="486"/>
      <c r="F77" s="486"/>
      <c r="G77" s="486"/>
      <c r="H77" s="486"/>
      <c r="I77" s="486"/>
      <c r="J77" s="25"/>
    </row>
  </sheetData>
  <sheetProtection selectLockedCells="1"/>
  <mergeCells count="13">
    <mergeCell ref="I6:I7"/>
    <mergeCell ref="J6:J7"/>
    <mergeCell ref="G6:G7"/>
    <mergeCell ref="A1:B1"/>
    <mergeCell ref="A3:J3"/>
    <mergeCell ref="A4:J4"/>
    <mergeCell ref="A6:A7"/>
    <mergeCell ref="B6:B7"/>
    <mergeCell ref="C6:C7"/>
    <mergeCell ref="D6:D7"/>
    <mergeCell ref="E6:E7"/>
    <mergeCell ref="F6:F7"/>
    <mergeCell ref="H6:H7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80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2" width="7.625" style="24" customWidth="1"/>
    <col min="3" max="6" width="8.625" style="25" customWidth="1"/>
    <col min="7" max="7" width="9.875" style="25" customWidth="1"/>
    <col min="8" max="8" width="11.625" style="25" customWidth="1"/>
    <col min="9" max="9" width="11.25" style="25" customWidth="1"/>
    <col min="10" max="12" width="14.625" style="25" customWidth="1"/>
    <col min="13" max="13" width="16.625" style="25" customWidth="1"/>
    <col min="14" max="14" width="11.125" style="25" customWidth="1"/>
    <col min="15" max="15" width="10.625" style="25" customWidth="1"/>
    <col min="16" max="16" width="19.375" style="263" customWidth="1"/>
    <col min="17" max="17" width="12.625" style="263" customWidth="1"/>
    <col min="18" max="19" width="12.625" style="25" customWidth="1"/>
    <col min="20" max="21" width="12.625" style="26" customWidth="1"/>
    <col min="22" max="16384" width="9" style="26"/>
  </cols>
  <sheetData>
    <row r="1" spans="1:21" s="423" customFormat="1" ht="14.1" customHeight="1">
      <c r="A1" s="747" t="s">
        <v>1319</v>
      </c>
      <c r="B1" s="747"/>
      <c r="J1" s="719" t="s">
        <v>251</v>
      </c>
      <c r="K1" s="421"/>
      <c r="L1" s="421"/>
      <c r="M1" s="421"/>
      <c r="N1" s="421"/>
      <c r="O1" s="719" t="s">
        <v>1320</v>
      </c>
      <c r="P1" s="747" t="s">
        <v>1321</v>
      </c>
      <c r="Q1" s="747"/>
      <c r="R1" s="421"/>
      <c r="S1" s="421"/>
      <c r="T1" s="421"/>
    </row>
    <row r="2" spans="1:21" s="9" customFormat="1" ht="14.1" customHeight="1">
      <c r="A2" s="370"/>
      <c r="B2" s="370"/>
      <c r="I2" s="10"/>
      <c r="J2" s="74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746"/>
    </row>
    <row r="3" spans="1:21" s="742" customFormat="1" ht="20.100000000000001" customHeight="1">
      <c r="A3" s="1094" t="s">
        <v>660</v>
      </c>
      <c r="B3" s="1094"/>
      <c r="C3" s="1094"/>
      <c r="D3" s="1094"/>
      <c r="E3" s="1094"/>
      <c r="F3" s="1094"/>
      <c r="G3" s="1094"/>
      <c r="H3" s="1094"/>
      <c r="I3" s="1094"/>
      <c r="J3" s="1062" t="s">
        <v>1087</v>
      </c>
      <c r="K3" s="1062"/>
      <c r="L3" s="1062"/>
      <c r="M3" s="1062"/>
      <c r="N3" s="1062"/>
      <c r="O3" s="1062"/>
      <c r="P3" s="1062" t="s">
        <v>661</v>
      </c>
      <c r="Q3" s="1062"/>
      <c r="R3" s="1062"/>
      <c r="S3" s="1062"/>
      <c r="T3" s="1062"/>
      <c r="U3" s="1062"/>
    </row>
    <row r="4" spans="1:21" s="741" customFormat="1" ht="24" customHeight="1">
      <c r="A4" s="255"/>
      <c r="B4" s="255"/>
      <c r="C4" s="255"/>
      <c r="D4" s="255"/>
      <c r="E4" s="255"/>
      <c r="F4" s="255"/>
      <c r="G4" s="255"/>
      <c r="H4" s="255"/>
      <c r="I4" s="255"/>
      <c r="J4" s="164"/>
      <c r="K4" s="164"/>
      <c r="L4" s="164"/>
      <c r="M4" s="164"/>
      <c r="N4" s="164"/>
      <c r="O4" s="164"/>
      <c r="P4" s="1062" t="s">
        <v>1088</v>
      </c>
      <c r="Q4" s="1062"/>
      <c r="R4" s="1062"/>
      <c r="S4" s="1062"/>
      <c r="T4" s="1062"/>
      <c r="U4" s="1062"/>
    </row>
    <row r="5" spans="1:21" s="370" customFormat="1" ht="18" customHeight="1" thickBot="1">
      <c r="A5" s="370" t="s">
        <v>287</v>
      </c>
      <c r="I5" s="10"/>
      <c r="J5" s="10" t="s">
        <v>251</v>
      </c>
      <c r="O5" s="10" t="s">
        <v>288</v>
      </c>
      <c r="P5" s="370" t="s">
        <v>287</v>
      </c>
    </row>
    <row r="6" spans="1:21" s="9" customFormat="1" ht="11.1" customHeight="1">
      <c r="A6" s="1043" t="s">
        <v>401</v>
      </c>
      <c r="B6" s="1044"/>
      <c r="C6" s="1093" t="s">
        <v>1017</v>
      </c>
      <c r="D6" s="1024"/>
      <c r="E6" s="1024"/>
      <c r="F6" s="1024"/>
      <c r="G6" s="1024" t="s">
        <v>1018</v>
      </c>
      <c r="H6" s="1024"/>
      <c r="I6" s="1095"/>
      <c r="J6" s="1093" t="s">
        <v>1019</v>
      </c>
      <c r="K6" s="1024"/>
      <c r="L6" s="1024"/>
      <c r="M6" s="993" t="s">
        <v>1024</v>
      </c>
      <c r="N6" s="1050" t="s">
        <v>1023</v>
      </c>
      <c r="O6" s="1043"/>
      <c r="P6" s="1044" t="s">
        <v>1023</v>
      </c>
      <c r="Q6" s="1021" t="s">
        <v>1020</v>
      </c>
      <c r="R6" s="987"/>
      <c r="S6" s="988"/>
      <c r="T6" s="1132" t="s">
        <v>1021</v>
      </c>
      <c r="U6" s="993" t="s">
        <v>1022</v>
      </c>
    </row>
    <row r="7" spans="1:21" s="9" customFormat="1" ht="11.1" customHeight="1">
      <c r="A7" s="1056"/>
      <c r="B7" s="1123"/>
      <c r="C7" s="1068"/>
      <c r="D7" s="1007"/>
      <c r="E7" s="1007"/>
      <c r="F7" s="1007"/>
      <c r="G7" s="1007"/>
      <c r="H7" s="1007"/>
      <c r="I7" s="1015"/>
      <c r="J7" s="1068"/>
      <c r="K7" s="1007"/>
      <c r="L7" s="1007"/>
      <c r="M7" s="994"/>
      <c r="N7" s="1276"/>
      <c r="O7" s="1056"/>
      <c r="P7" s="1123"/>
      <c r="Q7" s="1261"/>
      <c r="R7" s="1026"/>
      <c r="S7" s="1108"/>
      <c r="T7" s="1035"/>
      <c r="U7" s="994"/>
    </row>
    <row r="8" spans="1:21" s="9" customFormat="1" ht="21.95" customHeight="1">
      <c r="A8" s="1056"/>
      <c r="B8" s="1123"/>
      <c r="C8" s="1108"/>
      <c r="D8" s="1007" t="s">
        <v>290</v>
      </c>
      <c r="E8" s="1007" t="s">
        <v>291</v>
      </c>
      <c r="F8" s="1007" t="s">
        <v>1</v>
      </c>
      <c r="G8" s="1007" t="s">
        <v>402</v>
      </c>
      <c r="H8" s="1007" t="s">
        <v>403</v>
      </c>
      <c r="I8" s="1015" t="s">
        <v>404</v>
      </c>
      <c r="J8" s="1108"/>
      <c r="K8" s="1031" t="s">
        <v>405</v>
      </c>
      <c r="L8" s="1007" t="s">
        <v>406</v>
      </c>
      <c r="M8" s="994"/>
      <c r="N8" s="1276"/>
      <c r="O8" s="1056"/>
      <c r="P8" s="1123"/>
      <c r="Q8" s="1269" t="s">
        <v>424</v>
      </c>
      <c r="R8" s="1034" t="s">
        <v>208</v>
      </c>
      <c r="S8" s="1034" t="s">
        <v>407</v>
      </c>
      <c r="T8" s="1035"/>
      <c r="U8" s="994"/>
    </row>
    <row r="9" spans="1:21" s="9" customFormat="1" ht="21.95" customHeight="1">
      <c r="A9" s="1058"/>
      <c r="B9" s="1124"/>
      <c r="C9" s="1042"/>
      <c r="D9" s="1053"/>
      <c r="E9" s="1053"/>
      <c r="F9" s="1053"/>
      <c r="G9" s="1053"/>
      <c r="H9" s="1053"/>
      <c r="I9" s="1071"/>
      <c r="J9" s="1042"/>
      <c r="K9" s="1042"/>
      <c r="L9" s="1053"/>
      <c r="M9" s="995"/>
      <c r="N9" s="1277"/>
      <c r="O9" s="1058"/>
      <c r="P9" s="1124"/>
      <c r="Q9" s="1023"/>
      <c r="R9" s="1036"/>
      <c r="S9" s="1036"/>
      <c r="T9" s="1036"/>
      <c r="U9" s="995"/>
    </row>
    <row r="10" spans="1:21" s="28" customFormat="1" ht="17.100000000000001" customHeight="1">
      <c r="A10" s="1126" t="s">
        <v>700</v>
      </c>
      <c r="B10" s="1125"/>
      <c r="C10" s="11">
        <v>2803</v>
      </c>
      <c r="D10" s="11">
        <v>2492</v>
      </c>
      <c r="E10" s="11">
        <v>65</v>
      </c>
      <c r="F10" s="11">
        <v>246</v>
      </c>
      <c r="G10" s="11">
        <v>1173</v>
      </c>
      <c r="H10" s="11">
        <v>71</v>
      </c>
      <c r="I10" s="11">
        <v>471648.12</v>
      </c>
      <c r="J10" s="46">
        <v>18797795</v>
      </c>
      <c r="K10" s="46">
        <v>8017539</v>
      </c>
      <c r="L10" s="46">
        <v>10780256</v>
      </c>
      <c r="M10" s="46">
        <v>71312268</v>
      </c>
      <c r="N10" s="1274" t="s">
        <v>700</v>
      </c>
      <c r="O10" s="1126"/>
      <c r="P10" s="520">
        <v>2014</v>
      </c>
      <c r="Q10" s="11">
        <v>154</v>
      </c>
      <c r="R10" s="46">
        <v>20</v>
      </c>
      <c r="S10" s="256">
        <v>134</v>
      </c>
      <c r="T10" s="46">
        <v>116</v>
      </c>
      <c r="U10" s="46">
        <v>36</v>
      </c>
    </row>
    <row r="11" spans="1:21" s="28" customFormat="1" ht="17.100000000000001" customHeight="1">
      <c r="A11" s="1126" t="s">
        <v>796</v>
      </c>
      <c r="B11" s="1125"/>
      <c r="C11" s="11">
        <v>3068</v>
      </c>
      <c r="D11" s="11">
        <v>2718</v>
      </c>
      <c r="E11" s="11">
        <v>70</v>
      </c>
      <c r="F11" s="11">
        <v>280</v>
      </c>
      <c r="G11" s="11">
        <v>1238</v>
      </c>
      <c r="H11" s="11">
        <v>83</v>
      </c>
      <c r="I11" s="11">
        <v>467245.12999999995</v>
      </c>
      <c r="J11" s="46">
        <v>17666841</v>
      </c>
      <c r="K11" s="46">
        <v>8454598</v>
      </c>
      <c r="L11" s="46">
        <v>9212243</v>
      </c>
      <c r="M11" s="46">
        <v>235678317</v>
      </c>
      <c r="N11" s="1274" t="s">
        <v>796</v>
      </c>
      <c r="O11" s="1126"/>
      <c r="P11" s="520">
        <v>2015</v>
      </c>
      <c r="Q11" s="11">
        <v>131</v>
      </c>
      <c r="R11" s="46">
        <v>18</v>
      </c>
      <c r="S11" s="256">
        <v>113</v>
      </c>
      <c r="T11" s="46">
        <v>177</v>
      </c>
      <c r="U11" s="46">
        <v>530</v>
      </c>
    </row>
    <row r="12" spans="1:21" s="28" customFormat="1" ht="17.100000000000001" customHeight="1">
      <c r="A12" s="1126" t="s">
        <v>833</v>
      </c>
      <c r="B12" s="1125"/>
      <c r="C12" s="11">
        <v>2651</v>
      </c>
      <c r="D12" s="11">
        <v>2264</v>
      </c>
      <c r="E12" s="11">
        <v>41</v>
      </c>
      <c r="F12" s="11">
        <v>346</v>
      </c>
      <c r="G12" s="11">
        <v>1382</v>
      </c>
      <c r="H12" s="11">
        <v>78</v>
      </c>
      <c r="I12" s="11">
        <v>1017732.76</v>
      </c>
      <c r="J12" s="46">
        <v>24643767</v>
      </c>
      <c r="K12" s="46">
        <v>11392942</v>
      </c>
      <c r="L12" s="46">
        <v>13250825</v>
      </c>
      <c r="M12" s="46">
        <v>333788636</v>
      </c>
      <c r="N12" s="1274" t="s">
        <v>833</v>
      </c>
      <c r="O12" s="1126"/>
      <c r="P12" s="520" t="s">
        <v>833</v>
      </c>
      <c r="Q12" s="11">
        <v>127</v>
      </c>
      <c r="R12" s="46">
        <v>14</v>
      </c>
      <c r="S12" s="256">
        <v>113</v>
      </c>
      <c r="T12" s="46">
        <v>142</v>
      </c>
      <c r="U12" s="46">
        <v>570</v>
      </c>
    </row>
    <row r="13" spans="1:21" s="28" customFormat="1" ht="17.100000000000001" customHeight="1">
      <c r="A13" s="1126">
        <v>2017</v>
      </c>
      <c r="B13" s="1125"/>
      <c r="C13" s="11">
        <v>2817</v>
      </c>
      <c r="D13" s="11">
        <v>2307</v>
      </c>
      <c r="E13" s="11">
        <v>50</v>
      </c>
      <c r="F13" s="11">
        <v>460</v>
      </c>
      <c r="G13" s="11">
        <v>1556</v>
      </c>
      <c r="H13" s="11">
        <v>104</v>
      </c>
      <c r="I13" s="11">
        <v>535972</v>
      </c>
      <c r="J13" s="46">
        <v>25092858</v>
      </c>
      <c r="K13" s="46">
        <v>11812007</v>
      </c>
      <c r="L13" s="46">
        <v>13280851</v>
      </c>
      <c r="M13" s="46">
        <v>502043231</v>
      </c>
      <c r="N13" s="1274">
        <v>2017</v>
      </c>
      <c r="O13" s="1126"/>
      <c r="P13" s="524">
        <v>2017</v>
      </c>
      <c r="Q13" s="11">
        <v>154</v>
      </c>
      <c r="R13" s="46">
        <v>27</v>
      </c>
      <c r="S13" s="256">
        <v>127</v>
      </c>
      <c r="T13" s="46">
        <v>195</v>
      </c>
      <c r="U13" s="46">
        <v>652</v>
      </c>
    </row>
    <row r="14" spans="1:21" s="28" customFormat="1" ht="17.100000000000001" customHeight="1">
      <c r="A14" s="1116">
        <v>2018</v>
      </c>
      <c r="B14" s="1117"/>
      <c r="C14" s="14">
        <f t="shared" ref="C14:L14" si="0">SUM(C16:C33)</f>
        <v>2686</v>
      </c>
      <c r="D14" s="14">
        <f t="shared" si="0"/>
        <v>2166</v>
      </c>
      <c r="E14" s="14">
        <f t="shared" si="0"/>
        <v>30</v>
      </c>
      <c r="F14" s="14">
        <f t="shared" si="0"/>
        <v>490</v>
      </c>
      <c r="G14" s="14">
        <f t="shared" si="0"/>
        <v>1622</v>
      </c>
      <c r="H14" s="14">
        <f t="shared" si="0"/>
        <v>87</v>
      </c>
      <c r="I14" s="14">
        <f t="shared" si="0"/>
        <v>674703.19999999984</v>
      </c>
      <c r="J14" s="45">
        <f t="shared" si="0"/>
        <v>34118375</v>
      </c>
      <c r="K14" s="45">
        <f t="shared" si="0"/>
        <v>14701579</v>
      </c>
      <c r="L14" s="45">
        <f t="shared" si="0"/>
        <v>19416796</v>
      </c>
      <c r="M14" s="45">
        <f>SUM(M16:M33)</f>
        <v>530772847</v>
      </c>
      <c r="N14" s="1275">
        <v>2018</v>
      </c>
      <c r="O14" s="1116"/>
      <c r="P14" s="483">
        <v>2018</v>
      </c>
      <c r="Q14" s="45">
        <f>SUM(Q16:Q33)</f>
        <v>180</v>
      </c>
      <c r="R14" s="45">
        <f>SUM(R16:R33)</f>
        <v>22</v>
      </c>
      <c r="S14" s="45">
        <f>SUM(S16:S33)</f>
        <v>158</v>
      </c>
      <c r="T14" s="45">
        <f>SUM(T16:T33)</f>
        <v>161</v>
      </c>
      <c r="U14" s="45">
        <f>SUM(U16:U33)</f>
        <v>124</v>
      </c>
    </row>
    <row r="15" spans="1:21" s="9" customFormat="1" ht="8.1" customHeight="1">
      <c r="A15" s="521"/>
      <c r="B15" s="522"/>
      <c r="C15" s="418"/>
      <c r="D15" s="11"/>
      <c r="E15" s="11"/>
      <c r="F15" s="11"/>
      <c r="G15" s="11"/>
      <c r="H15" s="11"/>
      <c r="I15" s="11"/>
      <c r="J15" s="46"/>
      <c r="K15" s="46"/>
      <c r="L15" s="46"/>
      <c r="M15" s="46"/>
      <c r="N15" s="257"/>
      <c r="O15" s="521"/>
      <c r="P15" s="522"/>
      <c r="Q15" s="11"/>
      <c r="R15" s="46"/>
      <c r="S15" s="256"/>
      <c r="T15" s="46"/>
      <c r="U15" s="46"/>
    </row>
    <row r="16" spans="1:21" s="9" customFormat="1" ht="23.1" customHeight="1">
      <c r="A16" s="1270" t="s">
        <v>9</v>
      </c>
      <c r="B16" s="1271"/>
      <c r="C16" s="376">
        <f>SUM(D16:F16)</f>
        <v>150</v>
      </c>
      <c r="D16" s="398">
        <v>140</v>
      </c>
      <c r="E16" s="398">
        <v>3</v>
      </c>
      <c r="F16" s="398">
        <v>7</v>
      </c>
      <c r="G16" s="398">
        <v>110</v>
      </c>
      <c r="H16" s="398">
        <v>6</v>
      </c>
      <c r="I16" s="398">
        <v>4667.58</v>
      </c>
      <c r="J16" s="377">
        <f>SUM(K16:L16)</f>
        <v>1106288</v>
      </c>
      <c r="K16" s="401">
        <v>434216</v>
      </c>
      <c r="L16" s="401">
        <v>672072</v>
      </c>
      <c r="M16" s="401">
        <v>213548981</v>
      </c>
      <c r="N16" s="1272" t="s">
        <v>429</v>
      </c>
      <c r="O16" s="1273"/>
      <c r="P16" s="258" t="s">
        <v>1025</v>
      </c>
      <c r="Q16" s="269">
        <f>R16+S16</f>
        <v>31</v>
      </c>
      <c r="R16" s="543">
        <v>2</v>
      </c>
      <c r="S16" s="543">
        <v>29</v>
      </c>
      <c r="T16" s="402">
        <v>9</v>
      </c>
      <c r="U16" s="402">
        <v>6</v>
      </c>
    </row>
    <row r="17" spans="1:21" s="9" customFormat="1" ht="23.1" customHeight="1">
      <c r="A17" s="1270" t="s">
        <v>11</v>
      </c>
      <c r="B17" s="1271"/>
      <c r="C17" s="376">
        <f t="shared" ref="C17:C33" si="1">SUM(D17:F17)</f>
        <v>194</v>
      </c>
      <c r="D17" s="398">
        <v>168</v>
      </c>
      <c r="E17" s="398">
        <v>0</v>
      </c>
      <c r="F17" s="398">
        <v>26</v>
      </c>
      <c r="G17" s="398">
        <v>129</v>
      </c>
      <c r="H17" s="398">
        <v>1</v>
      </c>
      <c r="I17" s="398">
        <v>4426.97</v>
      </c>
      <c r="J17" s="377">
        <f t="shared" ref="J17:J33" si="2">SUM(K17:L17)</f>
        <v>2023874</v>
      </c>
      <c r="K17" s="401">
        <v>973054</v>
      </c>
      <c r="L17" s="401">
        <v>1050820</v>
      </c>
      <c r="M17" s="401">
        <v>50649720</v>
      </c>
      <c r="N17" s="1272" t="s">
        <v>431</v>
      </c>
      <c r="O17" s="1273"/>
      <c r="P17" s="258" t="s">
        <v>1026</v>
      </c>
      <c r="Q17" s="269">
        <f t="shared" ref="Q17:Q33" si="3">R17+S17</f>
        <v>15</v>
      </c>
      <c r="R17" s="543">
        <v>1</v>
      </c>
      <c r="S17" s="543">
        <v>14</v>
      </c>
      <c r="T17" s="402">
        <v>3</v>
      </c>
      <c r="U17" s="402">
        <v>5</v>
      </c>
    </row>
    <row r="18" spans="1:21" s="9" customFormat="1" ht="23.1" customHeight="1">
      <c r="A18" s="1270" t="s">
        <v>294</v>
      </c>
      <c r="B18" s="1271"/>
      <c r="C18" s="376">
        <f t="shared" si="1"/>
        <v>272</v>
      </c>
      <c r="D18" s="398">
        <v>223</v>
      </c>
      <c r="E18" s="398">
        <v>3</v>
      </c>
      <c r="F18" s="398">
        <v>46</v>
      </c>
      <c r="G18" s="398">
        <v>192</v>
      </c>
      <c r="H18" s="398">
        <v>6</v>
      </c>
      <c r="I18" s="398">
        <v>70302.48</v>
      </c>
      <c r="J18" s="377">
        <f t="shared" si="2"/>
        <v>2355904</v>
      </c>
      <c r="K18" s="401">
        <v>1367505</v>
      </c>
      <c r="L18" s="401">
        <v>988399</v>
      </c>
      <c r="M18" s="401">
        <v>41405166</v>
      </c>
      <c r="N18" s="1272" t="s">
        <v>295</v>
      </c>
      <c r="O18" s="1273"/>
      <c r="P18" s="258" t="s">
        <v>641</v>
      </c>
      <c r="Q18" s="269">
        <f t="shared" si="3"/>
        <v>8</v>
      </c>
      <c r="R18" s="543">
        <v>1</v>
      </c>
      <c r="S18" s="543">
        <v>7</v>
      </c>
      <c r="T18" s="402">
        <v>7</v>
      </c>
      <c r="U18" s="402">
        <v>2</v>
      </c>
    </row>
    <row r="19" spans="1:21" s="9" customFormat="1" ht="23.1" customHeight="1">
      <c r="A19" s="1270" t="s">
        <v>296</v>
      </c>
      <c r="B19" s="1271"/>
      <c r="C19" s="376">
        <f t="shared" si="1"/>
        <v>157</v>
      </c>
      <c r="D19" s="398">
        <v>126</v>
      </c>
      <c r="E19" s="398">
        <v>2</v>
      </c>
      <c r="F19" s="398">
        <v>29</v>
      </c>
      <c r="G19" s="398">
        <v>100</v>
      </c>
      <c r="H19" s="398">
        <v>0</v>
      </c>
      <c r="I19" s="398">
        <v>39609.800000000003</v>
      </c>
      <c r="J19" s="377">
        <f t="shared" si="2"/>
        <v>1167082</v>
      </c>
      <c r="K19" s="401">
        <v>444483</v>
      </c>
      <c r="L19" s="401">
        <v>722599</v>
      </c>
      <c r="M19" s="401">
        <v>10441502</v>
      </c>
      <c r="N19" s="1272" t="s">
        <v>297</v>
      </c>
      <c r="O19" s="1273"/>
      <c r="P19" s="258" t="s">
        <v>642</v>
      </c>
      <c r="Q19" s="269">
        <f t="shared" si="3"/>
        <v>5</v>
      </c>
      <c r="R19" s="543">
        <v>0</v>
      </c>
      <c r="S19" s="543">
        <v>5</v>
      </c>
      <c r="T19" s="402">
        <v>0</v>
      </c>
      <c r="U19" s="402">
        <v>2</v>
      </c>
    </row>
    <row r="20" spans="1:21" s="9" customFormat="1" ht="23.1" customHeight="1">
      <c r="A20" s="1270" t="s">
        <v>298</v>
      </c>
      <c r="B20" s="1271"/>
      <c r="C20" s="376">
        <f t="shared" si="1"/>
        <v>178</v>
      </c>
      <c r="D20" s="398">
        <v>117</v>
      </c>
      <c r="E20" s="398">
        <v>2</v>
      </c>
      <c r="F20" s="398">
        <v>59</v>
      </c>
      <c r="G20" s="398">
        <v>117</v>
      </c>
      <c r="H20" s="398">
        <v>9</v>
      </c>
      <c r="I20" s="398">
        <v>35337.07</v>
      </c>
      <c r="J20" s="377">
        <f t="shared" si="2"/>
        <v>2552436</v>
      </c>
      <c r="K20" s="401">
        <v>1194372</v>
      </c>
      <c r="L20" s="401">
        <v>1358064</v>
      </c>
      <c r="M20" s="401">
        <v>6625314</v>
      </c>
      <c r="N20" s="1272" t="s">
        <v>299</v>
      </c>
      <c r="O20" s="1273"/>
      <c r="P20" s="258" t="s">
        <v>643</v>
      </c>
      <c r="Q20" s="269">
        <f t="shared" si="3"/>
        <v>19</v>
      </c>
      <c r="R20" s="543">
        <v>5</v>
      </c>
      <c r="S20" s="543">
        <v>14</v>
      </c>
      <c r="T20" s="402">
        <v>19</v>
      </c>
      <c r="U20" s="402">
        <v>11</v>
      </c>
    </row>
    <row r="21" spans="1:21" s="9" customFormat="1" ht="23.1" customHeight="1">
      <c r="A21" s="1270" t="s">
        <v>300</v>
      </c>
      <c r="B21" s="1271"/>
      <c r="C21" s="376">
        <f t="shared" si="1"/>
        <v>244</v>
      </c>
      <c r="D21" s="398">
        <v>184</v>
      </c>
      <c r="E21" s="398">
        <v>3</v>
      </c>
      <c r="F21" s="398">
        <v>57</v>
      </c>
      <c r="G21" s="398">
        <v>178</v>
      </c>
      <c r="H21" s="398">
        <v>3</v>
      </c>
      <c r="I21" s="398">
        <v>18156.98</v>
      </c>
      <c r="J21" s="377">
        <f t="shared" si="2"/>
        <v>5806993</v>
      </c>
      <c r="K21" s="401">
        <v>2691348</v>
      </c>
      <c r="L21" s="401">
        <v>3115645</v>
      </c>
      <c r="M21" s="401">
        <v>64199584</v>
      </c>
      <c r="N21" s="1272" t="s">
        <v>301</v>
      </c>
      <c r="O21" s="1273"/>
      <c r="P21" s="258" t="s">
        <v>644</v>
      </c>
      <c r="Q21" s="269">
        <f t="shared" si="3"/>
        <v>8</v>
      </c>
      <c r="R21" s="543">
        <v>1</v>
      </c>
      <c r="S21" s="543">
        <v>7</v>
      </c>
      <c r="T21" s="402">
        <v>6</v>
      </c>
      <c r="U21" s="402">
        <v>8</v>
      </c>
    </row>
    <row r="22" spans="1:21" s="9" customFormat="1" ht="23.1" customHeight="1">
      <c r="A22" s="1270" t="s">
        <v>302</v>
      </c>
      <c r="B22" s="1271"/>
      <c r="C22" s="376">
        <f t="shared" si="1"/>
        <v>159</v>
      </c>
      <c r="D22" s="398">
        <v>120</v>
      </c>
      <c r="E22" s="398">
        <v>1</v>
      </c>
      <c r="F22" s="398">
        <v>38</v>
      </c>
      <c r="G22" s="398">
        <v>117</v>
      </c>
      <c r="H22" s="398">
        <v>18</v>
      </c>
      <c r="I22" s="398">
        <v>32461.8</v>
      </c>
      <c r="J22" s="377">
        <f t="shared" si="2"/>
        <v>2719358</v>
      </c>
      <c r="K22" s="401">
        <v>565044</v>
      </c>
      <c r="L22" s="401">
        <v>2154314</v>
      </c>
      <c r="M22" s="401">
        <v>22150352</v>
      </c>
      <c r="N22" s="1272" t="s">
        <v>303</v>
      </c>
      <c r="O22" s="1273"/>
      <c r="P22" s="258" t="s">
        <v>645</v>
      </c>
      <c r="Q22" s="269">
        <f t="shared" si="3"/>
        <v>13</v>
      </c>
      <c r="R22" s="543">
        <v>2</v>
      </c>
      <c r="S22" s="543">
        <v>11</v>
      </c>
      <c r="T22" s="402">
        <v>30</v>
      </c>
      <c r="U22" s="402">
        <v>4</v>
      </c>
    </row>
    <row r="23" spans="1:21" s="9" customFormat="1" ht="23.1" customHeight="1">
      <c r="A23" s="1270" t="s">
        <v>304</v>
      </c>
      <c r="B23" s="1271"/>
      <c r="C23" s="376">
        <f t="shared" si="1"/>
        <v>113</v>
      </c>
      <c r="D23" s="398">
        <v>91</v>
      </c>
      <c r="E23" s="398">
        <v>0</v>
      </c>
      <c r="F23" s="398">
        <v>22</v>
      </c>
      <c r="G23" s="398">
        <v>83</v>
      </c>
      <c r="H23" s="398">
        <v>0</v>
      </c>
      <c r="I23" s="398">
        <v>16915.09</v>
      </c>
      <c r="J23" s="377">
        <f t="shared" si="2"/>
        <v>2097058</v>
      </c>
      <c r="K23" s="401">
        <v>1062591</v>
      </c>
      <c r="L23" s="401">
        <v>1034467</v>
      </c>
      <c r="M23" s="401">
        <v>25559232</v>
      </c>
      <c r="N23" s="1272" t="s">
        <v>305</v>
      </c>
      <c r="O23" s="1273"/>
      <c r="P23" s="258" t="s">
        <v>774</v>
      </c>
      <c r="Q23" s="269">
        <f t="shared" si="3"/>
        <v>4</v>
      </c>
      <c r="R23" s="543">
        <v>2</v>
      </c>
      <c r="S23" s="543">
        <v>2</v>
      </c>
      <c r="T23" s="402">
        <v>0</v>
      </c>
      <c r="U23" s="402">
        <v>1</v>
      </c>
    </row>
    <row r="24" spans="1:21" s="9" customFormat="1" ht="23.1" customHeight="1">
      <c r="A24" s="1270" t="s">
        <v>306</v>
      </c>
      <c r="B24" s="1271"/>
      <c r="C24" s="376">
        <f t="shared" si="1"/>
        <v>173</v>
      </c>
      <c r="D24" s="398">
        <v>142</v>
      </c>
      <c r="E24" s="398">
        <v>2</v>
      </c>
      <c r="F24" s="398">
        <v>29</v>
      </c>
      <c r="G24" s="398">
        <v>97</v>
      </c>
      <c r="H24" s="398">
        <v>12</v>
      </c>
      <c r="I24" s="398">
        <v>22048.44</v>
      </c>
      <c r="J24" s="377">
        <f t="shared" si="2"/>
        <v>2890605</v>
      </c>
      <c r="K24" s="401">
        <v>761953</v>
      </c>
      <c r="L24" s="401">
        <v>2128652</v>
      </c>
      <c r="M24" s="401">
        <v>5497784</v>
      </c>
      <c r="N24" s="1272" t="s">
        <v>307</v>
      </c>
      <c r="O24" s="1273"/>
      <c r="P24" s="258" t="s">
        <v>646</v>
      </c>
      <c r="Q24" s="269">
        <f t="shared" si="3"/>
        <v>9</v>
      </c>
      <c r="R24" s="543">
        <v>0</v>
      </c>
      <c r="S24" s="543">
        <v>9</v>
      </c>
      <c r="T24" s="402">
        <v>28</v>
      </c>
      <c r="U24" s="402">
        <v>1</v>
      </c>
    </row>
    <row r="25" spans="1:21" s="9" customFormat="1" ht="23.1" customHeight="1">
      <c r="A25" s="1270" t="s">
        <v>308</v>
      </c>
      <c r="B25" s="1271"/>
      <c r="C25" s="376">
        <f t="shared" si="1"/>
        <v>141</v>
      </c>
      <c r="D25" s="398">
        <v>112</v>
      </c>
      <c r="E25" s="398">
        <v>2</v>
      </c>
      <c r="F25" s="398">
        <v>27</v>
      </c>
      <c r="G25" s="398">
        <v>73</v>
      </c>
      <c r="H25" s="398">
        <v>13</v>
      </c>
      <c r="I25" s="398">
        <v>22479.19</v>
      </c>
      <c r="J25" s="377">
        <f t="shared" si="2"/>
        <v>3017694</v>
      </c>
      <c r="K25" s="401">
        <v>1354833</v>
      </c>
      <c r="L25" s="401">
        <v>1662861</v>
      </c>
      <c r="M25" s="401">
        <v>5282794</v>
      </c>
      <c r="N25" s="1272" t="s">
        <v>309</v>
      </c>
      <c r="O25" s="1273"/>
      <c r="P25" s="258" t="s">
        <v>654</v>
      </c>
      <c r="Q25" s="269">
        <f t="shared" si="3"/>
        <v>9</v>
      </c>
      <c r="R25" s="543">
        <v>0</v>
      </c>
      <c r="S25" s="543">
        <v>9</v>
      </c>
      <c r="T25" s="402">
        <v>28</v>
      </c>
      <c r="U25" s="402">
        <v>4</v>
      </c>
    </row>
    <row r="26" spans="1:21" s="9" customFormat="1" ht="23.1" customHeight="1">
      <c r="A26" s="1270" t="s">
        <v>310</v>
      </c>
      <c r="B26" s="1271"/>
      <c r="C26" s="376">
        <f t="shared" si="1"/>
        <v>198</v>
      </c>
      <c r="D26" s="398">
        <v>168</v>
      </c>
      <c r="E26" s="398">
        <v>6</v>
      </c>
      <c r="F26" s="398">
        <v>24</v>
      </c>
      <c r="G26" s="398">
        <v>87</v>
      </c>
      <c r="H26" s="398">
        <v>6</v>
      </c>
      <c r="I26" s="398">
        <v>6116.92</v>
      </c>
      <c r="J26" s="377">
        <f t="shared" si="2"/>
        <v>2236022</v>
      </c>
      <c r="K26" s="401">
        <v>998953</v>
      </c>
      <c r="L26" s="401">
        <v>1237069</v>
      </c>
      <c r="M26" s="401">
        <v>21048584</v>
      </c>
      <c r="N26" s="1272" t="s">
        <v>311</v>
      </c>
      <c r="O26" s="1273"/>
      <c r="P26" s="258" t="s">
        <v>647</v>
      </c>
      <c r="Q26" s="269">
        <f t="shared" si="3"/>
        <v>24</v>
      </c>
      <c r="R26" s="543">
        <v>2</v>
      </c>
      <c r="S26" s="543">
        <v>22</v>
      </c>
      <c r="T26" s="402">
        <v>9</v>
      </c>
      <c r="U26" s="402">
        <v>5</v>
      </c>
    </row>
    <row r="27" spans="1:21" s="9" customFormat="1" ht="23.1" customHeight="1">
      <c r="A27" s="1270" t="s">
        <v>312</v>
      </c>
      <c r="B27" s="1271"/>
      <c r="C27" s="376">
        <f t="shared" si="1"/>
        <v>104</v>
      </c>
      <c r="D27" s="398">
        <v>83</v>
      </c>
      <c r="E27" s="398">
        <v>1</v>
      </c>
      <c r="F27" s="398">
        <v>20</v>
      </c>
      <c r="G27" s="398">
        <v>52</v>
      </c>
      <c r="H27" s="398">
        <v>1</v>
      </c>
      <c r="I27" s="398">
        <v>19142.25</v>
      </c>
      <c r="J27" s="377">
        <f t="shared" si="2"/>
        <v>897784</v>
      </c>
      <c r="K27" s="401">
        <v>488289</v>
      </c>
      <c r="L27" s="401">
        <v>409495</v>
      </c>
      <c r="M27" s="401">
        <v>4233570</v>
      </c>
      <c r="N27" s="1272" t="s">
        <v>433</v>
      </c>
      <c r="O27" s="1273"/>
      <c r="P27" s="258" t="s">
        <v>648</v>
      </c>
      <c r="Q27" s="269">
        <f t="shared" si="3"/>
        <v>8</v>
      </c>
      <c r="R27" s="543">
        <v>4</v>
      </c>
      <c r="S27" s="543">
        <v>4</v>
      </c>
      <c r="T27" s="402">
        <v>2</v>
      </c>
      <c r="U27" s="402">
        <v>0</v>
      </c>
    </row>
    <row r="28" spans="1:21" s="523" customFormat="1" ht="23.1" customHeight="1">
      <c r="A28" s="1270" t="s">
        <v>500</v>
      </c>
      <c r="B28" s="1271"/>
      <c r="C28" s="376">
        <f t="shared" si="1"/>
        <v>67</v>
      </c>
      <c r="D28" s="398">
        <v>56</v>
      </c>
      <c r="E28" s="398">
        <v>0</v>
      </c>
      <c r="F28" s="398">
        <v>11</v>
      </c>
      <c r="G28" s="398">
        <v>38</v>
      </c>
      <c r="H28" s="398">
        <v>2</v>
      </c>
      <c r="I28" s="398">
        <v>200888.92</v>
      </c>
      <c r="J28" s="377">
        <f t="shared" si="2"/>
        <v>606661</v>
      </c>
      <c r="K28" s="401">
        <v>227808</v>
      </c>
      <c r="L28" s="401">
        <v>378853</v>
      </c>
      <c r="M28" s="401">
        <v>2206248</v>
      </c>
      <c r="N28" s="1272" t="s">
        <v>501</v>
      </c>
      <c r="O28" s="1273"/>
      <c r="P28" s="258" t="s">
        <v>649</v>
      </c>
      <c r="Q28" s="269">
        <f t="shared" si="3"/>
        <v>6</v>
      </c>
      <c r="R28" s="543">
        <v>0</v>
      </c>
      <c r="S28" s="543">
        <v>6</v>
      </c>
      <c r="T28" s="402">
        <v>3</v>
      </c>
      <c r="U28" s="402">
        <v>5</v>
      </c>
    </row>
    <row r="29" spans="1:21" s="551" customFormat="1" ht="23.1" customHeight="1">
      <c r="A29" s="574" t="s">
        <v>952</v>
      </c>
      <c r="B29" s="549"/>
      <c r="C29" s="376">
        <f t="shared" si="1"/>
        <v>85</v>
      </c>
      <c r="D29" s="553">
        <v>70</v>
      </c>
      <c r="E29" s="553">
        <v>1</v>
      </c>
      <c r="F29" s="553">
        <v>14</v>
      </c>
      <c r="G29" s="553">
        <v>32</v>
      </c>
      <c r="H29" s="553">
        <v>0</v>
      </c>
      <c r="I29" s="553">
        <v>6076.34</v>
      </c>
      <c r="J29" s="377">
        <f t="shared" si="2"/>
        <v>728253</v>
      </c>
      <c r="K29" s="554">
        <v>333530</v>
      </c>
      <c r="L29" s="554">
        <v>394723</v>
      </c>
      <c r="M29" s="554">
        <v>9100783</v>
      </c>
      <c r="N29" s="1272" t="s">
        <v>958</v>
      </c>
      <c r="O29" s="1273"/>
      <c r="P29" s="258" t="s">
        <v>959</v>
      </c>
      <c r="Q29" s="269">
        <f t="shared" si="3"/>
        <v>9</v>
      </c>
      <c r="R29" s="555">
        <v>0</v>
      </c>
      <c r="S29" s="555">
        <v>9</v>
      </c>
      <c r="T29" s="554">
        <v>0</v>
      </c>
      <c r="U29" s="554">
        <v>62</v>
      </c>
    </row>
    <row r="30" spans="1:21" s="9" customFormat="1" ht="23.1" customHeight="1">
      <c r="A30" s="1270" t="s">
        <v>314</v>
      </c>
      <c r="B30" s="1271"/>
      <c r="C30" s="376">
        <f t="shared" si="1"/>
        <v>104</v>
      </c>
      <c r="D30" s="398">
        <v>92</v>
      </c>
      <c r="E30" s="398">
        <v>1</v>
      </c>
      <c r="F30" s="398">
        <v>11</v>
      </c>
      <c r="G30" s="398">
        <v>66</v>
      </c>
      <c r="H30" s="398">
        <v>2</v>
      </c>
      <c r="I30" s="398">
        <v>128229.63</v>
      </c>
      <c r="J30" s="377">
        <f t="shared" si="2"/>
        <v>875636</v>
      </c>
      <c r="K30" s="401">
        <v>405393</v>
      </c>
      <c r="L30" s="401">
        <v>470243</v>
      </c>
      <c r="M30" s="401">
        <v>13089823</v>
      </c>
      <c r="N30" s="1272" t="s">
        <v>354</v>
      </c>
      <c r="O30" s="1273"/>
      <c r="P30" s="258" t="s">
        <v>650</v>
      </c>
      <c r="Q30" s="269">
        <f t="shared" si="3"/>
        <v>4</v>
      </c>
      <c r="R30" s="543">
        <v>2</v>
      </c>
      <c r="S30" s="543">
        <v>2</v>
      </c>
      <c r="T30" s="402">
        <v>2</v>
      </c>
      <c r="U30" s="402">
        <v>8</v>
      </c>
    </row>
    <row r="31" spans="1:21" s="9" customFormat="1" ht="23.1" customHeight="1">
      <c r="A31" s="1270" t="s">
        <v>316</v>
      </c>
      <c r="B31" s="1271"/>
      <c r="C31" s="376">
        <f t="shared" si="1"/>
        <v>111</v>
      </c>
      <c r="D31" s="398">
        <v>90</v>
      </c>
      <c r="E31" s="398">
        <v>1</v>
      </c>
      <c r="F31" s="398">
        <v>20</v>
      </c>
      <c r="G31" s="398">
        <v>30</v>
      </c>
      <c r="H31" s="398">
        <v>0</v>
      </c>
      <c r="I31" s="398">
        <v>6854.11</v>
      </c>
      <c r="J31" s="377">
        <f t="shared" si="2"/>
        <v>951882</v>
      </c>
      <c r="K31" s="401">
        <v>443203</v>
      </c>
      <c r="L31" s="401">
        <v>508679</v>
      </c>
      <c r="M31" s="401">
        <v>3212773</v>
      </c>
      <c r="N31" s="1272" t="s">
        <v>317</v>
      </c>
      <c r="O31" s="1273"/>
      <c r="P31" s="258" t="s">
        <v>651</v>
      </c>
      <c r="Q31" s="269">
        <f t="shared" si="3"/>
        <v>1</v>
      </c>
      <c r="R31" s="543">
        <v>0</v>
      </c>
      <c r="S31" s="543">
        <v>1</v>
      </c>
      <c r="T31" s="402">
        <v>0</v>
      </c>
      <c r="U31" s="402">
        <v>0</v>
      </c>
    </row>
    <row r="32" spans="1:21" s="9" customFormat="1" ht="23.1" customHeight="1">
      <c r="A32" s="1270" t="s">
        <v>318</v>
      </c>
      <c r="B32" s="1271"/>
      <c r="C32" s="376">
        <f t="shared" si="1"/>
        <v>156</v>
      </c>
      <c r="D32" s="398">
        <v>119</v>
      </c>
      <c r="E32" s="398">
        <v>2</v>
      </c>
      <c r="F32" s="398">
        <v>35</v>
      </c>
      <c r="G32" s="398">
        <v>81</v>
      </c>
      <c r="H32" s="398">
        <v>2</v>
      </c>
      <c r="I32" s="398">
        <v>16451.939999999999</v>
      </c>
      <c r="J32" s="377">
        <f t="shared" si="2"/>
        <v>1671976</v>
      </c>
      <c r="K32" s="401">
        <v>807828</v>
      </c>
      <c r="L32" s="401">
        <v>864148</v>
      </c>
      <c r="M32" s="401">
        <v>25150588</v>
      </c>
      <c r="N32" s="1272" t="s">
        <v>319</v>
      </c>
      <c r="O32" s="1273"/>
      <c r="P32" s="258" t="s">
        <v>652</v>
      </c>
      <c r="Q32" s="269">
        <f t="shared" si="3"/>
        <v>3</v>
      </c>
      <c r="R32" s="543">
        <v>0</v>
      </c>
      <c r="S32" s="543">
        <v>3</v>
      </c>
      <c r="T32" s="402">
        <v>5</v>
      </c>
      <c r="U32" s="402">
        <v>0</v>
      </c>
    </row>
    <row r="33" spans="1:21" s="494" customFormat="1" ht="23.1" customHeight="1" thickBot="1">
      <c r="A33" s="1262" t="s">
        <v>320</v>
      </c>
      <c r="B33" s="1263"/>
      <c r="C33" s="510">
        <f t="shared" si="1"/>
        <v>80</v>
      </c>
      <c r="D33" s="511">
        <v>65</v>
      </c>
      <c r="E33" s="511">
        <v>0</v>
      </c>
      <c r="F33" s="511">
        <v>15</v>
      </c>
      <c r="G33" s="511">
        <v>40</v>
      </c>
      <c r="H33" s="511">
        <v>6</v>
      </c>
      <c r="I33" s="511">
        <v>24537.69</v>
      </c>
      <c r="J33" s="512">
        <f t="shared" si="2"/>
        <v>412869</v>
      </c>
      <c r="K33" s="513">
        <v>147176</v>
      </c>
      <c r="L33" s="513">
        <v>265693</v>
      </c>
      <c r="M33" s="513">
        <v>7370049</v>
      </c>
      <c r="N33" s="1264" t="s">
        <v>321</v>
      </c>
      <c r="O33" s="1265"/>
      <c r="P33" s="514" t="s">
        <v>653</v>
      </c>
      <c r="Q33" s="374">
        <f t="shared" si="3"/>
        <v>4</v>
      </c>
      <c r="R33" s="544">
        <v>0</v>
      </c>
      <c r="S33" s="544">
        <v>4</v>
      </c>
      <c r="T33" s="513">
        <v>10</v>
      </c>
      <c r="U33" s="513">
        <v>0</v>
      </c>
    </row>
    <row r="34" spans="1:21" s="259" customFormat="1" ht="11.1" customHeight="1">
      <c r="A34" s="259" t="s">
        <v>811</v>
      </c>
      <c r="D34" s="260" t="s">
        <v>251</v>
      </c>
      <c r="E34" s="260" t="s">
        <v>251</v>
      </c>
      <c r="F34" s="47"/>
      <c r="G34" s="47"/>
      <c r="H34" s="47"/>
      <c r="K34" s="449"/>
      <c r="L34" s="449"/>
      <c r="M34" s="449"/>
      <c r="N34" s="449"/>
      <c r="O34" s="450" t="s">
        <v>824</v>
      </c>
      <c r="P34" s="1266" t="s">
        <v>812</v>
      </c>
      <c r="Q34" s="1266"/>
      <c r="R34" s="1266"/>
      <c r="S34" s="47"/>
      <c r="T34" s="47"/>
      <c r="U34" s="450" t="s">
        <v>824</v>
      </c>
    </row>
    <row r="35" spans="1:21" s="844" customFormat="1" ht="12" customHeight="1">
      <c r="A35" s="1267" t="s">
        <v>951</v>
      </c>
      <c r="B35" s="1267"/>
      <c r="C35" s="1267"/>
      <c r="D35" s="1267"/>
      <c r="E35" s="1267"/>
      <c r="F35" s="1267"/>
      <c r="G35" s="1267"/>
      <c r="H35" s="1267"/>
      <c r="I35" s="1267"/>
      <c r="J35" s="261"/>
      <c r="K35" s="261"/>
      <c r="L35" s="261"/>
      <c r="M35" s="261"/>
      <c r="N35" s="261"/>
      <c r="O35" s="261"/>
      <c r="P35" s="844" t="s">
        <v>951</v>
      </c>
      <c r="R35" s="890"/>
    </row>
    <row r="36" spans="1:21" s="9" customFormat="1" ht="11.25">
      <c r="A36" s="1268"/>
      <c r="B36" s="1268"/>
      <c r="C36" s="1268"/>
      <c r="D36" s="1268"/>
      <c r="E36" s="1268"/>
      <c r="F36" s="1268"/>
      <c r="G36" s="1268"/>
      <c r="H36" s="1268"/>
      <c r="I36" s="1268"/>
      <c r="J36" s="486"/>
      <c r="K36" s="486"/>
      <c r="L36" s="486"/>
      <c r="M36" s="486"/>
      <c r="N36" s="486"/>
      <c r="O36" s="486"/>
      <c r="P36" s="486"/>
      <c r="Q36" s="486"/>
      <c r="R36" s="486"/>
      <c r="S36" s="251"/>
    </row>
    <row r="37" spans="1:21" s="9" customFormat="1" ht="11.25">
      <c r="A37" s="486"/>
      <c r="B37" s="486"/>
      <c r="C37" s="486"/>
      <c r="D37" s="486"/>
      <c r="E37" s="486"/>
      <c r="F37" s="486"/>
      <c r="G37" s="486"/>
      <c r="H37" s="486"/>
      <c r="I37" s="486"/>
      <c r="J37" s="486"/>
      <c r="K37" s="486"/>
      <c r="L37" s="486"/>
      <c r="M37" s="486"/>
      <c r="N37" s="486"/>
      <c r="O37" s="486"/>
      <c r="P37" s="486"/>
      <c r="Q37" s="486"/>
      <c r="R37" s="486"/>
      <c r="S37" s="251"/>
    </row>
    <row r="38" spans="1:21" s="9" customFormat="1" ht="11.25">
      <c r="A38" s="486"/>
      <c r="B38" s="486"/>
      <c r="C38" s="486"/>
      <c r="D38" s="486"/>
      <c r="E38" s="486"/>
      <c r="F38" s="486"/>
      <c r="G38" s="486"/>
      <c r="H38" s="486"/>
      <c r="I38" s="486"/>
      <c r="J38" s="486"/>
      <c r="K38" s="486"/>
      <c r="L38" s="486"/>
      <c r="M38" s="486"/>
      <c r="N38" s="486"/>
      <c r="O38" s="486"/>
      <c r="P38" s="486"/>
      <c r="Q38" s="486"/>
      <c r="R38" s="486"/>
      <c r="S38" s="251"/>
    </row>
    <row r="39" spans="1:21" s="9" customFormat="1" ht="11.25">
      <c r="A39" s="486"/>
      <c r="B39" s="486"/>
      <c r="C39" s="486"/>
      <c r="D39" s="486"/>
      <c r="E39" s="486"/>
      <c r="F39" s="486"/>
      <c r="G39" s="486"/>
      <c r="H39" s="486"/>
      <c r="I39" s="486"/>
      <c r="J39" s="486"/>
      <c r="K39" s="486"/>
      <c r="L39" s="486"/>
      <c r="M39" s="486"/>
      <c r="N39" s="486"/>
      <c r="O39" s="486"/>
      <c r="P39" s="486"/>
      <c r="Q39" s="486"/>
      <c r="R39" s="486"/>
      <c r="S39" s="251"/>
    </row>
    <row r="40" spans="1:21" s="9" customFormat="1" ht="11.25">
      <c r="A40" s="486"/>
      <c r="B40" s="486"/>
      <c r="C40" s="486"/>
      <c r="D40" s="486"/>
      <c r="E40" s="486"/>
      <c r="F40" s="486"/>
      <c r="G40" s="486"/>
      <c r="H40" s="486"/>
      <c r="I40" s="486"/>
      <c r="J40" s="486"/>
      <c r="K40" s="486"/>
      <c r="L40" s="486"/>
      <c r="M40" s="486"/>
      <c r="N40" s="486"/>
      <c r="O40" s="486"/>
      <c r="P40" s="486"/>
      <c r="Q40" s="486"/>
      <c r="R40" s="486"/>
      <c r="S40" s="251"/>
    </row>
    <row r="41" spans="1:21" s="9" customFormat="1" ht="11.25">
      <c r="A41" s="486"/>
      <c r="B41" s="486"/>
      <c r="C41" s="486"/>
      <c r="D41" s="486"/>
      <c r="E41" s="486"/>
      <c r="F41" s="486"/>
      <c r="G41" s="486"/>
      <c r="H41" s="486"/>
      <c r="I41" s="486"/>
      <c r="J41" s="486"/>
      <c r="K41" s="486"/>
      <c r="L41" s="486"/>
      <c r="M41" s="486"/>
      <c r="N41" s="486"/>
      <c r="O41" s="486"/>
      <c r="P41" s="486"/>
      <c r="Q41" s="486"/>
      <c r="R41" s="486"/>
      <c r="S41" s="251"/>
    </row>
    <row r="42" spans="1:21" s="9" customFormat="1" ht="11.25">
      <c r="A42" s="486"/>
      <c r="B42" s="486"/>
      <c r="C42" s="486"/>
      <c r="D42" s="486"/>
      <c r="E42" s="486"/>
      <c r="F42" s="486"/>
      <c r="G42" s="486"/>
      <c r="H42" s="486"/>
      <c r="I42" s="486"/>
      <c r="J42" s="486"/>
      <c r="K42" s="486"/>
      <c r="L42" s="486"/>
      <c r="M42" s="486"/>
      <c r="N42" s="486"/>
      <c r="O42" s="486"/>
      <c r="P42" s="486"/>
      <c r="Q42" s="486"/>
      <c r="R42" s="486"/>
      <c r="S42" s="251"/>
    </row>
    <row r="43" spans="1:21" s="9" customFormat="1" ht="11.25">
      <c r="A43" s="486"/>
      <c r="B43" s="486"/>
      <c r="C43" s="486"/>
      <c r="D43" s="486"/>
      <c r="E43" s="486"/>
      <c r="F43" s="486"/>
      <c r="G43" s="486"/>
      <c r="H43" s="486"/>
      <c r="I43" s="486"/>
      <c r="J43" s="486"/>
      <c r="K43" s="486"/>
      <c r="L43" s="486"/>
      <c r="M43" s="486"/>
      <c r="N43" s="486"/>
      <c r="O43" s="486"/>
      <c r="P43" s="486"/>
      <c r="Q43" s="486"/>
      <c r="R43" s="486"/>
      <c r="S43" s="251"/>
    </row>
    <row r="44" spans="1:21" s="9" customFormat="1" ht="11.25">
      <c r="A44" s="486"/>
      <c r="B44" s="486"/>
      <c r="C44" s="486"/>
      <c r="D44" s="486"/>
      <c r="E44" s="486"/>
      <c r="F44" s="486"/>
      <c r="G44" s="486"/>
      <c r="H44" s="486"/>
      <c r="I44" s="486"/>
      <c r="J44" s="486"/>
      <c r="K44" s="486"/>
      <c r="L44" s="486"/>
      <c r="M44" s="486"/>
      <c r="N44" s="486"/>
      <c r="O44" s="486"/>
      <c r="P44" s="486"/>
      <c r="Q44" s="486"/>
      <c r="R44" s="486"/>
      <c r="S44" s="262"/>
    </row>
    <row r="45" spans="1:21" s="9" customFormat="1" ht="11.25">
      <c r="A45" s="486"/>
      <c r="B45" s="486"/>
      <c r="C45" s="486"/>
      <c r="D45" s="486"/>
      <c r="E45" s="486"/>
      <c r="F45" s="486"/>
      <c r="G45" s="486"/>
      <c r="H45" s="486"/>
      <c r="I45" s="486"/>
      <c r="J45" s="486"/>
      <c r="K45" s="486"/>
      <c r="L45" s="486"/>
      <c r="M45" s="486"/>
      <c r="N45" s="486"/>
      <c r="O45" s="486"/>
      <c r="P45" s="486"/>
      <c r="Q45" s="486"/>
      <c r="R45" s="486"/>
      <c r="S45" s="262"/>
    </row>
    <row r="46" spans="1:21" s="9" customFormat="1" ht="11.25">
      <c r="A46" s="486"/>
      <c r="B46" s="486"/>
      <c r="C46" s="486"/>
      <c r="D46" s="486"/>
      <c r="E46" s="486"/>
      <c r="F46" s="486"/>
      <c r="G46" s="486"/>
      <c r="H46" s="486"/>
      <c r="I46" s="486"/>
      <c r="J46" s="486"/>
      <c r="K46" s="486"/>
      <c r="L46" s="486"/>
      <c r="M46" s="486"/>
      <c r="N46" s="486"/>
      <c r="O46" s="486"/>
      <c r="P46" s="486"/>
      <c r="Q46" s="486"/>
      <c r="R46" s="486"/>
      <c r="S46" s="262"/>
    </row>
    <row r="47" spans="1:21" s="9" customFormat="1" ht="11.25">
      <c r="A47" s="486"/>
      <c r="B47" s="486"/>
      <c r="C47" s="486"/>
      <c r="D47" s="486"/>
      <c r="E47" s="486"/>
      <c r="F47" s="486"/>
      <c r="G47" s="486"/>
      <c r="H47" s="486"/>
      <c r="I47" s="486"/>
      <c r="J47" s="486"/>
      <c r="K47" s="486"/>
      <c r="L47" s="486"/>
      <c r="M47" s="486"/>
      <c r="N47" s="486"/>
      <c r="O47" s="486"/>
      <c r="P47" s="486"/>
      <c r="Q47" s="486"/>
      <c r="R47" s="486"/>
      <c r="S47" s="262"/>
    </row>
    <row r="48" spans="1:21" s="9" customFormat="1" ht="11.25">
      <c r="A48" s="486"/>
      <c r="B48" s="486"/>
      <c r="C48" s="486"/>
      <c r="D48" s="486"/>
      <c r="E48" s="486"/>
      <c r="F48" s="486"/>
      <c r="G48" s="486"/>
      <c r="H48" s="486"/>
      <c r="I48" s="486"/>
      <c r="J48" s="486"/>
      <c r="K48" s="486"/>
      <c r="L48" s="486"/>
      <c r="M48" s="486"/>
      <c r="N48" s="486"/>
      <c r="O48" s="486"/>
      <c r="P48" s="486"/>
      <c r="Q48" s="486"/>
      <c r="R48" s="486"/>
      <c r="S48" s="262"/>
    </row>
    <row r="49" spans="1:19" s="9" customFormat="1" ht="11.25">
      <c r="A49" s="486"/>
      <c r="B49" s="486"/>
      <c r="C49" s="486"/>
      <c r="D49" s="486"/>
      <c r="E49" s="486"/>
      <c r="F49" s="486"/>
      <c r="G49" s="486"/>
      <c r="H49" s="486"/>
      <c r="I49" s="486"/>
      <c r="J49" s="486"/>
      <c r="K49" s="486"/>
      <c r="L49" s="486"/>
      <c r="M49" s="486"/>
      <c r="N49" s="486"/>
      <c r="O49" s="486"/>
      <c r="P49" s="486"/>
      <c r="Q49" s="486"/>
      <c r="R49" s="486"/>
      <c r="S49" s="486"/>
    </row>
    <row r="50" spans="1:19" s="9" customFormat="1" ht="11.25">
      <c r="A50" s="486"/>
      <c r="B50" s="486"/>
      <c r="C50" s="486"/>
      <c r="D50" s="486"/>
      <c r="E50" s="486"/>
      <c r="F50" s="486"/>
      <c r="G50" s="486"/>
      <c r="H50" s="486"/>
      <c r="I50" s="486"/>
      <c r="J50" s="486"/>
      <c r="K50" s="486"/>
      <c r="L50" s="486"/>
      <c r="M50" s="486"/>
      <c r="N50" s="486"/>
      <c r="O50" s="486"/>
      <c r="P50" s="486"/>
      <c r="Q50" s="486"/>
      <c r="R50" s="486"/>
      <c r="S50" s="486"/>
    </row>
    <row r="51" spans="1:19" s="9" customFormat="1" ht="11.25">
      <c r="A51" s="486"/>
      <c r="B51" s="486"/>
      <c r="C51" s="486"/>
      <c r="D51" s="486"/>
      <c r="E51" s="486"/>
      <c r="F51" s="486"/>
      <c r="G51" s="486"/>
      <c r="H51" s="486"/>
      <c r="I51" s="486"/>
      <c r="J51" s="486"/>
      <c r="K51" s="486"/>
      <c r="L51" s="486"/>
      <c r="M51" s="486"/>
      <c r="N51" s="486"/>
      <c r="O51" s="486"/>
      <c r="P51" s="486"/>
      <c r="Q51" s="486"/>
      <c r="R51" s="486"/>
      <c r="S51" s="486"/>
    </row>
    <row r="52" spans="1:19" s="9" customFormat="1" ht="11.25">
      <c r="A52" s="486"/>
      <c r="B52" s="486"/>
      <c r="C52" s="486"/>
      <c r="D52" s="486"/>
      <c r="E52" s="486"/>
      <c r="F52" s="486"/>
      <c r="G52" s="486"/>
      <c r="H52" s="486"/>
      <c r="I52" s="486"/>
      <c r="J52" s="486"/>
      <c r="K52" s="486"/>
      <c r="L52" s="486"/>
      <c r="M52" s="486"/>
      <c r="N52" s="486"/>
      <c r="O52" s="486"/>
      <c r="P52" s="486"/>
      <c r="Q52" s="486"/>
      <c r="R52" s="486"/>
      <c r="S52" s="486"/>
    </row>
    <row r="53" spans="1:19" s="9" customFormat="1" ht="11.25">
      <c r="A53" s="486"/>
      <c r="B53" s="486"/>
      <c r="C53" s="486"/>
      <c r="D53" s="486"/>
      <c r="E53" s="486"/>
      <c r="F53" s="486"/>
      <c r="G53" s="486"/>
      <c r="H53" s="486"/>
      <c r="I53" s="486"/>
      <c r="J53" s="486"/>
      <c r="K53" s="486"/>
      <c r="L53" s="486"/>
      <c r="M53" s="486"/>
      <c r="N53" s="486"/>
      <c r="O53" s="486"/>
      <c r="P53" s="486"/>
      <c r="Q53" s="486"/>
      <c r="R53" s="486"/>
      <c r="S53" s="486"/>
    </row>
    <row r="54" spans="1:19" s="9" customFormat="1" ht="11.25">
      <c r="A54" s="486"/>
      <c r="B54" s="486"/>
      <c r="C54" s="486"/>
      <c r="D54" s="486"/>
      <c r="E54" s="486"/>
      <c r="F54" s="486"/>
      <c r="G54" s="486"/>
      <c r="H54" s="486"/>
      <c r="I54" s="486"/>
      <c r="J54" s="486"/>
      <c r="K54" s="486"/>
      <c r="L54" s="486"/>
      <c r="M54" s="486"/>
      <c r="N54" s="486"/>
      <c r="O54" s="486"/>
      <c r="P54" s="486"/>
      <c r="Q54" s="486"/>
      <c r="R54" s="486"/>
      <c r="S54" s="486"/>
    </row>
    <row r="55" spans="1:19" s="9" customFormat="1" ht="11.25">
      <c r="A55" s="486"/>
      <c r="B55" s="486"/>
      <c r="C55" s="486"/>
      <c r="D55" s="486"/>
      <c r="E55" s="486"/>
      <c r="F55" s="486"/>
      <c r="G55" s="486"/>
      <c r="H55" s="486"/>
      <c r="I55" s="486"/>
      <c r="J55" s="486"/>
      <c r="K55" s="486"/>
      <c r="L55" s="486"/>
      <c r="M55" s="486"/>
      <c r="N55" s="486"/>
      <c r="O55" s="486"/>
      <c r="P55" s="486"/>
      <c r="Q55" s="486"/>
      <c r="R55" s="486"/>
      <c r="S55" s="486"/>
    </row>
    <row r="56" spans="1:19" s="9" customFormat="1" ht="11.25">
      <c r="A56" s="486"/>
      <c r="B56" s="486"/>
      <c r="C56" s="486"/>
      <c r="D56" s="486"/>
      <c r="E56" s="486"/>
      <c r="F56" s="486"/>
      <c r="G56" s="486"/>
      <c r="H56" s="486"/>
      <c r="I56" s="486"/>
      <c r="J56" s="486"/>
      <c r="K56" s="486"/>
      <c r="L56" s="486"/>
      <c r="M56" s="486"/>
      <c r="N56" s="486"/>
      <c r="O56" s="486"/>
      <c r="P56" s="486"/>
      <c r="Q56" s="486"/>
      <c r="R56" s="486"/>
      <c r="S56" s="486"/>
    </row>
    <row r="57" spans="1:19" s="9" customFormat="1" ht="11.25">
      <c r="A57" s="486"/>
      <c r="B57" s="486"/>
      <c r="C57" s="486"/>
      <c r="D57" s="486"/>
      <c r="E57" s="486"/>
      <c r="F57" s="486"/>
      <c r="G57" s="486"/>
      <c r="H57" s="486"/>
      <c r="I57" s="486"/>
      <c r="J57" s="486"/>
      <c r="K57" s="486"/>
      <c r="L57" s="486"/>
      <c r="M57" s="486"/>
      <c r="N57" s="486"/>
      <c r="O57" s="486"/>
      <c r="P57" s="486"/>
      <c r="Q57" s="486"/>
      <c r="R57" s="486"/>
      <c r="S57" s="486"/>
    </row>
    <row r="58" spans="1:19" s="9" customFormat="1" ht="11.25">
      <c r="A58" s="486"/>
      <c r="B58" s="486"/>
      <c r="C58" s="486"/>
      <c r="D58" s="486"/>
      <c r="E58" s="486"/>
      <c r="F58" s="486"/>
      <c r="G58" s="486"/>
      <c r="H58" s="486"/>
      <c r="I58" s="486"/>
      <c r="J58" s="486"/>
      <c r="K58" s="486"/>
      <c r="L58" s="486"/>
      <c r="M58" s="486"/>
      <c r="N58" s="486"/>
      <c r="O58" s="486"/>
      <c r="P58" s="486"/>
      <c r="Q58" s="486"/>
      <c r="R58" s="486"/>
      <c r="S58" s="486"/>
    </row>
    <row r="59" spans="1:19" s="9" customFormat="1" ht="11.25">
      <c r="A59" s="486"/>
      <c r="B59" s="486"/>
      <c r="C59" s="486"/>
      <c r="D59" s="486"/>
      <c r="E59" s="486"/>
      <c r="F59" s="486"/>
      <c r="G59" s="486"/>
      <c r="H59" s="486"/>
      <c r="I59" s="486"/>
      <c r="J59" s="486"/>
      <c r="K59" s="486"/>
      <c r="L59" s="486"/>
      <c r="M59" s="486"/>
      <c r="N59" s="486"/>
      <c r="O59" s="486"/>
      <c r="P59" s="486"/>
      <c r="Q59" s="486"/>
      <c r="R59" s="486"/>
      <c r="S59" s="486"/>
    </row>
    <row r="60" spans="1:19" s="9" customFormat="1" ht="11.25">
      <c r="A60" s="486"/>
      <c r="B60" s="486"/>
      <c r="C60" s="486"/>
      <c r="D60" s="486"/>
      <c r="E60" s="486"/>
      <c r="F60" s="486"/>
      <c r="G60" s="486"/>
      <c r="H60" s="486"/>
      <c r="I60" s="486"/>
      <c r="J60" s="486"/>
      <c r="K60" s="486"/>
      <c r="L60" s="486"/>
      <c r="M60" s="486"/>
      <c r="N60" s="486"/>
      <c r="O60" s="486"/>
      <c r="P60" s="486"/>
      <c r="Q60" s="486"/>
      <c r="R60" s="486"/>
      <c r="S60" s="486"/>
    </row>
    <row r="61" spans="1:19" s="9" customFormat="1" ht="11.25">
      <c r="A61" s="486"/>
      <c r="B61" s="486"/>
      <c r="C61" s="486"/>
      <c r="D61" s="486"/>
      <c r="E61" s="486"/>
      <c r="F61" s="486"/>
      <c r="G61" s="486"/>
      <c r="H61" s="486"/>
      <c r="I61" s="486"/>
      <c r="J61" s="486"/>
      <c r="K61" s="486"/>
      <c r="L61" s="486"/>
      <c r="M61" s="486"/>
      <c r="N61" s="486"/>
      <c r="O61" s="486"/>
      <c r="P61" s="486"/>
      <c r="Q61" s="486"/>
      <c r="R61" s="486"/>
      <c r="S61" s="486"/>
    </row>
    <row r="62" spans="1:19" s="9" customFormat="1" ht="11.25">
      <c r="A62" s="486"/>
      <c r="B62" s="486"/>
      <c r="C62" s="486"/>
      <c r="D62" s="486"/>
      <c r="E62" s="486"/>
      <c r="F62" s="486"/>
      <c r="G62" s="486"/>
      <c r="H62" s="486"/>
      <c r="I62" s="486"/>
      <c r="J62" s="486"/>
      <c r="K62" s="486"/>
      <c r="L62" s="486"/>
      <c r="M62" s="486"/>
      <c r="N62" s="486"/>
      <c r="O62" s="486"/>
      <c r="P62" s="486"/>
      <c r="Q62" s="486"/>
      <c r="R62" s="486"/>
      <c r="S62" s="486"/>
    </row>
    <row r="63" spans="1:19" s="9" customFormat="1" ht="11.25">
      <c r="A63" s="486"/>
      <c r="B63" s="486"/>
      <c r="C63" s="486"/>
      <c r="D63" s="486"/>
      <c r="E63" s="486"/>
      <c r="F63" s="486"/>
      <c r="G63" s="486"/>
      <c r="H63" s="486"/>
      <c r="I63" s="486"/>
      <c r="J63" s="486"/>
      <c r="K63" s="486"/>
      <c r="L63" s="486"/>
      <c r="M63" s="486"/>
      <c r="N63" s="486"/>
      <c r="O63" s="486"/>
      <c r="P63" s="486"/>
      <c r="Q63" s="486"/>
      <c r="R63" s="486"/>
      <c r="S63" s="486"/>
    </row>
    <row r="64" spans="1:19" s="9" customFormat="1" ht="11.25">
      <c r="A64" s="486"/>
      <c r="B64" s="486"/>
      <c r="C64" s="486"/>
      <c r="D64" s="486"/>
      <c r="E64" s="486"/>
      <c r="F64" s="486"/>
      <c r="G64" s="486"/>
      <c r="H64" s="486"/>
      <c r="I64" s="486"/>
      <c r="J64" s="486"/>
      <c r="K64" s="486"/>
      <c r="L64" s="486"/>
      <c r="M64" s="486"/>
      <c r="N64" s="486"/>
      <c r="O64" s="486"/>
      <c r="P64" s="486"/>
      <c r="Q64" s="486"/>
      <c r="R64" s="486"/>
      <c r="S64" s="486"/>
    </row>
    <row r="65" spans="1:19" s="9" customFormat="1" ht="11.25">
      <c r="A65" s="486"/>
      <c r="B65" s="486"/>
      <c r="C65" s="486"/>
      <c r="D65" s="486"/>
      <c r="E65" s="486"/>
      <c r="F65" s="486"/>
      <c r="G65" s="486"/>
      <c r="H65" s="486"/>
      <c r="I65" s="486"/>
      <c r="J65" s="486"/>
      <c r="K65" s="486"/>
      <c r="L65" s="486"/>
      <c r="M65" s="486"/>
      <c r="N65" s="486"/>
      <c r="O65" s="486"/>
      <c r="P65" s="486"/>
      <c r="Q65" s="486"/>
      <c r="R65" s="486"/>
      <c r="S65" s="486"/>
    </row>
    <row r="66" spans="1:19" s="9" customFormat="1" ht="11.25">
      <c r="A66" s="486"/>
      <c r="B66" s="486"/>
      <c r="C66" s="486"/>
      <c r="D66" s="486"/>
      <c r="E66" s="486"/>
      <c r="F66" s="486"/>
      <c r="G66" s="486"/>
      <c r="H66" s="486"/>
      <c r="I66" s="486"/>
      <c r="J66" s="486"/>
      <c r="K66" s="486"/>
      <c r="L66" s="486"/>
      <c r="M66" s="486"/>
      <c r="N66" s="486"/>
      <c r="O66" s="486"/>
      <c r="P66" s="486"/>
      <c r="Q66" s="486"/>
      <c r="R66" s="486"/>
      <c r="S66" s="486"/>
    </row>
    <row r="67" spans="1:19" s="9" customFormat="1" ht="11.25">
      <c r="A67" s="486"/>
      <c r="B67" s="486"/>
      <c r="C67" s="486"/>
      <c r="D67" s="486"/>
      <c r="E67" s="486"/>
      <c r="F67" s="486"/>
      <c r="G67" s="486"/>
      <c r="H67" s="486"/>
      <c r="I67" s="486"/>
      <c r="J67" s="486"/>
      <c r="K67" s="486"/>
      <c r="L67" s="486"/>
      <c r="M67" s="486"/>
      <c r="N67" s="486"/>
      <c r="O67" s="486"/>
      <c r="P67" s="486"/>
      <c r="Q67" s="486"/>
      <c r="R67" s="486"/>
      <c r="S67" s="486"/>
    </row>
    <row r="68" spans="1:19" s="9" customFormat="1" ht="11.25">
      <c r="A68" s="486"/>
      <c r="B68" s="486"/>
      <c r="C68" s="486"/>
      <c r="D68" s="486"/>
      <c r="E68" s="486"/>
      <c r="F68" s="486"/>
      <c r="G68" s="486"/>
      <c r="H68" s="486"/>
      <c r="I68" s="486"/>
      <c r="J68" s="486"/>
      <c r="K68" s="486"/>
      <c r="L68" s="486"/>
      <c r="M68" s="486"/>
      <c r="N68" s="486"/>
      <c r="O68" s="486"/>
      <c r="P68" s="486"/>
      <c r="Q68" s="486"/>
      <c r="R68" s="486"/>
      <c r="S68" s="486"/>
    </row>
    <row r="69" spans="1:19" s="9" customFormat="1" ht="11.25">
      <c r="A69" s="486"/>
      <c r="B69" s="486"/>
      <c r="C69" s="486"/>
      <c r="D69" s="486"/>
      <c r="E69" s="486"/>
      <c r="F69" s="486"/>
      <c r="G69" s="486"/>
      <c r="H69" s="486"/>
      <c r="I69" s="486"/>
      <c r="J69" s="486"/>
      <c r="K69" s="486"/>
      <c r="L69" s="486"/>
      <c r="M69" s="486"/>
      <c r="N69" s="486"/>
      <c r="O69" s="486"/>
      <c r="P69" s="486"/>
      <c r="Q69" s="486"/>
      <c r="R69" s="486"/>
      <c r="S69" s="486"/>
    </row>
    <row r="70" spans="1:19" s="9" customFormat="1" ht="11.25">
      <c r="A70" s="486"/>
      <c r="B70" s="486"/>
      <c r="C70" s="486"/>
      <c r="D70" s="486"/>
      <c r="E70" s="486"/>
      <c r="F70" s="486"/>
      <c r="G70" s="486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6"/>
      <c r="S70" s="486"/>
    </row>
    <row r="71" spans="1:19" s="9" customFormat="1" ht="11.25">
      <c r="A71" s="486"/>
      <c r="B71" s="486"/>
      <c r="C71" s="486"/>
      <c r="D71" s="486"/>
      <c r="E71" s="486"/>
      <c r="F71" s="486"/>
      <c r="G71" s="486"/>
      <c r="H71" s="486"/>
      <c r="I71" s="486"/>
      <c r="J71" s="486"/>
      <c r="K71" s="486"/>
      <c r="L71" s="486"/>
      <c r="M71" s="486"/>
      <c r="N71" s="486"/>
      <c r="O71" s="486"/>
      <c r="P71" s="486"/>
      <c r="Q71" s="486"/>
      <c r="R71" s="486"/>
      <c r="S71" s="486"/>
    </row>
    <row r="72" spans="1:19" s="9" customFormat="1" ht="11.25">
      <c r="A72" s="486"/>
      <c r="B72" s="486"/>
      <c r="C72" s="486"/>
      <c r="D72" s="486"/>
      <c r="E72" s="486"/>
      <c r="F72" s="486"/>
      <c r="G72" s="486"/>
      <c r="H72" s="486"/>
      <c r="I72" s="486"/>
      <c r="J72" s="486"/>
      <c r="K72" s="486"/>
      <c r="L72" s="486"/>
      <c r="M72" s="486"/>
      <c r="N72" s="486"/>
      <c r="O72" s="486"/>
      <c r="P72" s="486"/>
      <c r="Q72" s="486"/>
      <c r="R72" s="486"/>
      <c r="S72" s="486"/>
    </row>
    <row r="73" spans="1:19" s="9" customFormat="1" ht="11.25">
      <c r="A73" s="486"/>
      <c r="B73" s="486"/>
      <c r="C73" s="486"/>
      <c r="D73" s="486"/>
      <c r="E73" s="486"/>
      <c r="F73" s="486"/>
      <c r="G73" s="486"/>
      <c r="H73" s="486"/>
      <c r="I73" s="486"/>
      <c r="J73" s="486"/>
      <c r="K73" s="486"/>
      <c r="L73" s="486"/>
      <c r="M73" s="486"/>
      <c r="N73" s="486"/>
      <c r="O73" s="486"/>
      <c r="P73" s="486"/>
      <c r="Q73" s="486"/>
      <c r="R73" s="486"/>
      <c r="S73" s="486"/>
    </row>
    <row r="74" spans="1:19" s="9" customFormat="1" ht="11.25">
      <c r="A74" s="486"/>
      <c r="B74" s="486"/>
      <c r="C74" s="486"/>
      <c r="D74" s="486"/>
      <c r="E74" s="486"/>
      <c r="F74" s="486"/>
      <c r="G74" s="486"/>
      <c r="H74" s="486"/>
      <c r="I74" s="486"/>
      <c r="J74" s="486"/>
      <c r="K74" s="486"/>
      <c r="L74" s="486"/>
      <c r="M74" s="486"/>
      <c r="N74" s="486"/>
      <c r="O74" s="486"/>
      <c r="P74" s="486"/>
      <c r="Q74" s="486"/>
      <c r="R74" s="486"/>
      <c r="S74" s="486"/>
    </row>
    <row r="75" spans="1:19" s="9" customFormat="1" ht="11.25">
      <c r="A75" s="486"/>
      <c r="B75" s="486"/>
      <c r="C75" s="486"/>
      <c r="D75" s="486"/>
      <c r="E75" s="486"/>
      <c r="F75" s="486"/>
      <c r="G75" s="486"/>
      <c r="H75" s="486"/>
      <c r="I75" s="486"/>
      <c r="J75" s="486"/>
      <c r="K75" s="486"/>
      <c r="L75" s="486"/>
      <c r="M75" s="486"/>
      <c r="N75" s="486"/>
      <c r="O75" s="486"/>
      <c r="P75" s="486"/>
      <c r="Q75" s="486"/>
      <c r="R75" s="486"/>
      <c r="S75" s="486"/>
    </row>
    <row r="76" spans="1:19" s="9" customFormat="1" ht="11.25">
      <c r="A76" s="486"/>
      <c r="B76" s="486"/>
      <c r="C76" s="486"/>
      <c r="D76" s="486"/>
      <c r="E76" s="486"/>
      <c r="F76" s="486"/>
      <c r="G76" s="486"/>
      <c r="H76" s="486"/>
      <c r="I76" s="486"/>
      <c r="J76" s="486"/>
      <c r="K76" s="486"/>
      <c r="L76" s="486"/>
      <c r="M76" s="486"/>
      <c r="N76" s="486"/>
      <c r="O76" s="486"/>
      <c r="P76" s="486"/>
      <c r="Q76" s="486"/>
      <c r="R76" s="486"/>
      <c r="S76" s="486"/>
    </row>
    <row r="77" spans="1:19" s="9" customFormat="1" ht="11.25">
      <c r="A77" s="486"/>
      <c r="B77" s="486"/>
      <c r="C77" s="486"/>
      <c r="D77" s="486"/>
      <c r="E77" s="486"/>
      <c r="F77" s="486"/>
      <c r="G77" s="486"/>
      <c r="H77" s="486"/>
      <c r="I77" s="486"/>
      <c r="J77" s="486"/>
      <c r="K77" s="486"/>
      <c r="L77" s="486"/>
      <c r="M77" s="486"/>
      <c r="N77" s="486"/>
      <c r="O77" s="486"/>
      <c r="P77" s="486"/>
      <c r="Q77" s="486"/>
      <c r="R77" s="486"/>
      <c r="S77" s="486"/>
    </row>
    <row r="78" spans="1:19" s="9" customFormat="1" ht="11.25">
      <c r="A78" s="486"/>
      <c r="B78" s="486"/>
      <c r="C78" s="486"/>
      <c r="D78" s="486"/>
      <c r="E78" s="486"/>
      <c r="F78" s="486"/>
      <c r="G78" s="486"/>
      <c r="H78" s="486"/>
      <c r="I78" s="486"/>
      <c r="J78" s="486"/>
      <c r="K78" s="486"/>
      <c r="L78" s="486"/>
      <c r="M78" s="486"/>
      <c r="N78" s="486"/>
      <c r="O78" s="486"/>
      <c r="P78" s="486"/>
      <c r="Q78" s="486"/>
      <c r="R78" s="486"/>
      <c r="S78" s="486"/>
    </row>
    <row r="79" spans="1:19" s="9" customFormat="1" ht="11.25">
      <c r="A79" s="486"/>
      <c r="B79" s="486"/>
      <c r="C79" s="486"/>
      <c r="D79" s="486"/>
      <c r="E79" s="486"/>
      <c r="F79" s="486"/>
      <c r="G79" s="486"/>
      <c r="H79" s="486"/>
      <c r="I79" s="486"/>
      <c r="J79" s="486"/>
      <c r="K79" s="486"/>
      <c r="L79" s="486"/>
      <c r="M79" s="486"/>
      <c r="N79" s="486"/>
      <c r="O79" s="486"/>
      <c r="P79" s="486"/>
      <c r="Q79" s="486"/>
      <c r="R79" s="486"/>
      <c r="S79" s="486"/>
    </row>
    <row r="80" spans="1:19" s="9" customFormat="1" ht="11.25">
      <c r="A80" s="486"/>
      <c r="B80" s="486"/>
      <c r="C80" s="486"/>
      <c r="D80" s="486"/>
      <c r="E80" s="486"/>
      <c r="F80" s="486"/>
      <c r="G80" s="486"/>
      <c r="H80" s="486"/>
      <c r="I80" s="486"/>
      <c r="J80" s="486"/>
      <c r="K80" s="486"/>
      <c r="L80" s="486"/>
      <c r="M80" s="486"/>
      <c r="N80" s="486"/>
      <c r="O80" s="486"/>
      <c r="P80" s="486"/>
      <c r="Q80" s="486"/>
      <c r="R80" s="486"/>
      <c r="S80" s="486"/>
    </row>
  </sheetData>
  <sheetProtection selectLockedCells="1"/>
  <mergeCells count="75">
    <mergeCell ref="A3:I3"/>
    <mergeCell ref="J3:O3"/>
    <mergeCell ref="P3:U3"/>
    <mergeCell ref="P4:U4"/>
    <mergeCell ref="A6:B9"/>
    <mergeCell ref="C6:F7"/>
    <mergeCell ref="G6:I7"/>
    <mergeCell ref="J6:L7"/>
    <mergeCell ref="M6:M9"/>
    <mergeCell ref="C8:C9"/>
    <mergeCell ref="D8:D9"/>
    <mergeCell ref="E8:E9"/>
    <mergeCell ref="F8:F9"/>
    <mergeCell ref="G8:G9"/>
    <mergeCell ref="T6:T9"/>
    <mergeCell ref="U6:U9"/>
    <mergeCell ref="N6:O9"/>
    <mergeCell ref="P6:P9"/>
    <mergeCell ref="A10:B10"/>
    <mergeCell ref="N10:O10"/>
    <mergeCell ref="A11:B11"/>
    <mergeCell ref="N11:O11"/>
    <mergeCell ref="H8:H9"/>
    <mergeCell ref="I8:I9"/>
    <mergeCell ref="J8:J9"/>
    <mergeCell ref="K8:K9"/>
    <mergeCell ref="L8:L9"/>
    <mergeCell ref="A12:B12"/>
    <mergeCell ref="N12:O12"/>
    <mergeCell ref="A14:B14"/>
    <mergeCell ref="N14:O14"/>
    <mergeCell ref="A16:B16"/>
    <mergeCell ref="N16:O16"/>
    <mergeCell ref="N13:O13"/>
    <mergeCell ref="A13:B13"/>
    <mergeCell ref="A22:B22"/>
    <mergeCell ref="N22:O22"/>
    <mergeCell ref="A17:B17"/>
    <mergeCell ref="N17:O17"/>
    <mergeCell ref="A18:B18"/>
    <mergeCell ref="N18:O18"/>
    <mergeCell ref="A19:B19"/>
    <mergeCell ref="N19:O19"/>
    <mergeCell ref="A31:B31"/>
    <mergeCell ref="N31:O31"/>
    <mergeCell ref="A32:B32"/>
    <mergeCell ref="N32:O32"/>
    <mergeCell ref="A26:B26"/>
    <mergeCell ref="N26:O26"/>
    <mergeCell ref="A27:B27"/>
    <mergeCell ref="N27:O27"/>
    <mergeCell ref="A28:B28"/>
    <mergeCell ref="N28:O28"/>
    <mergeCell ref="N29:O29"/>
    <mergeCell ref="Q6:S7"/>
    <mergeCell ref="Q8:Q9"/>
    <mergeCell ref="R8:R9"/>
    <mergeCell ref="S8:S9"/>
    <mergeCell ref="A30:B30"/>
    <mergeCell ref="N30:O30"/>
    <mergeCell ref="A23:B23"/>
    <mergeCell ref="N23:O23"/>
    <mergeCell ref="A24:B24"/>
    <mergeCell ref="N24:O24"/>
    <mergeCell ref="A25:B25"/>
    <mergeCell ref="N25:O25"/>
    <mergeCell ref="A20:B20"/>
    <mergeCell ref="N20:O20"/>
    <mergeCell ref="A21:B21"/>
    <mergeCell ref="N21:O21"/>
    <mergeCell ref="A33:B33"/>
    <mergeCell ref="N33:O33"/>
    <mergeCell ref="P34:R34"/>
    <mergeCell ref="A35:I35"/>
    <mergeCell ref="A36:I36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5" max="21" man="1"/>
  </rowBreaks>
  <colBreaks count="2" manualBreakCount="2">
    <brk id="9" max="32" man="1"/>
    <brk id="15" max="32" man="1"/>
  </colBreaks>
  <ignoredErrors>
    <ignoredError sqref="C16:C33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/>
  </sheetPr>
  <dimension ref="A1:P37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9.625" style="518" customWidth="1"/>
    <col min="2" max="2" width="20.125" style="518" customWidth="1"/>
    <col min="3" max="3" width="9.125" style="491" customWidth="1"/>
    <col min="4" max="4" width="10" style="491" customWidth="1"/>
    <col min="5" max="8" width="8.375" style="491" customWidth="1"/>
    <col min="9" max="9" width="9.625" style="518" customWidth="1"/>
    <col min="10" max="10" width="20.125" style="656" customWidth="1"/>
    <col min="11" max="11" width="9.125" style="656" customWidth="1"/>
    <col min="12" max="12" width="8.375" style="656" customWidth="1"/>
    <col min="13" max="13" width="8.125" style="491" customWidth="1"/>
    <col min="14" max="15" width="9.125" style="491" customWidth="1"/>
    <col min="16" max="16" width="8.75" style="491" customWidth="1"/>
    <col min="17" max="16384" width="9" style="519"/>
  </cols>
  <sheetData>
    <row r="1" spans="1:16" s="423" customFormat="1" ht="14.1" customHeight="1">
      <c r="A1" s="747" t="s">
        <v>251</v>
      </c>
      <c r="B1" s="747"/>
      <c r="C1" s="421"/>
      <c r="D1" s="421"/>
      <c r="E1" s="421"/>
      <c r="F1" s="421"/>
      <c r="G1" s="421"/>
      <c r="H1" s="719" t="s">
        <v>1322</v>
      </c>
      <c r="I1" s="437" t="s">
        <v>1323</v>
      </c>
      <c r="J1" s="437"/>
      <c r="K1" s="437"/>
      <c r="L1" s="437"/>
      <c r="M1" s="421"/>
      <c r="N1" s="421"/>
      <c r="O1" s="421"/>
      <c r="P1" s="421"/>
    </row>
    <row r="2" spans="1:16" s="9" customFormat="1" ht="14.1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</row>
    <row r="3" spans="1:16" s="742" customFormat="1" ht="20.100000000000001" customHeight="1">
      <c r="A3" s="1062" t="s">
        <v>487</v>
      </c>
      <c r="B3" s="1062"/>
      <c r="C3" s="1062"/>
      <c r="D3" s="1062"/>
      <c r="E3" s="1062"/>
      <c r="F3" s="1062"/>
      <c r="G3" s="1062"/>
      <c r="H3" s="1062"/>
      <c r="I3" s="1062" t="s">
        <v>662</v>
      </c>
      <c r="J3" s="1062"/>
      <c r="K3" s="1062"/>
      <c r="L3" s="1062"/>
      <c r="M3" s="1062"/>
      <c r="N3" s="1062"/>
      <c r="O3" s="1062"/>
      <c r="P3" s="1062"/>
    </row>
    <row r="4" spans="1:16" s="741" customFormat="1" ht="24" customHeight="1">
      <c r="A4" s="978" t="s">
        <v>1089</v>
      </c>
      <c r="B4" s="978"/>
      <c r="C4" s="978"/>
      <c r="D4" s="978"/>
      <c r="E4" s="978"/>
      <c r="F4" s="978"/>
      <c r="G4" s="978"/>
      <c r="H4" s="978"/>
      <c r="I4" s="978" t="s">
        <v>1090</v>
      </c>
      <c r="J4" s="978"/>
      <c r="K4" s="978"/>
      <c r="L4" s="978"/>
      <c r="M4" s="978"/>
      <c r="N4" s="978"/>
      <c r="O4" s="978"/>
      <c r="P4" s="978"/>
    </row>
    <row r="5" spans="1:16" s="370" customFormat="1" ht="18" customHeight="1" thickBot="1">
      <c r="A5" s="370" t="s">
        <v>209</v>
      </c>
      <c r="H5" s="10" t="s">
        <v>252</v>
      </c>
      <c r="I5" s="370" t="s">
        <v>209</v>
      </c>
      <c r="P5" s="10" t="s">
        <v>252</v>
      </c>
    </row>
    <row r="6" spans="1:16" s="9" customFormat="1" ht="20.100000000000001" customHeight="1">
      <c r="A6" s="1043" t="s">
        <v>289</v>
      </c>
      <c r="B6" s="1044"/>
      <c r="C6" s="1278" t="s">
        <v>211</v>
      </c>
      <c r="D6" s="1095" t="s">
        <v>334</v>
      </c>
      <c r="E6" s="1257"/>
      <c r="F6" s="1257"/>
      <c r="G6" s="1257"/>
      <c r="H6" s="1257"/>
      <c r="I6" s="1043" t="s">
        <v>289</v>
      </c>
      <c r="J6" s="1044"/>
      <c r="K6" s="1278" t="s">
        <v>334</v>
      </c>
      <c r="L6" s="1024"/>
      <c r="M6" s="1024" t="s">
        <v>1027</v>
      </c>
      <c r="N6" s="1024" t="s">
        <v>335</v>
      </c>
      <c r="O6" s="1024"/>
      <c r="P6" s="1095" t="s">
        <v>336</v>
      </c>
    </row>
    <row r="7" spans="1:16" s="9" customFormat="1" ht="24.95" customHeight="1">
      <c r="A7" s="1056"/>
      <c r="B7" s="1123"/>
      <c r="C7" s="1037"/>
      <c r="D7" s="1035" t="s">
        <v>1198</v>
      </c>
      <c r="E7" s="1035" t="s">
        <v>1199</v>
      </c>
      <c r="F7" s="1035" t="s">
        <v>1200</v>
      </c>
      <c r="G7" s="1035" t="s">
        <v>337</v>
      </c>
      <c r="H7" s="994" t="s">
        <v>1201</v>
      </c>
      <c r="I7" s="1056"/>
      <c r="J7" s="1123"/>
      <c r="K7" s="1037" t="s">
        <v>408</v>
      </c>
      <c r="L7" s="1007" t="s">
        <v>338</v>
      </c>
      <c r="M7" s="1007"/>
      <c r="N7" s="1007" t="s">
        <v>339</v>
      </c>
      <c r="O7" s="1007" t="s">
        <v>340</v>
      </c>
      <c r="P7" s="1015"/>
    </row>
    <row r="8" spans="1:16" s="9" customFormat="1" ht="24.95" customHeight="1">
      <c r="A8" s="1058"/>
      <c r="B8" s="1124"/>
      <c r="C8" s="1067"/>
      <c r="D8" s="1036"/>
      <c r="E8" s="1036"/>
      <c r="F8" s="1036"/>
      <c r="G8" s="1036"/>
      <c r="H8" s="995"/>
      <c r="I8" s="1058"/>
      <c r="J8" s="1124"/>
      <c r="K8" s="1067"/>
      <c r="L8" s="1053"/>
      <c r="M8" s="1053"/>
      <c r="N8" s="1053"/>
      <c r="O8" s="1053"/>
      <c r="P8" s="1071"/>
    </row>
    <row r="9" spans="1:16" s="28" customFormat="1" ht="23.1" customHeight="1">
      <c r="A9" s="1126" t="s">
        <v>700</v>
      </c>
      <c r="B9" s="1125"/>
      <c r="C9" s="27">
        <v>2803</v>
      </c>
      <c r="D9" s="27">
        <v>651</v>
      </c>
      <c r="E9" s="27">
        <v>377</v>
      </c>
      <c r="F9" s="27">
        <v>27</v>
      </c>
      <c r="G9" s="27">
        <v>20</v>
      </c>
      <c r="H9" s="27">
        <v>40</v>
      </c>
      <c r="I9" s="1126" t="s">
        <v>700</v>
      </c>
      <c r="J9" s="1125"/>
      <c r="K9" s="27">
        <v>1274</v>
      </c>
      <c r="L9" s="27">
        <v>103</v>
      </c>
      <c r="M9" s="27">
        <v>36</v>
      </c>
      <c r="N9" s="27">
        <v>24</v>
      </c>
      <c r="O9" s="27">
        <v>41</v>
      </c>
      <c r="P9" s="27">
        <v>210</v>
      </c>
    </row>
    <row r="10" spans="1:16" s="28" customFormat="1" ht="23.1" customHeight="1">
      <c r="A10" s="1126" t="s">
        <v>796</v>
      </c>
      <c r="B10" s="1125"/>
      <c r="C10" s="27">
        <v>3068</v>
      </c>
      <c r="D10" s="27">
        <v>592</v>
      </c>
      <c r="E10" s="27">
        <v>438</v>
      </c>
      <c r="F10" s="27">
        <v>45</v>
      </c>
      <c r="G10" s="27">
        <v>9</v>
      </c>
      <c r="H10" s="27">
        <v>47</v>
      </c>
      <c r="I10" s="1126" t="s">
        <v>796</v>
      </c>
      <c r="J10" s="1125"/>
      <c r="K10" s="27">
        <v>1509</v>
      </c>
      <c r="L10" s="27">
        <v>78</v>
      </c>
      <c r="M10" s="27">
        <v>22</v>
      </c>
      <c r="N10" s="27">
        <v>29</v>
      </c>
      <c r="O10" s="27">
        <v>41</v>
      </c>
      <c r="P10" s="27">
        <v>258</v>
      </c>
    </row>
    <row r="11" spans="1:16" s="28" customFormat="1" ht="23.1" customHeight="1">
      <c r="A11" s="1126" t="s">
        <v>833</v>
      </c>
      <c r="B11" s="1125"/>
      <c r="C11" s="27">
        <v>2651</v>
      </c>
      <c r="D11" s="27">
        <v>525</v>
      </c>
      <c r="E11" s="27">
        <v>434</v>
      </c>
      <c r="F11" s="27">
        <v>43</v>
      </c>
      <c r="G11" s="27">
        <v>14</v>
      </c>
      <c r="H11" s="27">
        <v>50</v>
      </c>
      <c r="I11" s="1126" t="s">
        <v>833</v>
      </c>
      <c r="J11" s="1125"/>
      <c r="K11" s="27">
        <v>1189</v>
      </c>
      <c r="L11" s="27">
        <v>9</v>
      </c>
      <c r="M11" s="27">
        <v>27</v>
      </c>
      <c r="N11" s="27">
        <v>22</v>
      </c>
      <c r="O11" s="27">
        <v>19</v>
      </c>
      <c r="P11" s="27">
        <v>319</v>
      </c>
    </row>
    <row r="12" spans="1:16" s="28" customFormat="1" ht="23.1" customHeight="1">
      <c r="A12" s="1126">
        <v>2017</v>
      </c>
      <c r="B12" s="1125"/>
      <c r="C12" s="27">
        <v>2817</v>
      </c>
      <c r="D12" s="27">
        <v>546</v>
      </c>
      <c r="E12" s="27">
        <v>366</v>
      </c>
      <c r="F12" s="27">
        <v>29</v>
      </c>
      <c r="G12" s="27">
        <v>12</v>
      </c>
      <c r="H12" s="27">
        <v>44</v>
      </c>
      <c r="I12" s="1126">
        <v>2017</v>
      </c>
      <c r="J12" s="1125"/>
      <c r="K12" s="27">
        <v>1266</v>
      </c>
      <c r="L12" s="27">
        <v>44</v>
      </c>
      <c r="M12" s="27">
        <v>25</v>
      </c>
      <c r="N12" s="27">
        <v>24</v>
      </c>
      <c r="O12" s="27">
        <v>26</v>
      </c>
      <c r="P12" s="27">
        <v>435</v>
      </c>
    </row>
    <row r="13" spans="1:16" s="28" customFormat="1" ht="23.1" customHeight="1">
      <c r="A13" s="1116">
        <v>2018</v>
      </c>
      <c r="B13" s="1117"/>
      <c r="C13" s="29">
        <f t="shared" ref="C13:H13" si="0">SUM(C15:C32)</f>
        <v>2686</v>
      </c>
      <c r="D13" s="29">
        <f t="shared" si="0"/>
        <v>606</v>
      </c>
      <c r="E13" s="29">
        <f t="shared" si="0"/>
        <v>345</v>
      </c>
      <c r="F13" s="29">
        <f t="shared" si="0"/>
        <v>39</v>
      </c>
      <c r="G13" s="29">
        <f t="shared" si="0"/>
        <v>10</v>
      </c>
      <c r="H13" s="29">
        <f t="shared" si="0"/>
        <v>53</v>
      </c>
      <c r="I13" s="1116">
        <v>2018</v>
      </c>
      <c r="J13" s="1117"/>
      <c r="K13" s="29">
        <f t="shared" ref="K13:P13" si="1">SUM(K15:K32)</f>
        <v>1077</v>
      </c>
      <c r="L13" s="29">
        <f t="shared" si="1"/>
        <v>36</v>
      </c>
      <c r="M13" s="29">
        <f t="shared" si="1"/>
        <v>20</v>
      </c>
      <c r="N13" s="29">
        <f t="shared" si="1"/>
        <v>9</v>
      </c>
      <c r="O13" s="29">
        <f t="shared" si="1"/>
        <v>21</v>
      </c>
      <c r="P13" s="29">
        <f t="shared" si="1"/>
        <v>470</v>
      </c>
    </row>
    <row r="14" spans="1:16" s="9" customFormat="1" ht="18.75" customHeight="1">
      <c r="A14" s="527"/>
      <c r="B14" s="550"/>
      <c r="C14" s="27"/>
      <c r="D14" s="27"/>
      <c r="E14" s="27"/>
      <c r="F14" s="27"/>
      <c r="G14" s="27"/>
      <c r="H14" s="27"/>
      <c r="I14" s="527"/>
      <c r="J14" s="550"/>
      <c r="K14" s="27"/>
      <c r="L14" s="27"/>
      <c r="M14" s="27"/>
      <c r="N14" s="27"/>
      <c r="O14" s="27"/>
      <c r="P14" s="27"/>
    </row>
    <row r="15" spans="1:16" s="9" customFormat="1" ht="20.45" customHeight="1">
      <c r="A15" s="766" t="s">
        <v>9</v>
      </c>
      <c r="B15" s="767" t="s">
        <v>292</v>
      </c>
      <c r="C15" s="375">
        <f>SUM(D15:H15,K15:P15)</f>
        <v>150</v>
      </c>
      <c r="D15" s="399">
        <v>58</v>
      </c>
      <c r="E15" s="399">
        <v>10</v>
      </c>
      <c r="F15" s="399">
        <v>4</v>
      </c>
      <c r="G15" s="399">
        <v>2</v>
      </c>
      <c r="H15" s="399">
        <v>6</v>
      </c>
      <c r="I15" s="768" t="s">
        <v>430</v>
      </c>
      <c r="J15" s="767" t="s">
        <v>429</v>
      </c>
      <c r="K15" s="399">
        <v>59</v>
      </c>
      <c r="L15" s="399">
        <v>1</v>
      </c>
      <c r="M15" s="399">
        <v>0</v>
      </c>
      <c r="N15" s="399">
        <v>0</v>
      </c>
      <c r="O15" s="399">
        <v>3</v>
      </c>
      <c r="P15" s="399">
        <v>7</v>
      </c>
    </row>
    <row r="16" spans="1:16" s="9" customFormat="1" ht="20.45" customHeight="1">
      <c r="A16" s="766" t="s">
        <v>11</v>
      </c>
      <c r="B16" s="767" t="s">
        <v>293</v>
      </c>
      <c r="C16" s="375">
        <f t="shared" ref="C16:C32" si="2">SUM(D16:H16,K16:P16)</f>
        <v>194</v>
      </c>
      <c r="D16" s="399">
        <v>62</v>
      </c>
      <c r="E16" s="399">
        <v>18</v>
      </c>
      <c r="F16" s="399">
        <v>2</v>
      </c>
      <c r="G16" s="399">
        <v>0</v>
      </c>
      <c r="H16" s="399">
        <v>0</v>
      </c>
      <c r="I16" s="768" t="s">
        <v>432</v>
      </c>
      <c r="J16" s="767" t="s">
        <v>431</v>
      </c>
      <c r="K16" s="399">
        <v>82</v>
      </c>
      <c r="L16" s="399">
        <v>4</v>
      </c>
      <c r="M16" s="399">
        <v>2</v>
      </c>
      <c r="N16" s="399">
        <v>0</v>
      </c>
      <c r="O16" s="399">
        <v>0</v>
      </c>
      <c r="P16" s="399">
        <v>24</v>
      </c>
    </row>
    <row r="17" spans="1:16" s="9" customFormat="1" ht="20.45" customHeight="1">
      <c r="A17" s="769" t="s">
        <v>294</v>
      </c>
      <c r="B17" s="767" t="s">
        <v>295</v>
      </c>
      <c r="C17" s="375">
        <f t="shared" si="2"/>
        <v>272</v>
      </c>
      <c r="D17" s="399">
        <v>58</v>
      </c>
      <c r="E17" s="399">
        <v>48</v>
      </c>
      <c r="F17" s="399">
        <v>7</v>
      </c>
      <c r="G17" s="399">
        <v>1</v>
      </c>
      <c r="H17" s="399">
        <v>11</v>
      </c>
      <c r="I17" s="51" t="s">
        <v>181</v>
      </c>
      <c r="J17" s="770" t="s">
        <v>295</v>
      </c>
      <c r="K17" s="399">
        <v>97</v>
      </c>
      <c r="L17" s="399">
        <v>1</v>
      </c>
      <c r="M17" s="399">
        <v>1</v>
      </c>
      <c r="N17" s="399">
        <v>0</v>
      </c>
      <c r="O17" s="399">
        <v>3</v>
      </c>
      <c r="P17" s="399">
        <v>45</v>
      </c>
    </row>
    <row r="18" spans="1:16" s="9" customFormat="1" ht="20.45" customHeight="1">
      <c r="A18" s="769" t="s">
        <v>296</v>
      </c>
      <c r="B18" s="767" t="s">
        <v>297</v>
      </c>
      <c r="C18" s="375">
        <f t="shared" si="2"/>
        <v>157</v>
      </c>
      <c r="D18" s="399">
        <v>30</v>
      </c>
      <c r="E18" s="399">
        <v>17</v>
      </c>
      <c r="F18" s="399">
        <v>1</v>
      </c>
      <c r="G18" s="399">
        <v>2</v>
      </c>
      <c r="H18" s="399">
        <v>3</v>
      </c>
      <c r="I18" s="51" t="s">
        <v>183</v>
      </c>
      <c r="J18" s="770" t="s">
        <v>297</v>
      </c>
      <c r="K18" s="399">
        <v>73</v>
      </c>
      <c r="L18" s="399">
        <v>0</v>
      </c>
      <c r="M18" s="399">
        <v>1</v>
      </c>
      <c r="N18" s="399">
        <v>0</v>
      </c>
      <c r="O18" s="399">
        <v>2</v>
      </c>
      <c r="P18" s="399">
        <v>28</v>
      </c>
    </row>
    <row r="19" spans="1:16" s="9" customFormat="1" ht="20.45" customHeight="1">
      <c r="A19" s="769" t="s">
        <v>298</v>
      </c>
      <c r="B19" s="767" t="s">
        <v>299</v>
      </c>
      <c r="C19" s="375">
        <f t="shared" si="2"/>
        <v>178</v>
      </c>
      <c r="D19" s="399">
        <v>39</v>
      </c>
      <c r="E19" s="399">
        <v>14</v>
      </c>
      <c r="F19" s="399">
        <v>1</v>
      </c>
      <c r="G19" s="399">
        <v>1</v>
      </c>
      <c r="H19" s="399">
        <v>5</v>
      </c>
      <c r="I19" s="51" t="s">
        <v>185</v>
      </c>
      <c r="J19" s="770" t="s">
        <v>299</v>
      </c>
      <c r="K19" s="399">
        <v>55</v>
      </c>
      <c r="L19" s="399">
        <v>2</v>
      </c>
      <c r="M19" s="399">
        <v>0</v>
      </c>
      <c r="N19" s="399">
        <v>1</v>
      </c>
      <c r="O19" s="399">
        <v>1</v>
      </c>
      <c r="P19" s="399">
        <v>59</v>
      </c>
    </row>
    <row r="20" spans="1:16" s="9" customFormat="1" ht="20.45" customHeight="1">
      <c r="A20" s="769" t="s">
        <v>300</v>
      </c>
      <c r="B20" s="767" t="s">
        <v>301</v>
      </c>
      <c r="C20" s="375">
        <f t="shared" si="2"/>
        <v>244</v>
      </c>
      <c r="D20" s="399">
        <v>48</v>
      </c>
      <c r="E20" s="399">
        <v>35</v>
      </c>
      <c r="F20" s="399">
        <v>2</v>
      </c>
      <c r="G20" s="399">
        <v>0</v>
      </c>
      <c r="H20" s="399">
        <v>3</v>
      </c>
      <c r="I20" s="51" t="s">
        <v>187</v>
      </c>
      <c r="J20" s="770" t="s">
        <v>301</v>
      </c>
      <c r="K20" s="399">
        <v>92</v>
      </c>
      <c r="L20" s="399">
        <v>4</v>
      </c>
      <c r="M20" s="399">
        <v>5</v>
      </c>
      <c r="N20" s="399">
        <v>1</v>
      </c>
      <c r="O20" s="399">
        <v>2</v>
      </c>
      <c r="P20" s="399">
        <v>52</v>
      </c>
    </row>
    <row r="21" spans="1:16" s="9" customFormat="1" ht="20.45" customHeight="1">
      <c r="A21" s="769" t="s">
        <v>302</v>
      </c>
      <c r="B21" s="767" t="s">
        <v>303</v>
      </c>
      <c r="C21" s="375">
        <f t="shared" si="2"/>
        <v>159</v>
      </c>
      <c r="D21" s="399">
        <v>22</v>
      </c>
      <c r="E21" s="399">
        <v>27</v>
      </c>
      <c r="F21" s="399">
        <v>1</v>
      </c>
      <c r="G21" s="399">
        <v>0</v>
      </c>
      <c r="H21" s="399">
        <v>4</v>
      </c>
      <c r="I21" s="51" t="s">
        <v>189</v>
      </c>
      <c r="J21" s="770" t="s">
        <v>303</v>
      </c>
      <c r="K21" s="399">
        <v>57</v>
      </c>
      <c r="L21" s="399">
        <v>9</v>
      </c>
      <c r="M21" s="399">
        <v>1</v>
      </c>
      <c r="N21" s="399">
        <v>0</v>
      </c>
      <c r="O21" s="399">
        <v>1</v>
      </c>
      <c r="P21" s="399">
        <v>37</v>
      </c>
    </row>
    <row r="22" spans="1:16" s="9" customFormat="1" ht="20.45" customHeight="1">
      <c r="A22" s="769" t="s">
        <v>304</v>
      </c>
      <c r="B22" s="767" t="s">
        <v>305</v>
      </c>
      <c r="C22" s="375">
        <f t="shared" si="2"/>
        <v>113</v>
      </c>
      <c r="D22" s="399">
        <v>26</v>
      </c>
      <c r="E22" s="399">
        <v>15</v>
      </c>
      <c r="F22" s="399">
        <v>6</v>
      </c>
      <c r="G22" s="399">
        <v>0</v>
      </c>
      <c r="H22" s="399">
        <v>2</v>
      </c>
      <c r="I22" s="51" t="s">
        <v>191</v>
      </c>
      <c r="J22" s="770" t="s">
        <v>305</v>
      </c>
      <c r="K22" s="399">
        <v>42</v>
      </c>
      <c r="L22" s="399">
        <v>0</v>
      </c>
      <c r="M22" s="399">
        <v>1</v>
      </c>
      <c r="N22" s="399">
        <v>0</v>
      </c>
      <c r="O22" s="399">
        <v>0</v>
      </c>
      <c r="P22" s="399">
        <v>21</v>
      </c>
    </row>
    <row r="23" spans="1:16" s="9" customFormat="1" ht="20.45" customHeight="1">
      <c r="A23" s="769" t="s">
        <v>306</v>
      </c>
      <c r="B23" s="767" t="s">
        <v>307</v>
      </c>
      <c r="C23" s="375">
        <f t="shared" si="2"/>
        <v>173</v>
      </c>
      <c r="D23" s="399">
        <v>34</v>
      </c>
      <c r="E23" s="399">
        <v>20</v>
      </c>
      <c r="F23" s="399">
        <v>0</v>
      </c>
      <c r="G23" s="399">
        <v>2</v>
      </c>
      <c r="H23" s="399">
        <v>1</v>
      </c>
      <c r="I23" s="51" t="s">
        <v>193</v>
      </c>
      <c r="J23" s="770" t="s">
        <v>307</v>
      </c>
      <c r="K23" s="399">
        <v>82</v>
      </c>
      <c r="L23" s="399">
        <v>3</v>
      </c>
      <c r="M23" s="399">
        <v>1</v>
      </c>
      <c r="N23" s="399">
        <v>0</v>
      </c>
      <c r="O23" s="399">
        <v>2</v>
      </c>
      <c r="P23" s="399">
        <v>28</v>
      </c>
    </row>
    <row r="24" spans="1:16" s="9" customFormat="1" ht="20.45" customHeight="1">
      <c r="A24" s="769" t="s">
        <v>308</v>
      </c>
      <c r="B24" s="767" t="s">
        <v>309</v>
      </c>
      <c r="C24" s="375">
        <f t="shared" si="2"/>
        <v>141</v>
      </c>
      <c r="D24" s="399">
        <v>29</v>
      </c>
      <c r="E24" s="399">
        <v>11</v>
      </c>
      <c r="F24" s="399">
        <v>0</v>
      </c>
      <c r="G24" s="399">
        <v>1</v>
      </c>
      <c r="H24" s="399">
        <v>2</v>
      </c>
      <c r="I24" s="51" t="s">
        <v>195</v>
      </c>
      <c r="J24" s="770" t="s">
        <v>309</v>
      </c>
      <c r="K24" s="399">
        <v>66</v>
      </c>
      <c r="L24" s="399">
        <v>3</v>
      </c>
      <c r="M24" s="399">
        <v>1</v>
      </c>
      <c r="N24" s="399">
        <v>1</v>
      </c>
      <c r="O24" s="399">
        <v>1</v>
      </c>
      <c r="P24" s="399">
        <v>26</v>
      </c>
    </row>
    <row r="25" spans="1:16" s="9" customFormat="1" ht="20.45" customHeight="1">
      <c r="A25" s="769" t="s">
        <v>310</v>
      </c>
      <c r="B25" s="767" t="s">
        <v>311</v>
      </c>
      <c r="C25" s="375">
        <f t="shared" si="2"/>
        <v>198</v>
      </c>
      <c r="D25" s="399">
        <v>53</v>
      </c>
      <c r="E25" s="399">
        <v>31</v>
      </c>
      <c r="F25" s="399">
        <v>2</v>
      </c>
      <c r="G25" s="399">
        <v>0</v>
      </c>
      <c r="H25" s="399">
        <v>6</v>
      </c>
      <c r="I25" s="51" t="s">
        <v>196</v>
      </c>
      <c r="J25" s="770" t="s">
        <v>311</v>
      </c>
      <c r="K25" s="399">
        <v>74</v>
      </c>
      <c r="L25" s="399">
        <v>2</v>
      </c>
      <c r="M25" s="399">
        <v>1</v>
      </c>
      <c r="N25" s="399">
        <v>2</v>
      </c>
      <c r="O25" s="399">
        <v>4</v>
      </c>
      <c r="P25" s="399">
        <v>23</v>
      </c>
    </row>
    <row r="26" spans="1:16" s="9" customFormat="1" ht="20.45" customHeight="1">
      <c r="A26" s="769" t="s">
        <v>312</v>
      </c>
      <c r="B26" s="767" t="s">
        <v>313</v>
      </c>
      <c r="C26" s="375">
        <f t="shared" si="2"/>
        <v>104</v>
      </c>
      <c r="D26" s="399">
        <v>21</v>
      </c>
      <c r="E26" s="399">
        <v>15</v>
      </c>
      <c r="F26" s="399">
        <v>2</v>
      </c>
      <c r="G26" s="399">
        <v>0</v>
      </c>
      <c r="H26" s="399">
        <v>3</v>
      </c>
      <c r="I26" s="51" t="s">
        <v>434</v>
      </c>
      <c r="J26" s="770" t="s">
        <v>433</v>
      </c>
      <c r="K26" s="399">
        <v>42</v>
      </c>
      <c r="L26" s="399">
        <v>0</v>
      </c>
      <c r="M26" s="399">
        <v>1</v>
      </c>
      <c r="N26" s="399">
        <v>0</v>
      </c>
      <c r="O26" s="399">
        <v>1</v>
      </c>
      <c r="P26" s="399">
        <v>19</v>
      </c>
    </row>
    <row r="27" spans="1:16" s="9" customFormat="1" ht="20.45" customHeight="1">
      <c r="A27" s="769" t="s">
        <v>502</v>
      </c>
      <c r="B27" s="767" t="s">
        <v>504</v>
      </c>
      <c r="C27" s="375">
        <f t="shared" si="2"/>
        <v>67</v>
      </c>
      <c r="D27" s="399">
        <v>14</v>
      </c>
      <c r="E27" s="399">
        <v>12</v>
      </c>
      <c r="F27" s="399">
        <v>0</v>
      </c>
      <c r="G27" s="399">
        <v>1</v>
      </c>
      <c r="H27" s="399">
        <v>1</v>
      </c>
      <c r="I27" s="51" t="s">
        <v>502</v>
      </c>
      <c r="J27" s="770" t="s">
        <v>503</v>
      </c>
      <c r="K27" s="399">
        <v>26</v>
      </c>
      <c r="L27" s="399">
        <v>2</v>
      </c>
      <c r="M27" s="399">
        <v>0</v>
      </c>
      <c r="N27" s="399">
        <v>0</v>
      </c>
      <c r="O27" s="399">
        <v>0</v>
      </c>
      <c r="P27" s="399">
        <v>11</v>
      </c>
    </row>
    <row r="28" spans="1:16" s="9" customFormat="1" ht="20.45" customHeight="1">
      <c r="A28" s="769" t="s">
        <v>954</v>
      </c>
      <c r="B28" s="767" t="s">
        <v>958</v>
      </c>
      <c r="C28" s="375">
        <f t="shared" si="2"/>
        <v>85</v>
      </c>
      <c r="D28" s="399">
        <v>20</v>
      </c>
      <c r="E28" s="399">
        <v>7</v>
      </c>
      <c r="F28" s="399">
        <v>2</v>
      </c>
      <c r="G28" s="399">
        <v>0</v>
      </c>
      <c r="H28" s="399">
        <v>2</v>
      </c>
      <c r="I28" s="51" t="s">
        <v>955</v>
      </c>
      <c r="J28" s="767" t="s">
        <v>958</v>
      </c>
      <c r="K28" s="399">
        <v>38</v>
      </c>
      <c r="L28" s="399">
        <v>1</v>
      </c>
      <c r="M28" s="399">
        <v>2</v>
      </c>
      <c r="N28" s="399">
        <v>1</v>
      </c>
      <c r="O28" s="399">
        <v>0</v>
      </c>
      <c r="P28" s="399">
        <v>12</v>
      </c>
    </row>
    <row r="29" spans="1:16" s="9" customFormat="1" ht="20.45" customHeight="1">
      <c r="A29" s="769" t="s">
        <v>314</v>
      </c>
      <c r="B29" s="767" t="s">
        <v>315</v>
      </c>
      <c r="C29" s="375">
        <f t="shared" si="2"/>
        <v>104</v>
      </c>
      <c r="D29" s="399">
        <v>24</v>
      </c>
      <c r="E29" s="399">
        <v>15</v>
      </c>
      <c r="F29" s="399">
        <v>3</v>
      </c>
      <c r="G29" s="399">
        <v>0</v>
      </c>
      <c r="H29" s="399">
        <v>0</v>
      </c>
      <c r="I29" s="51" t="s">
        <v>357</v>
      </c>
      <c r="J29" s="767" t="s">
        <v>354</v>
      </c>
      <c r="K29" s="399">
        <v>49</v>
      </c>
      <c r="L29" s="399">
        <v>1</v>
      </c>
      <c r="M29" s="399">
        <v>2</v>
      </c>
      <c r="N29" s="399">
        <v>0</v>
      </c>
      <c r="O29" s="399">
        <v>1</v>
      </c>
      <c r="P29" s="399">
        <v>9</v>
      </c>
    </row>
    <row r="30" spans="1:16" s="9" customFormat="1" ht="20.45" customHeight="1">
      <c r="A30" s="769" t="s">
        <v>316</v>
      </c>
      <c r="B30" s="767" t="s">
        <v>317</v>
      </c>
      <c r="C30" s="375">
        <f t="shared" si="2"/>
        <v>111</v>
      </c>
      <c r="D30" s="399">
        <v>15</v>
      </c>
      <c r="E30" s="399">
        <v>26</v>
      </c>
      <c r="F30" s="399">
        <v>3</v>
      </c>
      <c r="G30" s="399">
        <v>0</v>
      </c>
      <c r="H30" s="399">
        <v>2</v>
      </c>
      <c r="I30" s="51" t="s">
        <v>198</v>
      </c>
      <c r="J30" s="770" t="s">
        <v>317</v>
      </c>
      <c r="K30" s="399">
        <v>43</v>
      </c>
      <c r="L30" s="399">
        <v>1</v>
      </c>
      <c r="M30" s="399">
        <v>1</v>
      </c>
      <c r="N30" s="399">
        <v>1</v>
      </c>
      <c r="O30" s="399">
        <v>0</v>
      </c>
      <c r="P30" s="399">
        <v>19</v>
      </c>
    </row>
    <row r="31" spans="1:16" s="9" customFormat="1" ht="20.45" customHeight="1">
      <c r="A31" s="769" t="s">
        <v>318</v>
      </c>
      <c r="B31" s="767" t="s">
        <v>319</v>
      </c>
      <c r="C31" s="375">
        <f t="shared" si="2"/>
        <v>156</v>
      </c>
      <c r="D31" s="399">
        <v>35</v>
      </c>
      <c r="E31" s="399">
        <v>17</v>
      </c>
      <c r="F31" s="399">
        <v>2</v>
      </c>
      <c r="G31" s="399">
        <v>0</v>
      </c>
      <c r="H31" s="399">
        <v>2</v>
      </c>
      <c r="I31" s="51" t="s">
        <v>200</v>
      </c>
      <c r="J31" s="770" t="s">
        <v>319</v>
      </c>
      <c r="K31" s="399">
        <v>61</v>
      </c>
      <c r="L31" s="399">
        <v>2</v>
      </c>
      <c r="M31" s="399">
        <v>0</v>
      </c>
      <c r="N31" s="399">
        <v>2</v>
      </c>
      <c r="O31" s="399">
        <v>0</v>
      </c>
      <c r="P31" s="399">
        <v>35</v>
      </c>
    </row>
    <row r="32" spans="1:16" s="9" customFormat="1" ht="20.45" customHeight="1" thickBot="1">
      <c r="A32" s="771" t="s">
        <v>320</v>
      </c>
      <c r="B32" s="772" t="s">
        <v>321</v>
      </c>
      <c r="C32" s="773">
        <f t="shared" si="2"/>
        <v>80</v>
      </c>
      <c r="D32" s="774">
        <v>18</v>
      </c>
      <c r="E32" s="774">
        <v>7</v>
      </c>
      <c r="F32" s="774">
        <v>1</v>
      </c>
      <c r="G32" s="774">
        <v>0</v>
      </c>
      <c r="H32" s="774">
        <v>0</v>
      </c>
      <c r="I32" s="775" t="s">
        <v>202</v>
      </c>
      <c r="J32" s="776" t="s">
        <v>321</v>
      </c>
      <c r="K32" s="774">
        <v>39</v>
      </c>
      <c r="L32" s="774">
        <v>0</v>
      </c>
      <c r="M32" s="774">
        <v>0</v>
      </c>
      <c r="N32" s="774">
        <v>0</v>
      </c>
      <c r="O32" s="774">
        <v>0</v>
      </c>
      <c r="P32" s="774">
        <v>15</v>
      </c>
    </row>
    <row r="33" spans="1:16" s="34" customFormat="1" ht="12" customHeight="1">
      <c r="A33" s="254" t="s">
        <v>813</v>
      </c>
      <c r="B33" s="254"/>
      <c r="C33" s="750"/>
      <c r="D33" s="750"/>
      <c r="E33" s="750"/>
      <c r="F33" s="750"/>
      <c r="G33" s="750"/>
      <c r="H33" s="260" t="s">
        <v>825</v>
      </c>
      <c r="I33" s="253" t="s">
        <v>813</v>
      </c>
      <c r="K33" s="750"/>
      <c r="L33" s="750"/>
      <c r="M33" s="750"/>
      <c r="N33" s="750"/>
      <c r="O33" s="750"/>
      <c r="P33" s="260" t="s">
        <v>825</v>
      </c>
    </row>
    <row r="34" spans="1:16" s="80" customFormat="1" ht="12" customHeight="1">
      <c r="A34" s="74" t="s">
        <v>794</v>
      </c>
      <c r="B34" s="204"/>
      <c r="C34" s="204"/>
      <c r="D34" s="204"/>
      <c r="E34" s="204"/>
      <c r="F34" s="204"/>
      <c r="G34" s="204"/>
      <c r="H34" s="204"/>
      <c r="I34" s="74" t="s">
        <v>794</v>
      </c>
      <c r="J34" s="204"/>
      <c r="K34" s="204"/>
      <c r="L34" s="204"/>
      <c r="M34" s="204"/>
      <c r="N34" s="204"/>
      <c r="O34" s="204"/>
      <c r="P34" s="204"/>
    </row>
    <row r="35" spans="1:16" s="494" customFormat="1" ht="11.25">
      <c r="A35" s="490"/>
      <c r="B35" s="490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</row>
    <row r="36" spans="1:16" s="494" customFormat="1" ht="11.25">
      <c r="A36" s="490"/>
      <c r="B36" s="490"/>
      <c r="C36" s="490"/>
      <c r="D36" s="490"/>
      <c r="E36" s="490"/>
      <c r="F36" s="490"/>
      <c r="G36" s="490"/>
      <c r="H36" s="490"/>
      <c r="I36" s="490"/>
      <c r="J36" s="490"/>
      <c r="K36" s="490"/>
      <c r="L36" s="490"/>
      <c r="M36" s="490"/>
      <c r="N36" s="490"/>
      <c r="O36" s="490"/>
      <c r="P36" s="490"/>
    </row>
    <row r="37" spans="1:16" s="494" customFormat="1" ht="11.25">
      <c r="A37" s="490"/>
      <c r="B37" s="490"/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</row>
  </sheetData>
  <sheetProtection selectLockedCells="1"/>
  <mergeCells count="31">
    <mergeCell ref="L7:L8"/>
    <mergeCell ref="D6:H6"/>
    <mergeCell ref="A13:B13"/>
    <mergeCell ref="I13:J13"/>
    <mergeCell ref="D7:D8"/>
    <mergeCell ref="C6:C8"/>
    <mergeCell ref="G7:G8"/>
    <mergeCell ref="A9:B9"/>
    <mergeCell ref="I9:J9"/>
    <mergeCell ref="A10:B10"/>
    <mergeCell ref="A11:B11"/>
    <mergeCell ref="A12:B12"/>
    <mergeCell ref="I12:J12"/>
    <mergeCell ref="I11:J11"/>
    <mergeCell ref="I10:J10"/>
    <mergeCell ref="N7:N8"/>
    <mergeCell ref="N6:O6"/>
    <mergeCell ref="A3:H3"/>
    <mergeCell ref="I3:P3"/>
    <mergeCell ref="A4:H4"/>
    <mergeCell ref="I4:P4"/>
    <mergeCell ref="K6:L6"/>
    <mergeCell ref="I6:J8"/>
    <mergeCell ref="F7:F8"/>
    <mergeCell ref="H7:H8"/>
    <mergeCell ref="K7:K8"/>
    <mergeCell ref="P6:P8"/>
    <mergeCell ref="E7:E8"/>
    <mergeCell ref="M6:M8"/>
    <mergeCell ref="O7:O8"/>
    <mergeCell ref="A6:B8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/>
  </sheetPr>
  <dimension ref="A1:Z66"/>
  <sheetViews>
    <sheetView view="pageBreakPreview" topLeftCell="P18" zoomScaleNormal="100" zoomScaleSheetLayoutView="100" workbookViewId="0">
      <selection activeCell="B15" sqref="B15"/>
    </sheetView>
  </sheetViews>
  <sheetFormatPr defaultRowHeight="14.25"/>
  <cols>
    <col min="1" max="1" width="11.25" style="518" customWidth="1"/>
    <col min="2" max="2" width="19.25" style="518" customWidth="1"/>
    <col min="3" max="7" width="8.625" style="491" customWidth="1"/>
    <col min="8" max="8" width="8.75" style="491" customWidth="1"/>
    <col min="9" max="9" width="13.625" style="518" customWidth="1"/>
    <col min="10" max="13" width="13.625" style="491" customWidth="1"/>
    <col min="14" max="14" width="14.25" style="491" customWidth="1"/>
    <col min="15" max="16" width="12.375" style="491" customWidth="1"/>
    <col min="17" max="19" width="12.375" style="519" customWidth="1"/>
    <col min="20" max="20" width="20.375" style="519" customWidth="1"/>
    <col min="21" max="21" width="11.625" style="518" customWidth="1"/>
    <col min="22" max="22" width="19.125" style="518" customWidth="1"/>
    <col min="23" max="23" width="16.125" style="519" customWidth="1"/>
    <col min="24" max="24" width="14.625" style="519" customWidth="1"/>
    <col min="25" max="25" width="10.625" style="519" customWidth="1"/>
    <col min="26" max="26" width="10.25" style="519" customWidth="1"/>
    <col min="27" max="16384" width="9" style="519"/>
  </cols>
  <sheetData>
    <row r="1" spans="1:26" s="423" customFormat="1" ht="14.1" customHeight="1">
      <c r="A1" s="747" t="s">
        <v>251</v>
      </c>
      <c r="B1" s="747"/>
      <c r="C1" s="421"/>
      <c r="D1" s="421"/>
      <c r="E1" s="421"/>
      <c r="F1" s="421"/>
      <c r="G1" s="421"/>
      <c r="H1" s="719" t="s">
        <v>1324</v>
      </c>
      <c r="I1" s="436" t="s">
        <v>1325</v>
      </c>
      <c r="J1" s="436"/>
      <c r="K1" s="421"/>
      <c r="L1" s="421"/>
      <c r="M1" s="421"/>
      <c r="N1" s="421"/>
      <c r="Q1" s="777"/>
      <c r="T1" s="719" t="s">
        <v>1326</v>
      </c>
      <c r="U1" s="436" t="s">
        <v>1327</v>
      </c>
      <c r="V1" s="436"/>
      <c r="W1" s="436"/>
    </row>
    <row r="2" spans="1:26" s="9" customFormat="1" ht="14.1" customHeight="1">
      <c r="A2" s="370"/>
      <c r="B2" s="370"/>
      <c r="C2" s="486"/>
      <c r="D2" s="486"/>
      <c r="E2" s="486"/>
      <c r="F2" s="486"/>
      <c r="G2" s="486"/>
      <c r="H2" s="746"/>
      <c r="I2" s="778"/>
      <c r="J2" s="778"/>
      <c r="K2" s="486"/>
      <c r="L2" s="486"/>
      <c r="M2" s="486"/>
      <c r="N2" s="486"/>
      <c r="Q2" s="163"/>
      <c r="U2" s="778"/>
      <c r="V2" s="778"/>
    </row>
    <row r="3" spans="1:26" s="742" customFormat="1" ht="20.100000000000001" customHeight="1">
      <c r="A3" s="1062" t="s">
        <v>664</v>
      </c>
      <c r="B3" s="1062"/>
      <c r="C3" s="1062"/>
      <c r="D3" s="1062"/>
      <c r="E3" s="1062"/>
      <c r="F3" s="1062"/>
      <c r="G3" s="1062"/>
      <c r="H3" s="1062"/>
      <c r="I3" s="1062" t="s">
        <v>663</v>
      </c>
      <c r="J3" s="1062"/>
      <c r="K3" s="1062"/>
      <c r="L3" s="1062"/>
      <c r="M3" s="1062"/>
      <c r="N3" s="1062"/>
      <c r="O3" s="1062" t="s">
        <v>1092</v>
      </c>
      <c r="P3" s="1062"/>
      <c r="Q3" s="1062"/>
      <c r="R3" s="1062"/>
      <c r="S3" s="1062"/>
      <c r="T3" s="1062"/>
      <c r="U3" s="1062" t="s">
        <v>663</v>
      </c>
      <c r="V3" s="1062"/>
      <c r="W3" s="1062"/>
      <c r="X3" s="1062"/>
      <c r="Y3" s="1062"/>
      <c r="Z3" s="1062"/>
    </row>
    <row r="4" spans="1:26" s="741" customFormat="1" ht="24" customHeight="1">
      <c r="A4" s="978" t="s">
        <v>1091</v>
      </c>
      <c r="B4" s="978"/>
      <c r="C4" s="978"/>
      <c r="D4" s="978"/>
      <c r="E4" s="978"/>
      <c r="F4" s="978"/>
      <c r="G4" s="978"/>
      <c r="H4" s="978"/>
      <c r="I4" s="978"/>
      <c r="J4" s="978"/>
      <c r="K4" s="978"/>
      <c r="L4" s="978"/>
      <c r="M4" s="978"/>
      <c r="N4" s="978"/>
      <c r="Q4" s="250"/>
      <c r="R4" s="250"/>
      <c r="S4" s="250"/>
      <c r="T4" s="250"/>
      <c r="U4" s="1109" t="s">
        <v>1093</v>
      </c>
      <c r="V4" s="1109"/>
      <c r="W4" s="1109"/>
      <c r="X4" s="1109"/>
      <c r="Y4" s="1109"/>
      <c r="Z4" s="1109"/>
    </row>
    <row r="5" spans="1:26" s="370" customFormat="1" ht="18" customHeight="1" thickBot="1">
      <c r="A5" s="370" t="s">
        <v>209</v>
      </c>
      <c r="H5" s="10" t="s">
        <v>252</v>
      </c>
      <c r="I5" s="370" t="s">
        <v>209</v>
      </c>
      <c r="P5" s="10"/>
      <c r="T5" s="10" t="s">
        <v>252</v>
      </c>
      <c r="U5" s="370" t="s">
        <v>209</v>
      </c>
      <c r="Z5" s="10" t="s">
        <v>252</v>
      </c>
    </row>
    <row r="6" spans="1:26" s="9" customFormat="1" ht="26.1" customHeight="1">
      <c r="A6" s="1043" t="s">
        <v>289</v>
      </c>
      <c r="B6" s="1044"/>
      <c r="C6" s="1278" t="s">
        <v>1202</v>
      </c>
      <c r="D6" s="1024" t="s">
        <v>1094</v>
      </c>
      <c r="E6" s="1024"/>
      <c r="F6" s="1024"/>
      <c r="G6" s="1024" t="s">
        <v>329</v>
      </c>
      <c r="H6" s="1095"/>
      <c r="I6" s="1044" t="s">
        <v>289</v>
      </c>
      <c r="J6" s="1028" t="s">
        <v>1095</v>
      </c>
      <c r="K6" s="1257"/>
      <c r="L6" s="1257"/>
      <c r="M6" s="1257"/>
      <c r="N6" s="1257"/>
      <c r="O6" s="1257" t="s">
        <v>409</v>
      </c>
      <c r="P6" s="1257"/>
      <c r="Q6" s="1257"/>
      <c r="R6" s="1257"/>
      <c r="S6" s="1018"/>
      <c r="T6" s="1050" t="s">
        <v>289</v>
      </c>
      <c r="U6" s="1043" t="s">
        <v>289</v>
      </c>
      <c r="V6" s="1044"/>
      <c r="W6" s="1093" t="s">
        <v>1107</v>
      </c>
      <c r="X6" s="1024" t="s">
        <v>1028</v>
      </c>
      <c r="Y6" s="1024" t="s">
        <v>1108</v>
      </c>
      <c r="Z6" s="1095" t="s">
        <v>1029</v>
      </c>
    </row>
    <row r="7" spans="1:26" s="9" customFormat="1" ht="18" customHeight="1">
      <c r="A7" s="1056"/>
      <c r="B7" s="1123"/>
      <c r="C7" s="1037"/>
      <c r="D7" s="1007" t="s">
        <v>1096</v>
      </c>
      <c r="E7" s="1007" t="s">
        <v>1097</v>
      </c>
      <c r="F7" s="1007" t="s">
        <v>1098</v>
      </c>
      <c r="G7" s="1007" t="s">
        <v>1099</v>
      </c>
      <c r="H7" s="1015" t="s">
        <v>1100</v>
      </c>
      <c r="I7" s="1123"/>
      <c r="J7" s="1037" t="s">
        <v>923</v>
      </c>
      <c r="K7" s="1007" t="s">
        <v>1101</v>
      </c>
      <c r="L7" s="1007" t="s">
        <v>922</v>
      </c>
      <c r="M7" s="1007" t="s">
        <v>1102</v>
      </c>
      <c r="N7" s="1015" t="s">
        <v>410</v>
      </c>
      <c r="O7" s="1031" t="s">
        <v>1103</v>
      </c>
      <c r="P7" s="1007" t="s">
        <v>1104</v>
      </c>
      <c r="Q7" s="1031" t="s">
        <v>1105</v>
      </c>
      <c r="R7" s="1007" t="s">
        <v>1106</v>
      </c>
      <c r="S7" s="1007" t="s">
        <v>1203</v>
      </c>
      <c r="T7" s="1276"/>
      <c r="U7" s="1056"/>
      <c r="V7" s="1123"/>
      <c r="W7" s="1031"/>
      <c r="X7" s="1007"/>
      <c r="Y7" s="1007"/>
      <c r="Z7" s="1015"/>
    </row>
    <row r="8" spans="1:26" s="9" customFormat="1" ht="19.5" customHeight="1">
      <c r="A8" s="1058"/>
      <c r="B8" s="1124"/>
      <c r="C8" s="1067"/>
      <c r="D8" s="1053"/>
      <c r="E8" s="1053"/>
      <c r="F8" s="1053"/>
      <c r="G8" s="1053"/>
      <c r="H8" s="1071"/>
      <c r="I8" s="1124"/>
      <c r="J8" s="1067"/>
      <c r="K8" s="1053"/>
      <c r="L8" s="1053"/>
      <c r="M8" s="1053"/>
      <c r="N8" s="1071"/>
      <c r="O8" s="1042"/>
      <c r="P8" s="1053"/>
      <c r="Q8" s="1042"/>
      <c r="R8" s="1053"/>
      <c r="S8" s="1053"/>
      <c r="T8" s="1277"/>
      <c r="U8" s="1058"/>
      <c r="V8" s="1124"/>
      <c r="W8" s="1042"/>
      <c r="X8" s="1053"/>
      <c r="Y8" s="1053"/>
      <c r="Z8" s="1071"/>
    </row>
    <row r="9" spans="1:26" s="28" customFormat="1" ht="21.95" customHeight="1">
      <c r="A9" s="1126" t="s">
        <v>700</v>
      </c>
      <c r="B9" s="1125"/>
      <c r="C9" s="27">
        <v>2803</v>
      </c>
      <c r="D9" s="27">
        <v>543</v>
      </c>
      <c r="E9" s="27">
        <v>110</v>
      </c>
      <c r="F9" s="27">
        <v>36</v>
      </c>
      <c r="G9" s="27">
        <v>11</v>
      </c>
      <c r="H9" s="27">
        <v>25</v>
      </c>
      <c r="I9" s="745" t="s">
        <v>700</v>
      </c>
      <c r="J9" s="11">
        <v>28</v>
      </c>
      <c r="K9" s="11">
        <v>13</v>
      </c>
      <c r="L9" s="11">
        <v>17</v>
      </c>
      <c r="M9" s="11">
        <v>10</v>
      </c>
      <c r="N9" s="11">
        <v>289</v>
      </c>
      <c r="O9" s="11">
        <v>12</v>
      </c>
      <c r="P9" s="11">
        <v>28</v>
      </c>
      <c r="Q9" s="11">
        <v>110</v>
      </c>
      <c r="R9" s="11">
        <v>59</v>
      </c>
      <c r="S9" s="11">
        <v>361</v>
      </c>
      <c r="T9" s="748" t="s">
        <v>700</v>
      </c>
      <c r="U9" s="1126" t="s">
        <v>700</v>
      </c>
      <c r="V9" s="1125"/>
      <c r="W9" s="11">
        <v>4</v>
      </c>
      <c r="X9" s="11">
        <v>434</v>
      </c>
      <c r="Y9" s="11">
        <v>210</v>
      </c>
      <c r="Z9" s="11">
        <v>503</v>
      </c>
    </row>
    <row r="10" spans="1:26" s="28" customFormat="1" ht="21.95" customHeight="1">
      <c r="A10" s="1126" t="s">
        <v>796</v>
      </c>
      <c r="B10" s="1125"/>
      <c r="C10" s="27">
        <v>3068</v>
      </c>
      <c r="D10" s="27">
        <v>557</v>
      </c>
      <c r="E10" s="27">
        <v>138</v>
      </c>
      <c r="F10" s="27">
        <v>34</v>
      </c>
      <c r="G10" s="27">
        <v>13</v>
      </c>
      <c r="H10" s="27">
        <v>25</v>
      </c>
      <c r="I10" s="745" t="s">
        <v>796</v>
      </c>
      <c r="J10" s="11">
        <v>50</v>
      </c>
      <c r="K10" s="11">
        <v>24</v>
      </c>
      <c r="L10" s="11">
        <v>22</v>
      </c>
      <c r="M10" s="11">
        <v>6</v>
      </c>
      <c r="N10" s="11">
        <v>345</v>
      </c>
      <c r="O10" s="11">
        <v>24</v>
      </c>
      <c r="P10" s="11">
        <v>21</v>
      </c>
      <c r="Q10" s="11">
        <v>134</v>
      </c>
      <c r="R10" s="11">
        <v>59</v>
      </c>
      <c r="S10" s="11">
        <v>295</v>
      </c>
      <c r="T10" s="748" t="s">
        <v>796</v>
      </c>
      <c r="U10" s="1126" t="s">
        <v>796</v>
      </c>
      <c r="V10" s="1125"/>
      <c r="W10" s="11">
        <v>2</v>
      </c>
      <c r="X10" s="11">
        <v>438</v>
      </c>
      <c r="Y10" s="11">
        <v>276</v>
      </c>
      <c r="Z10" s="11">
        <v>605</v>
      </c>
    </row>
    <row r="11" spans="1:26" s="28" customFormat="1" ht="21.95" customHeight="1">
      <c r="A11" s="1126" t="s">
        <v>833</v>
      </c>
      <c r="B11" s="1125"/>
      <c r="C11" s="27">
        <v>2651</v>
      </c>
      <c r="D11" s="27">
        <v>564</v>
      </c>
      <c r="E11" s="27">
        <v>133</v>
      </c>
      <c r="F11" s="27">
        <v>31</v>
      </c>
      <c r="G11" s="27">
        <v>13</v>
      </c>
      <c r="H11" s="27">
        <v>21</v>
      </c>
      <c r="I11" s="745" t="s">
        <v>833</v>
      </c>
      <c r="J11" s="11">
        <v>43</v>
      </c>
      <c r="K11" s="11">
        <v>20</v>
      </c>
      <c r="L11" s="11">
        <v>12</v>
      </c>
      <c r="M11" s="11">
        <v>7</v>
      </c>
      <c r="N11" s="11">
        <v>300</v>
      </c>
      <c r="O11" s="11">
        <v>16</v>
      </c>
      <c r="P11" s="11">
        <v>9</v>
      </c>
      <c r="Q11" s="11">
        <v>111</v>
      </c>
      <c r="R11" s="11">
        <v>56</v>
      </c>
      <c r="S11" s="11">
        <v>373</v>
      </c>
      <c r="T11" s="748" t="s">
        <v>833</v>
      </c>
      <c r="U11" s="1126" t="s">
        <v>833</v>
      </c>
      <c r="V11" s="1125"/>
      <c r="W11" s="11">
        <v>2</v>
      </c>
      <c r="X11" s="11">
        <v>419</v>
      </c>
      <c r="Y11" s="11">
        <v>164</v>
      </c>
      <c r="Z11" s="11">
        <v>357</v>
      </c>
    </row>
    <row r="12" spans="1:26" s="28" customFormat="1" ht="21.95" customHeight="1">
      <c r="A12" s="1126">
        <v>2017</v>
      </c>
      <c r="B12" s="1125"/>
      <c r="C12" s="27">
        <v>2817</v>
      </c>
      <c r="D12" s="27">
        <v>607</v>
      </c>
      <c r="E12" s="27">
        <v>120</v>
      </c>
      <c r="F12" s="27">
        <v>37</v>
      </c>
      <c r="G12" s="27">
        <v>10</v>
      </c>
      <c r="H12" s="27">
        <v>33</v>
      </c>
      <c r="I12" s="745">
        <v>2017</v>
      </c>
      <c r="J12" s="11">
        <v>45</v>
      </c>
      <c r="K12" s="11">
        <v>22</v>
      </c>
      <c r="L12" s="11">
        <v>9</v>
      </c>
      <c r="M12" s="11">
        <v>9</v>
      </c>
      <c r="N12" s="11">
        <v>396</v>
      </c>
      <c r="O12" s="11">
        <v>23</v>
      </c>
      <c r="P12" s="11">
        <v>14</v>
      </c>
      <c r="Q12" s="11">
        <v>113</v>
      </c>
      <c r="R12" s="11">
        <v>39</v>
      </c>
      <c r="S12" s="11">
        <v>347</v>
      </c>
      <c r="T12" s="748">
        <v>2017</v>
      </c>
      <c r="U12" s="1126">
        <v>2017</v>
      </c>
      <c r="V12" s="1125"/>
      <c r="W12" s="11">
        <v>1</v>
      </c>
      <c r="X12" s="11">
        <v>425</v>
      </c>
      <c r="Y12" s="11">
        <v>213</v>
      </c>
      <c r="Z12" s="11">
        <v>354</v>
      </c>
    </row>
    <row r="13" spans="1:26" s="28" customFormat="1" ht="21.95" customHeight="1">
      <c r="A13" s="1116">
        <v>2018</v>
      </c>
      <c r="B13" s="1117"/>
      <c r="C13" s="29">
        <f t="shared" ref="C13:H13" si="0">SUM(C15:C32)</f>
        <v>2686</v>
      </c>
      <c r="D13" s="29">
        <f t="shared" si="0"/>
        <v>593</v>
      </c>
      <c r="E13" s="29">
        <f t="shared" si="0"/>
        <v>107</v>
      </c>
      <c r="F13" s="29">
        <f t="shared" si="0"/>
        <v>44</v>
      </c>
      <c r="G13" s="29">
        <f t="shared" si="0"/>
        <v>17</v>
      </c>
      <c r="H13" s="29">
        <f t="shared" si="0"/>
        <v>24</v>
      </c>
      <c r="I13" s="743">
        <v>2018</v>
      </c>
      <c r="J13" s="14">
        <f t="shared" ref="J13:S13" si="1">SUM(J15:J32)</f>
        <v>56</v>
      </c>
      <c r="K13" s="14">
        <f t="shared" si="1"/>
        <v>18</v>
      </c>
      <c r="L13" s="14">
        <f t="shared" si="1"/>
        <v>13</v>
      </c>
      <c r="M13" s="14">
        <f t="shared" si="1"/>
        <v>9</v>
      </c>
      <c r="N13" s="14">
        <f t="shared" si="1"/>
        <v>373</v>
      </c>
      <c r="O13" s="14">
        <f t="shared" si="1"/>
        <v>30</v>
      </c>
      <c r="P13" s="14">
        <f t="shared" si="1"/>
        <v>17</v>
      </c>
      <c r="Q13" s="14">
        <f t="shared" si="1"/>
        <v>107</v>
      </c>
      <c r="R13" s="14">
        <f t="shared" si="1"/>
        <v>44</v>
      </c>
      <c r="S13" s="14">
        <f t="shared" si="1"/>
        <v>352</v>
      </c>
      <c r="T13" s="749">
        <v>2018</v>
      </c>
      <c r="U13" s="1116">
        <v>2018</v>
      </c>
      <c r="V13" s="1117"/>
      <c r="W13" s="14">
        <f>SUM(W15:W32)</f>
        <v>1</v>
      </c>
      <c r="X13" s="14">
        <f>SUM(X15:X32)</f>
        <v>423</v>
      </c>
      <c r="Y13" s="14">
        <f>SUM(Y15:Y32)</f>
        <v>170</v>
      </c>
      <c r="Z13" s="14">
        <f>SUM(Z15:Z32)</f>
        <v>288</v>
      </c>
    </row>
    <row r="14" spans="1:26" s="9" customFormat="1" ht="12" customHeight="1">
      <c r="A14" s="779"/>
      <c r="B14" s="780"/>
      <c r="C14" s="27"/>
      <c r="D14" s="27"/>
      <c r="E14" s="27"/>
      <c r="F14" s="27"/>
      <c r="G14" s="27"/>
      <c r="H14" s="27"/>
      <c r="I14" s="550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781"/>
      <c r="U14" s="1279"/>
      <c r="V14" s="1280"/>
      <c r="W14" s="11"/>
      <c r="X14" s="11"/>
      <c r="Y14" s="11"/>
      <c r="Z14" s="11"/>
    </row>
    <row r="15" spans="1:26" s="750" customFormat="1" ht="21" customHeight="1">
      <c r="A15" s="51" t="s">
        <v>505</v>
      </c>
      <c r="B15" s="770" t="s">
        <v>506</v>
      </c>
      <c r="C15" s="375">
        <v>150</v>
      </c>
      <c r="D15" s="399">
        <v>21</v>
      </c>
      <c r="E15" s="399">
        <v>22</v>
      </c>
      <c r="F15" s="399">
        <v>3</v>
      </c>
      <c r="G15" s="399">
        <v>0</v>
      </c>
      <c r="H15" s="399">
        <v>4</v>
      </c>
      <c r="I15" s="782" t="s">
        <v>430</v>
      </c>
      <c r="J15" s="399">
        <v>9</v>
      </c>
      <c r="K15" s="399">
        <v>3</v>
      </c>
      <c r="L15" s="399">
        <v>0</v>
      </c>
      <c r="M15" s="399">
        <v>0</v>
      </c>
      <c r="N15" s="399">
        <v>12</v>
      </c>
      <c r="O15" s="399">
        <v>0</v>
      </c>
      <c r="P15" s="399">
        <v>1</v>
      </c>
      <c r="Q15" s="399">
        <v>7</v>
      </c>
      <c r="R15" s="399">
        <v>8</v>
      </c>
      <c r="S15" s="399">
        <v>11</v>
      </c>
      <c r="T15" s="215" t="s">
        <v>429</v>
      </c>
      <c r="U15" s="251" t="s">
        <v>430</v>
      </c>
      <c r="V15" s="767" t="s">
        <v>429</v>
      </c>
      <c r="W15" s="399">
        <v>1</v>
      </c>
      <c r="X15" s="399">
        <v>16</v>
      </c>
      <c r="Y15" s="399">
        <v>10</v>
      </c>
      <c r="Z15" s="399">
        <v>22</v>
      </c>
    </row>
    <row r="16" spans="1:26" s="750" customFormat="1" ht="21" customHeight="1">
      <c r="A16" s="51" t="s">
        <v>507</v>
      </c>
      <c r="B16" s="770" t="s">
        <v>508</v>
      </c>
      <c r="C16" s="375">
        <v>194</v>
      </c>
      <c r="D16" s="399">
        <v>37</v>
      </c>
      <c r="E16" s="399">
        <v>11</v>
      </c>
      <c r="F16" s="399">
        <v>0</v>
      </c>
      <c r="G16" s="399">
        <v>2</v>
      </c>
      <c r="H16" s="399">
        <v>1</v>
      </c>
      <c r="I16" s="782" t="s">
        <v>432</v>
      </c>
      <c r="J16" s="399">
        <v>8</v>
      </c>
      <c r="K16" s="399">
        <v>3</v>
      </c>
      <c r="L16" s="399">
        <v>0</v>
      </c>
      <c r="M16" s="399">
        <v>1</v>
      </c>
      <c r="N16" s="399">
        <v>28</v>
      </c>
      <c r="O16" s="399">
        <v>3</v>
      </c>
      <c r="P16" s="399">
        <v>1</v>
      </c>
      <c r="Q16" s="399">
        <v>23</v>
      </c>
      <c r="R16" s="399">
        <v>5</v>
      </c>
      <c r="S16" s="399">
        <v>19</v>
      </c>
      <c r="T16" s="215" t="s">
        <v>431</v>
      </c>
      <c r="U16" s="251" t="s">
        <v>432</v>
      </c>
      <c r="V16" s="767" t="s">
        <v>921</v>
      </c>
      <c r="W16" s="399">
        <v>0</v>
      </c>
      <c r="X16" s="399">
        <v>28</v>
      </c>
      <c r="Y16" s="399">
        <v>7</v>
      </c>
      <c r="Z16" s="399">
        <v>17</v>
      </c>
    </row>
    <row r="17" spans="1:26" s="750" customFormat="1" ht="21" customHeight="1">
      <c r="A17" s="51" t="s">
        <v>509</v>
      </c>
      <c r="B17" s="770" t="s">
        <v>295</v>
      </c>
      <c r="C17" s="375">
        <v>272</v>
      </c>
      <c r="D17" s="399">
        <v>66</v>
      </c>
      <c r="E17" s="399">
        <v>9</v>
      </c>
      <c r="F17" s="399">
        <v>2</v>
      </c>
      <c r="G17" s="399">
        <v>2</v>
      </c>
      <c r="H17" s="399">
        <v>1</v>
      </c>
      <c r="I17" s="782" t="s">
        <v>181</v>
      </c>
      <c r="J17" s="399">
        <v>10</v>
      </c>
      <c r="K17" s="399">
        <v>4</v>
      </c>
      <c r="L17" s="399">
        <v>2</v>
      </c>
      <c r="M17" s="399">
        <v>1</v>
      </c>
      <c r="N17" s="399">
        <v>38</v>
      </c>
      <c r="O17" s="399">
        <v>4</v>
      </c>
      <c r="P17" s="399">
        <v>2</v>
      </c>
      <c r="Q17" s="399">
        <v>13</v>
      </c>
      <c r="R17" s="399">
        <v>6</v>
      </c>
      <c r="S17" s="399">
        <v>25</v>
      </c>
      <c r="T17" s="215" t="s">
        <v>295</v>
      </c>
      <c r="U17" s="251" t="s">
        <v>181</v>
      </c>
      <c r="V17" s="770" t="s">
        <v>295</v>
      </c>
      <c r="W17" s="399">
        <v>0</v>
      </c>
      <c r="X17" s="399">
        <v>56</v>
      </c>
      <c r="Y17" s="399">
        <v>11</v>
      </c>
      <c r="Z17" s="399">
        <v>20</v>
      </c>
    </row>
    <row r="18" spans="1:26" s="750" customFormat="1" ht="21" customHeight="1">
      <c r="A18" s="51" t="s">
        <v>510</v>
      </c>
      <c r="B18" s="770" t="s">
        <v>297</v>
      </c>
      <c r="C18" s="375">
        <v>157</v>
      </c>
      <c r="D18" s="399">
        <v>32</v>
      </c>
      <c r="E18" s="399">
        <v>3</v>
      </c>
      <c r="F18" s="399">
        <v>1</v>
      </c>
      <c r="G18" s="399">
        <v>0</v>
      </c>
      <c r="H18" s="399">
        <v>3</v>
      </c>
      <c r="I18" s="782" t="s">
        <v>183</v>
      </c>
      <c r="J18" s="399">
        <v>2</v>
      </c>
      <c r="K18" s="399">
        <v>0</v>
      </c>
      <c r="L18" s="399">
        <v>1</v>
      </c>
      <c r="M18" s="399">
        <v>0</v>
      </c>
      <c r="N18" s="399">
        <v>16</v>
      </c>
      <c r="O18" s="399">
        <v>3</v>
      </c>
      <c r="P18" s="399">
        <v>1</v>
      </c>
      <c r="Q18" s="399">
        <v>2</v>
      </c>
      <c r="R18" s="399">
        <v>4</v>
      </c>
      <c r="S18" s="399">
        <v>27</v>
      </c>
      <c r="T18" s="215" t="s">
        <v>297</v>
      </c>
      <c r="U18" s="251" t="s">
        <v>183</v>
      </c>
      <c r="V18" s="770" t="s">
        <v>297</v>
      </c>
      <c r="W18" s="399">
        <v>0</v>
      </c>
      <c r="X18" s="399">
        <v>23</v>
      </c>
      <c r="Y18" s="399">
        <v>15</v>
      </c>
      <c r="Z18" s="399">
        <v>24</v>
      </c>
    </row>
    <row r="19" spans="1:26" s="750" customFormat="1" ht="21" customHeight="1">
      <c r="A19" s="51" t="s">
        <v>511</v>
      </c>
      <c r="B19" s="770" t="s">
        <v>299</v>
      </c>
      <c r="C19" s="375">
        <v>178</v>
      </c>
      <c r="D19" s="399">
        <v>43</v>
      </c>
      <c r="E19" s="399">
        <v>8</v>
      </c>
      <c r="F19" s="399">
        <v>3</v>
      </c>
      <c r="G19" s="399">
        <v>1</v>
      </c>
      <c r="H19" s="399">
        <v>2</v>
      </c>
      <c r="I19" s="782" t="s">
        <v>185</v>
      </c>
      <c r="J19" s="399">
        <v>3</v>
      </c>
      <c r="K19" s="399">
        <v>1</v>
      </c>
      <c r="L19" s="399">
        <v>1</v>
      </c>
      <c r="M19" s="399">
        <v>1</v>
      </c>
      <c r="N19" s="399">
        <v>14</v>
      </c>
      <c r="O19" s="399">
        <v>4</v>
      </c>
      <c r="P19" s="399">
        <v>0</v>
      </c>
      <c r="Q19" s="399">
        <v>6</v>
      </c>
      <c r="R19" s="399">
        <v>3</v>
      </c>
      <c r="S19" s="399">
        <v>30</v>
      </c>
      <c r="T19" s="215" t="s">
        <v>299</v>
      </c>
      <c r="U19" s="251" t="s">
        <v>185</v>
      </c>
      <c r="V19" s="770" t="s">
        <v>299</v>
      </c>
      <c r="W19" s="399">
        <v>0</v>
      </c>
      <c r="X19" s="399">
        <v>37</v>
      </c>
      <c r="Y19" s="399">
        <v>14</v>
      </c>
      <c r="Z19" s="399">
        <v>7</v>
      </c>
    </row>
    <row r="20" spans="1:26" s="750" customFormat="1" ht="21" customHeight="1">
      <c r="A20" s="51" t="s">
        <v>512</v>
      </c>
      <c r="B20" s="770" t="s">
        <v>301</v>
      </c>
      <c r="C20" s="375">
        <v>244</v>
      </c>
      <c r="D20" s="399">
        <v>40</v>
      </c>
      <c r="E20" s="399">
        <v>16</v>
      </c>
      <c r="F20" s="399">
        <v>3</v>
      </c>
      <c r="G20" s="399">
        <v>4</v>
      </c>
      <c r="H20" s="399">
        <v>2</v>
      </c>
      <c r="I20" s="782" t="s">
        <v>187</v>
      </c>
      <c r="J20" s="399">
        <v>6</v>
      </c>
      <c r="K20" s="399">
        <v>2</v>
      </c>
      <c r="L20" s="399">
        <v>2</v>
      </c>
      <c r="M20" s="399">
        <v>1</v>
      </c>
      <c r="N20" s="399">
        <v>46</v>
      </c>
      <c r="O20" s="399">
        <v>0</v>
      </c>
      <c r="P20" s="399">
        <v>4</v>
      </c>
      <c r="Q20" s="399">
        <v>21</v>
      </c>
      <c r="R20" s="399">
        <v>6</v>
      </c>
      <c r="S20" s="399">
        <v>30</v>
      </c>
      <c r="T20" s="215" t="s">
        <v>301</v>
      </c>
      <c r="U20" s="251" t="s">
        <v>187</v>
      </c>
      <c r="V20" s="770" t="s">
        <v>301</v>
      </c>
      <c r="W20" s="399">
        <v>0</v>
      </c>
      <c r="X20" s="399">
        <v>35</v>
      </c>
      <c r="Y20" s="399">
        <v>3</v>
      </c>
      <c r="Z20" s="399">
        <v>23</v>
      </c>
    </row>
    <row r="21" spans="1:26" s="750" customFormat="1" ht="21" customHeight="1">
      <c r="A21" s="51" t="s">
        <v>513</v>
      </c>
      <c r="B21" s="770" t="s">
        <v>303</v>
      </c>
      <c r="C21" s="375">
        <v>159</v>
      </c>
      <c r="D21" s="399">
        <v>49</v>
      </c>
      <c r="E21" s="399">
        <v>3</v>
      </c>
      <c r="F21" s="399">
        <v>3</v>
      </c>
      <c r="G21" s="399">
        <v>1</v>
      </c>
      <c r="H21" s="399">
        <v>2</v>
      </c>
      <c r="I21" s="782" t="s">
        <v>189</v>
      </c>
      <c r="J21" s="399">
        <v>3</v>
      </c>
      <c r="K21" s="399">
        <v>2</v>
      </c>
      <c r="L21" s="399">
        <v>0</v>
      </c>
      <c r="M21" s="399">
        <v>0</v>
      </c>
      <c r="N21" s="399">
        <v>16</v>
      </c>
      <c r="O21" s="399">
        <v>1</v>
      </c>
      <c r="P21" s="399">
        <v>0</v>
      </c>
      <c r="Q21" s="399">
        <v>6</v>
      </c>
      <c r="R21" s="399">
        <v>1</v>
      </c>
      <c r="S21" s="399">
        <v>21</v>
      </c>
      <c r="T21" s="215" t="s">
        <v>303</v>
      </c>
      <c r="U21" s="251" t="s">
        <v>189</v>
      </c>
      <c r="V21" s="770" t="s">
        <v>303</v>
      </c>
      <c r="W21" s="399">
        <v>0</v>
      </c>
      <c r="X21" s="399">
        <v>28</v>
      </c>
      <c r="Y21" s="399">
        <v>12</v>
      </c>
      <c r="Z21" s="399">
        <v>11</v>
      </c>
    </row>
    <row r="22" spans="1:26" s="750" customFormat="1" ht="21" customHeight="1">
      <c r="A22" s="51" t="s">
        <v>514</v>
      </c>
      <c r="B22" s="770" t="s">
        <v>305</v>
      </c>
      <c r="C22" s="375">
        <v>113</v>
      </c>
      <c r="D22" s="399">
        <v>27</v>
      </c>
      <c r="E22" s="399">
        <v>1</v>
      </c>
      <c r="F22" s="399">
        <v>5</v>
      </c>
      <c r="G22" s="399">
        <v>1</v>
      </c>
      <c r="H22" s="399">
        <v>4</v>
      </c>
      <c r="I22" s="782" t="s">
        <v>191</v>
      </c>
      <c r="J22" s="399">
        <v>1</v>
      </c>
      <c r="K22" s="399">
        <v>0</v>
      </c>
      <c r="L22" s="399">
        <v>1</v>
      </c>
      <c r="M22" s="399">
        <v>0</v>
      </c>
      <c r="N22" s="399">
        <v>24</v>
      </c>
      <c r="O22" s="399">
        <v>2</v>
      </c>
      <c r="P22" s="399">
        <v>0</v>
      </c>
      <c r="Q22" s="399">
        <v>1</v>
      </c>
      <c r="R22" s="399">
        <v>1</v>
      </c>
      <c r="S22" s="399">
        <v>10</v>
      </c>
      <c r="T22" s="215" t="s">
        <v>305</v>
      </c>
      <c r="U22" s="251" t="s">
        <v>191</v>
      </c>
      <c r="V22" s="770" t="s">
        <v>305</v>
      </c>
      <c r="W22" s="399">
        <v>0</v>
      </c>
      <c r="X22" s="399">
        <v>20</v>
      </c>
      <c r="Y22" s="399">
        <v>7</v>
      </c>
      <c r="Z22" s="399">
        <v>8</v>
      </c>
    </row>
    <row r="23" spans="1:26" s="750" customFormat="1" ht="21" customHeight="1">
      <c r="A23" s="51" t="s">
        <v>515</v>
      </c>
      <c r="B23" s="770" t="s">
        <v>307</v>
      </c>
      <c r="C23" s="375">
        <v>173</v>
      </c>
      <c r="D23" s="399">
        <v>45</v>
      </c>
      <c r="E23" s="399">
        <v>1</v>
      </c>
      <c r="F23" s="399">
        <v>5</v>
      </c>
      <c r="G23" s="399">
        <v>0</v>
      </c>
      <c r="H23" s="399">
        <v>0</v>
      </c>
      <c r="I23" s="782" t="s">
        <v>193</v>
      </c>
      <c r="J23" s="399">
        <v>0</v>
      </c>
      <c r="K23" s="399">
        <v>0</v>
      </c>
      <c r="L23" s="399">
        <v>0</v>
      </c>
      <c r="M23" s="399">
        <v>0</v>
      </c>
      <c r="N23" s="399">
        <v>11</v>
      </c>
      <c r="O23" s="399">
        <v>4</v>
      </c>
      <c r="P23" s="399">
        <v>2</v>
      </c>
      <c r="Q23" s="399">
        <v>2</v>
      </c>
      <c r="R23" s="399">
        <v>1</v>
      </c>
      <c r="S23" s="399">
        <v>33</v>
      </c>
      <c r="T23" s="215" t="s">
        <v>307</v>
      </c>
      <c r="U23" s="251" t="s">
        <v>193</v>
      </c>
      <c r="V23" s="770" t="s">
        <v>307</v>
      </c>
      <c r="W23" s="399">
        <v>0</v>
      </c>
      <c r="X23" s="399">
        <v>27</v>
      </c>
      <c r="Y23" s="399">
        <v>19</v>
      </c>
      <c r="Z23" s="399">
        <v>23</v>
      </c>
    </row>
    <row r="24" spans="1:26" s="750" customFormat="1" ht="21" customHeight="1">
      <c r="A24" s="51" t="s">
        <v>516</v>
      </c>
      <c r="B24" s="770" t="s">
        <v>309</v>
      </c>
      <c r="C24" s="375">
        <v>141</v>
      </c>
      <c r="D24" s="399">
        <v>31</v>
      </c>
      <c r="E24" s="399">
        <v>6</v>
      </c>
      <c r="F24" s="399">
        <v>3</v>
      </c>
      <c r="G24" s="399">
        <v>0</v>
      </c>
      <c r="H24" s="399">
        <v>0</v>
      </c>
      <c r="I24" s="782" t="s">
        <v>195</v>
      </c>
      <c r="J24" s="399">
        <v>3</v>
      </c>
      <c r="K24" s="399">
        <v>0</v>
      </c>
      <c r="L24" s="399">
        <v>2</v>
      </c>
      <c r="M24" s="399">
        <v>0</v>
      </c>
      <c r="N24" s="399">
        <v>11</v>
      </c>
      <c r="O24" s="399">
        <v>0</v>
      </c>
      <c r="P24" s="399">
        <v>2</v>
      </c>
      <c r="Q24" s="399">
        <v>1</v>
      </c>
      <c r="R24" s="399">
        <v>2</v>
      </c>
      <c r="S24" s="399">
        <v>24</v>
      </c>
      <c r="T24" s="215" t="s">
        <v>309</v>
      </c>
      <c r="U24" s="251" t="s">
        <v>195</v>
      </c>
      <c r="V24" s="770" t="s">
        <v>309</v>
      </c>
      <c r="W24" s="399">
        <v>0</v>
      </c>
      <c r="X24" s="399">
        <v>21</v>
      </c>
      <c r="Y24" s="399">
        <v>11</v>
      </c>
      <c r="Z24" s="399">
        <v>24</v>
      </c>
    </row>
    <row r="25" spans="1:26" s="750" customFormat="1" ht="21" customHeight="1">
      <c r="A25" s="51" t="s">
        <v>517</v>
      </c>
      <c r="B25" s="770" t="s">
        <v>311</v>
      </c>
      <c r="C25" s="375">
        <v>198</v>
      </c>
      <c r="D25" s="399">
        <v>22</v>
      </c>
      <c r="E25" s="399">
        <v>16</v>
      </c>
      <c r="F25" s="399">
        <v>6</v>
      </c>
      <c r="G25" s="399">
        <v>4</v>
      </c>
      <c r="H25" s="399">
        <v>1</v>
      </c>
      <c r="I25" s="782" t="s">
        <v>196</v>
      </c>
      <c r="J25" s="399">
        <v>5</v>
      </c>
      <c r="K25" s="399">
        <v>1</v>
      </c>
      <c r="L25" s="399">
        <v>0</v>
      </c>
      <c r="M25" s="399">
        <v>1</v>
      </c>
      <c r="N25" s="399">
        <v>43</v>
      </c>
      <c r="O25" s="399">
        <v>1</v>
      </c>
      <c r="P25" s="399">
        <v>0</v>
      </c>
      <c r="Q25" s="399">
        <v>10</v>
      </c>
      <c r="R25" s="399">
        <v>1</v>
      </c>
      <c r="S25" s="399">
        <v>24</v>
      </c>
      <c r="T25" s="215" t="s">
        <v>311</v>
      </c>
      <c r="U25" s="251" t="s">
        <v>196</v>
      </c>
      <c r="V25" s="770" t="s">
        <v>311</v>
      </c>
      <c r="W25" s="399">
        <v>0</v>
      </c>
      <c r="X25" s="399">
        <v>28</v>
      </c>
      <c r="Y25" s="399">
        <v>2</v>
      </c>
      <c r="Z25" s="399">
        <v>33</v>
      </c>
    </row>
    <row r="26" spans="1:26" s="750" customFormat="1" ht="21" customHeight="1">
      <c r="A26" s="51" t="s">
        <v>518</v>
      </c>
      <c r="B26" s="770" t="s">
        <v>519</v>
      </c>
      <c r="C26" s="375">
        <v>104</v>
      </c>
      <c r="D26" s="399">
        <v>40</v>
      </c>
      <c r="E26" s="399">
        <v>0</v>
      </c>
      <c r="F26" s="399">
        <v>1</v>
      </c>
      <c r="G26" s="399">
        <v>0</v>
      </c>
      <c r="H26" s="399">
        <v>1</v>
      </c>
      <c r="I26" s="782" t="s">
        <v>434</v>
      </c>
      <c r="J26" s="399">
        <v>0</v>
      </c>
      <c r="K26" s="399">
        <v>0</v>
      </c>
      <c r="L26" s="399">
        <v>0</v>
      </c>
      <c r="M26" s="399">
        <v>2</v>
      </c>
      <c r="N26" s="399">
        <v>10</v>
      </c>
      <c r="O26" s="399">
        <v>0</v>
      </c>
      <c r="P26" s="399">
        <v>0</v>
      </c>
      <c r="Q26" s="399">
        <v>1</v>
      </c>
      <c r="R26" s="399">
        <v>0</v>
      </c>
      <c r="S26" s="399">
        <v>14</v>
      </c>
      <c r="T26" s="215" t="s">
        <v>433</v>
      </c>
      <c r="U26" s="251" t="s">
        <v>434</v>
      </c>
      <c r="V26" s="770" t="s">
        <v>433</v>
      </c>
      <c r="W26" s="399">
        <v>0</v>
      </c>
      <c r="X26" s="399">
        <v>19</v>
      </c>
      <c r="Y26" s="399">
        <v>11</v>
      </c>
      <c r="Z26" s="399">
        <v>5</v>
      </c>
    </row>
    <row r="27" spans="1:26" s="750" customFormat="1" ht="21" customHeight="1">
      <c r="A27" s="51" t="s">
        <v>500</v>
      </c>
      <c r="B27" s="770" t="s">
        <v>608</v>
      </c>
      <c r="C27" s="375">
        <v>67</v>
      </c>
      <c r="D27" s="399">
        <v>23</v>
      </c>
      <c r="E27" s="399">
        <v>2</v>
      </c>
      <c r="F27" s="399">
        <v>0</v>
      </c>
      <c r="G27" s="399">
        <v>0</v>
      </c>
      <c r="H27" s="399">
        <v>0</v>
      </c>
      <c r="I27" s="782" t="s">
        <v>520</v>
      </c>
      <c r="J27" s="399">
        <v>1</v>
      </c>
      <c r="K27" s="399">
        <v>0</v>
      </c>
      <c r="L27" s="399">
        <v>1</v>
      </c>
      <c r="M27" s="399">
        <v>0</v>
      </c>
      <c r="N27" s="399">
        <v>3</v>
      </c>
      <c r="O27" s="399">
        <v>0</v>
      </c>
      <c r="P27" s="399">
        <v>2</v>
      </c>
      <c r="Q27" s="399">
        <v>3</v>
      </c>
      <c r="R27" s="399">
        <v>0</v>
      </c>
      <c r="S27" s="399">
        <v>8</v>
      </c>
      <c r="T27" s="215" t="s">
        <v>521</v>
      </c>
      <c r="U27" s="251" t="s">
        <v>520</v>
      </c>
      <c r="V27" s="770" t="s">
        <v>521</v>
      </c>
      <c r="W27" s="399">
        <v>0</v>
      </c>
      <c r="X27" s="399">
        <v>14</v>
      </c>
      <c r="Y27" s="399">
        <v>4</v>
      </c>
      <c r="Z27" s="399">
        <v>6</v>
      </c>
    </row>
    <row r="28" spans="1:26" s="750" customFormat="1" ht="21" customHeight="1">
      <c r="A28" s="51" t="s">
        <v>952</v>
      </c>
      <c r="B28" s="767" t="s">
        <v>958</v>
      </c>
      <c r="C28" s="375">
        <v>85</v>
      </c>
      <c r="D28" s="399">
        <v>29</v>
      </c>
      <c r="E28" s="399">
        <v>0</v>
      </c>
      <c r="F28" s="399">
        <v>1</v>
      </c>
      <c r="G28" s="399">
        <v>0</v>
      </c>
      <c r="H28" s="399">
        <v>0</v>
      </c>
      <c r="I28" s="782" t="s">
        <v>952</v>
      </c>
      <c r="J28" s="399">
        <v>0</v>
      </c>
      <c r="K28" s="399">
        <v>1</v>
      </c>
      <c r="L28" s="399">
        <v>0</v>
      </c>
      <c r="M28" s="399">
        <v>1</v>
      </c>
      <c r="N28" s="399">
        <v>11</v>
      </c>
      <c r="O28" s="399">
        <v>0</v>
      </c>
      <c r="P28" s="399">
        <v>0</v>
      </c>
      <c r="Q28" s="399">
        <v>2</v>
      </c>
      <c r="R28" s="399">
        <v>0</v>
      </c>
      <c r="S28" s="399">
        <v>13</v>
      </c>
      <c r="T28" s="215" t="s">
        <v>957</v>
      </c>
      <c r="U28" s="251" t="s">
        <v>952</v>
      </c>
      <c r="V28" s="767" t="s">
        <v>953</v>
      </c>
      <c r="W28" s="399">
        <v>0</v>
      </c>
      <c r="X28" s="399">
        <v>11</v>
      </c>
      <c r="Y28" s="399">
        <v>11</v>
      </c>
      <c r="Z28" s="399">
        <v>5</v>
      </c>
    </row>
    <row r="29" spans="1:26" s="750" customFormat="1" ht="21" customHeight="1">
      <c r="A29" s="51" t="s">
        <v>522</v>
      </c>
      <c r="B29" s="767" t="s">
        <v>523</v>
      </c>
      <c r="C29" s="375">
        <v>104</v>
      </c>
      <c r="D29" s="399">
        <v>26</v>
      </c>
      <c r="E29" s="399">
        <v>1</v>
      </c>
      <c r="F29" s="399">
        <v>4</v>
      </c>
      <c r="G29" s="399">
        <v>0</v>
      </c>
      <c r="H29" s="399">
        <v>2</v>
      </c>
      <c r="I29" s="782" t="s">
        <v>357</v>
      </c>
      <c r="J29" s="399">
        <v>0</v>
      </c>
      <c r="K29" s="399">
        <v>0</v>
      </c>
      <c r="L29" s="399">
        <v>0</v>
      </c>
      <c r="M29" s="399">
        <v>1</v>
      </c>
      <c r="N29" s="399">
        <v>30</v>
      </c>
      <c r="O29" s="399">
        <v>0</v>
      </c>
      <c r="P29" s="399">
        <v>0</v>
      </c>
      <c r="Q29" s="399">
        <v>1</v>
      </c>
      <c r="R29" s="399">
        <v>1</v>
      </c>
      <c r="S29" s="399">
        <v>7</v>
      </c>
      <c r="T29" s="783" t="s">
        <v>354</v>
      </c>
      <c r="U29" s="251" t="s">
        <v>357</v>
      </c>
      <c r="V29" s="767" t="s">
        <v>354</v>
      </c>
      <c r="W29" s="399">
        <v>0</v>
      </c>
      <c r="X29" s="399">
        <v>8</v>
      </c>
      <c r="Y29" s="399">
        <v>6</v>
      </c>
      <c r="Z29" s="399">
        <v>17</v>
      </c>
    </row>
    <row r="30" spans="1:26" s="750" customFormat="1" ht="21" customHeight="1">
      <c r="A30" s="51" t="s">
        <v>524</v>
      </c>
      <c r="B30" s="770" t="s">
        <v>317</v>
      </c>
      <c r="C30" s="375">
        <v>111</v>
      </c>
      <c r="D30" s="399">
        <v>16</v>
      </c>
      <c r="E30" s="399">
        <v>0</v>
      </c>
      <c r="F30" s="399">
        <v>3</v>
      </c>
      <c r="G30" s="399">
        <v>1</v>
      </c>
      <c r="H30" s="399">
        <v>0</v>
      </c>
      <c r="I30" s="782" t="s">
        <v>198</v>
      </c>
      <c r="J30" s="399">
        <v>1</v>
      </c>
      <c r="K30" s="399">
        <v>0</v>
      </c>
      <c r="L30" s="399">
        <v>1</v>
      </c>
      <c r="M30" s="399">
        <v>0</v>
      </c>
      <c r="N30" s="399">
        <v>19</v>
      </c>
      <c r="O30" s="399">
        <v>2</v>
      </c>
      <c r="P30" s="399">
        <v>0</v>
      </c>
      <c r="Q30" s="399">
        <v>2</v>
      </c>
      <c r="R30" s="399">
        <v>2</v>
      </c>
      <c r="S30" s="399">
        <v>21</v>
      </c>
      <c r="T30" s="215" t="s">
        <v>317</v>
      </c>
      <c r="U30" s="251" t="s">
        <v>198</v>
      </c>
      <c r="V30" s="770" t="s">
        <v>317</v>
      </c>
      <c r="W30" s="399">
        <v>0</v>
      </c>
      <c r="X30" s="399">
        <v>17</v>
      </c>
      <c r="Y30" s="399">
        <v>4</v>
      </c>
      <c r="Z30" s="399">
        <v>22</v>
      </c>
    </row>
    <row r="31" spans="1:26" s="750" customFormat="1" ht="21" customHeight="1">
      <c r="A31" s="51" t="s">
        <v>525</v>
      </c>
      <c r="B31" s="770" t="s">
        <v>319</v>
      </c>
      <c r="C31" s="375">
        <v>156</v>
      </c>
      <c r="D31" s="398">
        <v>30</v>
      </c>
      <c r="E31" s="398">
        <v>6</v>
      </c>
      <c r="F31" s="398">
        <v>1</v>
      </c>
      <c r="G31" s="398">
        <v>1</v>
      </c>
      <c r="H31" s="398">
        <v>1</v>
      </c>
      <c r="I31" s="782" t="s">
        <v>200</v>
      </c>
      <c r="J31" s="398">
        <v>3</v>
      </c>
      <c r="K31" s="398">
        <v>0</v>
      </c>
      <c r="L31" s="398">
        <v>2</v>
      </c>
      <c r="M31" s="398">
        <v>0</v>
      </c>
      <c r="N31" s="398">
        <v>37</v>
      </c>
      <c r="O31" s="398">
        <v>5</v>
      </c>
      <c r="P31" s="398">
        <v>2</v>
      </c>
      <c r="Q31" s="398">
        <v>6</v>
      </c>
      <c r="R31" s="398">
        <v>3</v>
      </c>
      <c r="S31" s="398">
        <v>18</v>
      </c>
      <c r="T31" s="215" t="s">
        <v>319</v>
      </c>
      <c r="U31" s="251" t="s">
        <v>200</v>
      </c>
      <c r="V31" s="770" t="s">
        <v>319</v>
      </c>
      <c r="W31" s="398">
        <v>0</v>
      </c>
      <c r="X31" s="398">
        <v>25</v>
      </c>
      <c r="Y31" s="398">
        <v>4</v>
      </c>
      <c r="Z31" s="398">
        <v>12</v>
      </c>
    </row>
    <row r="32" spans="1:26" s="750" customFormat="1" ht="21" customHeight="1" thickBot="1">
      <c r="A32" s="775" t="s">
        <v>526</v>
      </c>
      <c r="B32" s="776" t="s">
        <v>321</v>
      </c>
      <c r="C32" s="773">
        <v>80</v>
      </c>
      <c r="D32" s="774">
        <v>16</v>
      </c>
      <c r="E32" s="774">
        <v>2</v>
      </c>
      <c r="F32" s="774">
        <v>0</v>
      </c>
      <c r="G32" s="774">
        <v>0</v>
      </c>
      <c r="H32" s="774">
        <v>0</v>
      </c>
      <c r="I32" s="784" t="s">
        <v>202</v>
      </c>
      <c r="J32" s="774">
        <v>1</v>
      </c>
      <c r="K32" s="774">
        <v>1</v>
      </c>
      <c r="L32" s="774">
        <v>0</v>
      </c>
      <c r="M32" s="774">
        <v>0</v>
      </c>
      <c r="N32" s="774">
        <v>4</v>
      </c>
      <c r="O32" s="774">
        <v>1</v>
      </c>
      <c r="P32" s="774">
        <v>0</v>
      </c>
      <c r="Q32" s="774">
        <v>0</v>
      </c>
      <c r="R32" s="774">
        <v>0</v>
      </c>
      <c r="S32" s="774">
        <v>17</v>
      </c>
      <c r="T32" s="217" t="s">
        <v>321</v>
      </c>
      <c r="U32" s="252" t="s">
        <v>202</v>
      </c>
      <c r="V32" s="776" t="s">
        <v>321</v>
      </c>
      <c r="W32" s="774">
        <v>0</v>
      </c>
      <c r="X32" s="774">
        <v>10</v>
      </c>
      <c r="Y32" s="774">
        <v>19</v>
      </c>
      <c r="Z32" s="774">
        <v>9</v>
      </c>
    </row>
    <row r="33" spans="1:26" s="34" customFormat="1" ht="11.1" customHeight="1">
      <c r="A33" s="253" t="s">
        <v>814</v>
      </c>
      <c r="B33" s="253"/>
      <c r="C33" s="750"/>
      <c r="D33" s="750"/>
      <c r="E33" s="750"/>
      <c r="F33" s="750"/>
      <c r="G33" s="750"/>
      <c r="H33" s="260" t="s">
        <v>825</v>
      </c>
      <c r="I33" s="253" t="s">
        <v>814</v>
      </c>
      <c r="J33" s="750"/>
      <c r="K33" s="750"/>
      <c r="L33" s="750"/>
      <c r="M33" s="750"/>
      <c r="N33" s="750"/>
      <c r="O33" s="750"/>
      <c r="P33" s="750"/>
      <c r="Q33" s="750"/>
      <c r="R33" s="750"/>
      <c r="S33" s="750"/>
      <c r="T33" s="260" t="s">
        <v>825</v>
      </c>
      <c r="U33" s="253" t="s">
        <v>814</v>
      </c>
      <c r="V33" s="253"/>
      <c r="W33" s="750"/>
      <c r="X33" s="750"/>
      <c r="Y33" s="750"/>
      <c r="Z33" s="260" t="s">
        <v>825</v>
      </c>
    </row>
    <row r="34" spans="1:26" s="80" customFormat="1" ht="11.1" customHeight="1">
      <c r="A34" s="74" t="s">
        <v>330</v>
      </c>
      <c r="B34" s="204"/>
      <c r="C34" s="204"/>
      <c r="D34" s="204"/>
      <c r="E34" s="204"/>
      <c r="F34" s="204"/>
      <c r="G34" s="204"/>
      <c r="H34" s="204"/>
      <c r="I34" s="74" t="s">
        <v>330</v>
      </c>
      <c r="Q34" s="785"/>
      <c r="U34" s="74" t="s">
        <v>330</v>
      </c>
      <c r="V34" s="74"/>
    </row>
    <row r="35" spans="1:26" s="80" customFormat="1" ht="11.1" customHeight="1">
      <c r="A35" s="79" t="s">
        <v>341</v>
      </c>
      <c r="B35" s="204"/>
      <c r="C35" s="204"/>
      <c r="D35" s="204"/>
      <c r="E35" s="204"/>
      <c r="F35" s="204"/>
      <c r="G35" s="204"/>
      <c r="H35" s="204"/>
      <c r="I35" s="79" t="s">
        <v>341</v>
      </c>
      <c r="Q35" s="34"/>
      <c r="U35" s="79" t="s">
        <v>341</v>
      </c>
      <c r="V35" s="79"/>
    </row>
    <row r="36" spans="1:26" s="494" customFormat="1" ht="11.25">
      <c r="A36" s="490"/>
      <c r="B36" s="490"/>
      <c r="C36" s="490"/>
      <c r="D36" s="490"/>
      <c r="E36" s="490"/>
      <c r="F36" s="490"/>
      <c r="G36" s="490"/>
      <c r="H36" s="490"/>
      <c r="I36" s="490"/>
      <c r="J36" s="490"/>
      <c r="K36" s="490"/>
      <c r="L36" s="490"/>
      <c r="M36" s="490"/>
      <c r="N36" s="490"/>
      <c r="O36" s="490"/>
      <c r="P36" s="490"/>
      <c r="U36" s="490"/>
      <c r="V36" s="490"/>
    </row>
    <row r="37" spans="1:26" s="494" customFormat="1" ht="11.25">
      <c r="A37" s="490"/>
      <c r="B37" s="490"/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U37" s="490"/>
      <c r="V37" s="490"/>
    </row>
    <row r="38" spans="1:26" s="494" customFormat="1" ht="11.25">
      <c r="A38" s="490"/>
      <c r="B38" s="490"/>
      <c r="C38" s="490"/>
      <c r="D38" s="490"/>
      <c r="E38" s="490"/>
      <c r="F38" s="490"/>
      <c r="G38" s="490"/>
      <c r="H38" s="490"/>
      <c r="I38" s="490"/>
      <c r="J38" s="490"/>
      <c r="K38" s="490"/>
      <c r="L38" s="490"/>
      <c r="M38" s="490"/>
      <c r="N38" s="490"/>
      <c r="O38" s="490"/>
      <c r="P38" s="490"/>
      <c r="U38" s="490"/>
      <c r="V38" s="490"/>
    </row>
    <row r="39" spans="1:26" s="494" customFormat="1" ht="11.25">
      <c r="A39" s="490"/>
      <c r="B39" s="490"/>
      <c r="C39" s="490"/>
      <c r="D39" s="490"/>
      <c r="E39" s="490"/>
      <c r="F39" s="490"/>
      <c r="G39" s="490"/>
      <c r="H39" s="490"/>
      <c r="I39" s="490"/>
      <c r="J39" s="490"/>
      <c r="K39" s="490"/>
      <c r="L39" s="490"/>
      <c r="M39" s="490"/>
      <c r="N39" s="490"/>
      <c r="O39" s="490"/>
      <c r="P39" s="490"/>
      <c r="U39" s="490"/>
      <c r="V39" s="490"/>
    </row>
    <row r="40" spans="1:26" s="494" customFormat="1" ht="11.25">
      <c r="A40" s="490"/>
      <c r="B40" s="490"/>
      <c r="C40" s="490"/>
      <c r="D40" s="490"/>
      <c r="E40" s="490"/>
      <c r="F40" s="490"/>
      <c r="G40" s="490"/>
      <c r="H40" s="490"/>
      <c r="I40" s="490"/>
      <c r="J40" s="490"/>
      <c r="K40" s="490"/>
      <c r="L40" s="490"/>
      <c r="M40" s="490"/>
      <c r="N40" s="490"/>
      <c r="O40" s="490"/>
      <c r="P40" s="490"/>
      <c r="U40" s="490"/>
      <c r="V40" s="490"/>
    </row>
    <row r="41" spans="1:26" s="494" customFormat="1" ht="11.25">
      <c r="A41" s="490"/>
      <c r="B41" s="490"/>
      <c r="C41" s="490"/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U41" s="490"/>
      <c r="V41" s="490"/>
    </row>
    <row r="42" spans="1:26" s="494" customFormat="1" ht="11.25">
      <c r="A42" s="490"/>
      <c r="B42" s="490"/>
      <c r="C42" s="490"/>
      <c r="D42" s="490"/>
      <c r="E42" s="490"/>
      <c r="F42" s="490"/>
      <c r="G42" s="490"/>
      <c r="H42" s="490"/>
      <c r="I42" s="490"/>
      <c r="J42" s="490"/>
      <c r="K42" s="490"/>
      <c r="L42" s="490"/>
      <c r="M42" s="490"/>
      <c r="N42" s="490"/>
      <c r="O42" s="490"/>
      <c r="P42" s="490"/>
      <c r="U42" s="490"/>
      <c r="V42" s="490"/>
    </row>
    <row r="43" spans="1:26" s="494" customFormat="1" ht="11.25">
      <c r="A43" s="490"/>
      <c r="B43" s="490"/>
      <c r="C43" s="490"/>
      <c r="D43" s="490"/>
      <c r="E43" s="490"/>
      <c r="F43" s="490"/>
      <c r="G43" s="490"/>
      <c r="H43" s="490"/>
      <c r="I43" s="490"/>
      <c r="J43" s="490"/>
      <c r="K43" s="490"/>
      <c r="L43" s="490"/>
      <c r="M43" s="490"/>
      <c r="N43" s="490"/>
      <c r="O43" s="490"/>
      <c r="P43" s="490"/>
      <c r="U43" s="490"/>
      <c r="V43" s="490"/>
    </row>
    <row r="44" spans="1:26" s="494" customFormat="1" ht="11.25">
      <c r="A44" s="490"/>
      <c r="B44" s="490"/>
      <c r="C44" s="490"/>
      <c r="D44" s="490"/>
      <c r="E44" s="490"/>
      <c r="F44" s="490"/>
      <c r="G44" s="490"/>
      <c r="H44" s="490"/>
      <c r="I44" s="490"/>
      <c r="J44" s="490"/>
      <c r="K44" s="490"/>
      <c r="L44" s="490"/>
      <c r="M44" s="490"/>
      <c r="N44" s="490"/>
      <c r="O44" s="490"/>
      <c r="P44" s="490"/>
      <c r="U44" s="490"/>
      <c r="V44" s="490"/>
    </row>
    <row r="45" spans="1:26" s="494" customFormat="1" ht="11.25">
      <c r="A45" s="490"/>
      <c r="B45" s="490"/>
      <c r="C45" s="490"/>
      <c r="D45" s="490"/>
      <c r="E45" s="490"/>
      <c r="F45" s="490"/>
      <c r="G45" s="490"/>
      <c r="H45" s="490"/>
      <c r="I45" s="490"/>
      <c r="J45" s="490"/>
      <c r="K45" s="490"/>
      <c r="L45" s="490"/>
      <c r="M45" s="490"/>
      <c r="N45" s="490"/>
      <c r="O45" s="490"/>
      <c r="P45" s="490"/>
      <c r="U45" s="490"/>
      <c r="V45" s="490"/>
    </row>
    <row r="46" spans="1:26" s="494" customFormat="1" ht="11.25">
      <c r="A46" s="490"/>
      <c r="B46" s="490"/>
      <c r="C46" s="490"/>
      <c r="D46" s="490"/>
      <c r="E46" s="490"/>
      <c r="F46" s="490"/>
      <c r="G46" s="490"/>
      <c r="H46" s="490"/>
      <c r="I46" s="490"/>
      <c r="J46" s="490"/>
      <c r="K46" s="490"/>
      <c r="L46" s="490"/>
      <c r="M46" s="490"/>
      <c r="N46" s="490"/>
      <c r="O46" s="490"/>
      <c r="P46" s="490"/>
      <c r="U46" s="490"/>
      <c r="V46" s="490"/>
    </row>
    <row r="47" spans="1:26" s="494" customFormat="1" ht="11.25">
      <c r="A47" s="490"/>
      <c r="B47" s="490"/>
      <c r="C47" s="490"/>
      <c r="D47" s="490"/>
      <c r="E47" s="490"/>
      <c r="F47" s="490"/>
      <c r="G47" s="490"/>
      <c r="H47" s="490"/>
      <c r="I47" s="490"/>
      <c r="J47" s="490"/>
      <c r="K47" s="490"/>
      <c r="L47" s="490"/>
      <c r="M47" s="490"/>
      <c r="N47" s="490"/>
      <c r="O47" s="490"/>
      <c r="P47" s="490"/>
      <c r="U47" s="490"/>
      <c r="V47" s="490"/>
    </row>
    <row r="48" spans="1:26" s="494" customFormat="1" ht="11.25">
      <c r="A48" s="490"/>
      <c r="B48" s="490"/>
      <c r="C48" s="490"/>
      <c r="D48" s="490"/>
      <c r="E48" s="490"/>
      <c r="F48" s="490"/>
      <c r="G48" s="490"/>
      <c r="H48" s="490"/>
      <c r="I48" s="490"/>
      <c r="J48" s="490"/>
      <c r="K48" s="490"/>
      <c r="L48" s="490"/>
      <c r="M48" s="490"/>
      <c r="N48" s="490"/>
      <c r="O48" s="490"/>
      <c r="P48" s="490"/>
      <c r="U48" s="490"/>
      <c r="V48" s="490"/>
    </row>
    <row r="49" spans="1:22" s="494" customFormat="1" ht="11.25">
      <c r="A49" s="490"/>
      <c r="B49" s="490"/>
      <c r="C49" s="490"/>
      <c r="D49" s="490"/>
      <c r="E49" s="490"/>
      <c r="F49" s="490"/>
      <c r="G49" s="490"/>
      <c r="H49" s="490"/>
      <c r="I49" s="490"/>
      <c r="J49" s="490"/>
      <c r="K49" s="490"/>
      <c r="L49" s="490"/>
      <c r="M49" s="490"/>
      <c r="N49" s="490"/>
      <c r="O49" s="490"/>
      <c r="P49" s="490"/>
      <c r="U49" s="490"/>
      <c r="V49" s="490"/>
    </row>
    <row r="50" spans="1:22" s="494" customFormat="1" ht="11.25">
      <c r="A50" s="490"/>
      <c r="B50" s="490"/>
      <c r="C50" s="490"/>
      <c r="D50" s="490"/>
      <c r="E50" s="490"/>
      <c r="F50" s="490"/>
      <c r="G50" s="490"/>
      <c r="H50" s="490"/>
      <c r="I50" s="490"/>
      <c r="J50" s="490"/>
      <c r="K50" s="490"/>
      <c r="L50" s="490"/>
      <c r="M50" s="490"/>
      <c r="N50" s="490"/>
      <c r="O50" s="490"/>
      <c r="P50" s="490"/>
      <c r="U50" s="490"/>
      <c r="V50" s="490"/>
    </row>
    <row r="51" spans="1:22" s="494" customFormat="1" ht="11.25">
      <c r="A51" s="490"/>
      <c r="B51" s="490"/>
      <c r="C51" s="490"/>
      <c r="D51" s="490"/>
      <c r="E51" s="490"/>
      <c r="F51" s="490"/>
      <c r="G51" s="490"/>
      <c r="H51" s="490"/>
      <c r="I51" s="490"/>
      <c r="J51" s="490"/>
      <c r="K51" s="490"/>
      <c r="L51" s="490"/>
      <c r="M51" s="490"/>
      <c r="N51" s="490"/>
      <c r="O51" s="490"/>
      <c r="P51" s="490"/>
      <c r="U51" s="490"/>
      <c r="V51" s="490"/>
    </row>
    <row r="52" spans="1:22" s="494" customFormat="1" ht="11.25">
      <c r="A52" s="490"/>
      <c r="B52" s="490"/>
      <c r="C52" s="490"/>
      <c r="D52" s="490"/>
      <c r="E52" s="490"/>
      <c r="F52" s="490"/>
      <c r="G52" s="490"/>
      <c r="H52" s="490"/>
      <c r="I52" s="490"/>
      <c r="J52" s="490"/>
      <c r="K52" s="490"/>
      <c r="L52" s="490"/>
      <c r="M52" s="490"/>
      <c r="N52" s="490"/>
      <c r="O52" s="490"/>
      <c r="P52" s="490"/>
      <c r="U52" s="490"/>
      <c r="V52" s="490"/>
    </row>
    <row r="53" spans="1:22" s="494" customFormat="1" ht="11.25">
      <c r="A53" s="490"/>
      <c r="B53" s="490"/>
      <c r="C53" s="490"/>
      <c r="D53" s="490"/>
      <c r="E53" s="490"/>
      <c r="F53" s="490"/>
      <c r="G53" s="490"/>
      <c r="H53" s="490"/>
      <c r="I53" s="490"/>
      <c r="J53" s="490"/>
      <c r="K53" s="490"/>
      <c r="L53" s="490"/>
      <c r="M53" s="490"/>
      <c r="N53" s="490"/>
      <c r="O53" s="490"/>
      <c r="P53" s="490"/>
      <c r="U53" s="490"/>
      <c r="V53" s="490"/>
    </row>
    <row r="54" spans="1:22" s="494" customFormat="1" ht="11.25">
      <c r="A54" s="490"/>
      <c r="B54" s="490"/>
      <c r="C54" s="490"/>
      <c r="D54" s="490"/>
      <c r="E54" s="490"/>
      <c r="F54" s="490"/>
      <c r="G54" s="490"/>
      <c r="H54" s="490"/>
      <c r="I54" s="490"/>
      <c r="J54" s="490"/>
      <c r="K54" s="490"/>
      <c r="L54" s="490"/>
      <c r="M54" s="490"/>
      <c r="N54" s="490"/>
      <c r="O54" s="490"/>
      <c r="P54" s="490"/>
      <c r="U54" s="490"/>
      <c r="V54" s="490"/>
    </row>
    <row r="55" spans="1:22" s="494" customFormat="1" ht="11.25">
      <c r="A55" s="490"/>
      <c r="B55" s="490"/>
      <c r="C55" s="490"/>
      <c r="D55" s="490"/>
      <c r="E55" s="490"/>
      <c r="F55" s="490"/>
      <c r="G55" s="490"/>
      <c r="H55" s="490"/>
      <c r="I55" s="490"/>
      <c r="J55" s="490"/>
      <c r="K55" s="490"/>
      <c r="L55" s="490"/>
      <c r="M55" s="490"/>
      <c r="N55" s="490"/>
      <c r="O55" s="490"/>
      <c r="P55" s="490"/>
      <c r="U55" s="490"/>
      <c r="V55" s="490"/>
    </row>
    <row r="56" spans="1:22" s="494" customFormat="1" ht="11.25">
      <c r="A56" s="490"/>
      <c r="B56" s="490"/>
      <c r="C56" s="490"/>
      <c r="D56" s="490"/>
      <c r="E56" s="490"/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490"/>
      <c r="U56" s="490"/>
      <c r="V56" s="490"/>
    </row>
    <row r="57" spans="1:22" s="494" customFormat="1" ht="11.25">
      <c r="A57" s="490"/>
      <c r="B57" s="490"/>
      <c r="C57" s="490"/>
      <c r="D57" s="490"/>
      <c r="E57" s="490"/>
      <c r="F57" s="490"/>
      <c r="G57" s="490"/>
      <c r="H57" s="490"/>
      <c r="I57" s="490"/>
      <c r="J57" s="490"/>
      <c r="K57" s="490"/>
      <c r="L57" s="490"/>
      <c r="M57" s="490"/>
      <c r="N57" s="490"/>
      <c r="O57" s="490"/>
      <c r="P57" s="490"/>
      <c r="U57" s="490"/>
      <c r="V57" s="490"/>
    </row>
    <row r="58" spans="1:22" s="494" customFormat="1" ht="11.25">
      <c r="A58" s="490"/>
      <c r="B58" s="490"/>
      <c r="C58" s="490"/>
      <c r="D58" s="490"/>
      <c r="E58" s="490"/>
      <c r="F58" s="490"/>
      <c r="G58" s="490"/>
      <c r="H58" s="490"/>
      <c r="I58" s="490"/>
      <c r="J58" s="490"/>
      <c r="K58" s="490"/>
      <c r="L58" s="490"/>
      <c r="M58" s="490"/>
      <c r="N58" s="490"/>
      <c r="O58" s="490"/>
      <c r="P58" s="490"/>
      <c r="U58" s="490"/>
      <c r="V58" s="490"/>
    </row>
    <row r="59" spans="1:22" s="494" customFormat="1" ht="11.25">
      <c r="A59" s="490"/>
      <c r="B59" s="490"/>
      <c r="C59" s="490"/>
      <c r="D59" s="490"/>
      <c r="E59" s="490"/>
      <c r="F59" s="490"/>
      <c r="G59" s="490"/>
      <c r="H59" s="490"/>
      <c r="I59" s="490"/>
      <c r="J59" s="490"/>
      <c r="K59" s="490"/>
      <c r="L59" s="490"/>
      <c r="M59" s="490"/>
      <c r="N59" s="490"/>
      <c r="O59" s="490"/>
      <c r="P59" s="490"/>
      <c r="U59" s="490"/>
      <c r="V59" s="490"/>
    </row>
    <row r="60" spans="1:22" s="494" customFormat="1" ht="11.25">
      <c r="A60" s="490"/>
      <c r="B60" s="490"/>
      <c r="C60" s="490"/>
      <c r="D60" s="490"/>
      <c r="E60" s="490"/>
      <c r="F60" s="490"/>
      <c r="G60" s="490"/>
      <c r="H60" s="490"/>
      <c r="I60" s="490"/>
      <c r="J60" s="490"/>
      <c r="K60" s="490"/>
      <c r="L60" s="490"/>
      <c r="M60" s="490"/>
      <c r="N60" s="490"/>
      <c r="O60" s="490"/>
      <c r="P60" s="490"/>
      <c r="U60" s="490"/>
      <c r="V60" s="490"/>
    </row>
    <row r="61" spans="1:22" s="494" customFormat="1" ht="11.25">
      <c r="A61" s="490"/>
      <c r="B61" s="490"/>
      <c r="C61" s="490"/>
      <c r="D61" s="490"/>
      <c r="E61" s="490"/>
      <c r="F61" s="490"/>
      <c r="G61" s="490"/>
      <c r="H61" s="490"/>
      <c r="I61" s="490"/>
      <c r="J61" s="490"/>
      <c r="K61" s="490"/>
      <c r="L61" s="490"/>
      <c r="M61" s="490"/>
      <c r="N61" s="490"/>
      <c r="O61" s="490"/>
      <c r="P61" s="490"/>
      <c r="U61" s="490"/>
      <c r="V61" s="490"/>
    </row>
    <row r="62" spans="1:22" s="494" customFormat="1" ht="11.25">
      <c r="A62" s="490"/>
      <c r="B62" s="490"/>
      <c r="C62" s="490"/>
      <c r="D62" s="490"/>
      <c r="E62" s="490"/>
      <c r="F62" s="490"/>
      <c r="G62" s="490"/>
      <c r="H62" s="490"/>
      <c r="I62" s="490"/>
      <c r="J62" s="490"/>
      <c r="K62" s="490"/>
      <c r="L62" s="490"/>
      <c r="M62" s="490"/>
      <c r="N62" s="490"/>
      <c r="O62" s="490"/>
      <c r="P62" s="490"/>
      <c r="U62" s="490"/>
      <c r="V62" s="490"/>
    </row>
    <row r="63" spans="1:22" s="494" customFormat="1" ht="11.25">
      <c r="A63" s="490"/>
      <c r="B63" s="490"/>
      <c r="C63" s="490"/>
      <c r="D63" s="490"/>
      <c r="E63" s="490"/>
      <c r="F63" s="490"/>
      <c r="G63" s="490"/>
      <c r="H63" s="490"/>
      <c r="I63" s="490"/>
      <c r="J63" s="490"/>
      <c r="K63" s="490"/>
      <c r="L63" s="490"/>
      <c r="M63" s="490"/>
      <c r="N63" s="490"/>
      <c r="O63" s="490"/>
      <c r="P63" s="490"/>
      <c r="U63" s="490"/>
      <c r="V63" s="490"/>
    </row>
    <row r="64" spans="1:22" s="494" customFormat="1" ht="11.25">
      <c r="A64" s="490"/>
      <c r="B64" s="490"/>
      <c r="C64" s="490"/>
      <c r="D64" s="490"/>
      <c r="E64" s="490"/>
      <c r="F64" s="490"/>
      <c r="G64" s="490"/>
      <c r="H64" s="490"/>
      <c r="I64" s="490"/>
      <c r="J64" s="490"/>
      <c r="K64" s="490"/>
      <c r="L64" s="490"/>
      <c r="M64" s="490"/>
      <c r="N64" s="490"/>
      <c r="O64" s="490"/>
      <c r="P64" s="490"/>
      <c r="U64" s="490"/>
      <c r="V64" s="490"/>
    </row>
    <row r="65" spans="1:22" s="494" customFormat="1" ht="11.25">
      <c r="A65" s="490"/>
      <c r="B65" s="490"/>
      <c r="C65" s="490"/>
      <c r="D65" s="490"/>
      <c r="E65" s="490"/>
      <c r="F65" s="490"/>
      <c r="G65" s="490"/>
      <c r="H65" s="490"/>
      <c r="I65" s="490"/>
      <c r="J65" s="490"/>
      <c r="K65" s="490"/>
      <c r="L65" s="490"/>
      <c r="M65" s="490"/>
      <c r="N65" s="490"/>
      <c r="O65" s="490"/>
      <c r="P65" s="490"/>
      <c r="U65" s="490"/>
      <c r="V65" s="490"/>
    </row>
    <row r="66" spans="1:22" s="494" customFormat="1" ht="11.25">
      <c r="A66" s="490"/>
      <c r="B66" s="490"/>
      <c r="C66" s="490"/>
      <c r="D66" s="490"/>
      <c r="E66" s="490"/>
      <c r="F66" s="490"/>
      <c r="G66" s="490"/>
      <c r="H66" s="490"/>
      <c r="I66" s="490"/>
      <c r="J66" s="490"/>
      <c r="K66" s="490"/>
      <c r="L66" s="490"/>
      <c r="M66" s="490"/>
      <c r="N66" s="490"/>
      <c r="O66" s="490"/>
      <c r="P66" s="490"/>
      <c r="U66" s="490"/>
      <c r="V66" s="490"/>
    </row>
  </sheetData>
  <sheetProtection selectLockedCells="1"/>
  <mergeCells count="46">
    <mergeCell ref="U12:V12"/>
    <mergeCell ref="A11:B11"/>
    <mergeCell ref="O3:T3"/>
    <mergeCell ref="U3:Z3"/>
    <mergeCell ref="U6:V8"/>
    <mergeCell ref="W6:W8"/>
    <mergeCell ref="A4:H4"/>
    <mergeCell ref="I4:N4"/>
    <mergeCell ref="U4:Z4"/>
    <mergeCell ref="A6:B8"/>
    <mergeCell ref="L7:L8"/>
    <mergeCell ref="M7:M8"/>
    <mergeCell ref="J6:N6"/>
    <mergeCell ref="N7:N8"/>
    <mergeCell ref="A3:H3"/>
    <mergeCell ref="I3:N3"/>
    <mergeCell ref="Z6:Z8"/>
    <mergeCell ref="D7:D8"/>
    <mergeCell ref="E7:E8"/>
    <mergeCell ref="F7:F8"/>
    <mergeCell ref="G7:G8"/>
    <mergeCell ref="H7:H8"/>
    <mergeCell ref="Y6:Y8"/>
    <mergeCell ref="O7:O8"/>
    <mergeCell ref="P7:P8"/>
    <mergeCell ref="Q7:Q8"/>
    <mergeCell ref="R7:R8"/>
    <mergeCell ref="O6:S6"/>
    <mergeCell ref="T6:T8"/>
    <mergeCell ref="X6:X8"/>
    <mergeCell ref="A9:B9"/>
    <mergeCell ref="U9:V9"/>
    <mergeCell ref="U14:V14"/>
    <mergeCell ref="S7:S8"/>
    <mergeCell ref="A13:B13"/>
    <mergeCell ref="U13:V13"/>
    <mergeCell ref="C6:C8"/>
    <mergeCell ref="D6:F6"/>
    <mergeCell ref="G6:H6"/>
    <mergeCell ref="I6:I8"/>
    <mergeCell ref="A10:B10"/>
    <mergeCell ref="U10:V10"/>
    <mergeCell ref="J7:J8"/>
    <mergeCell ref="K7:K8"/>
    <mergeCell ref="U11:V11"/>
    <mergeCell ref="A12:B12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31" man="1"/>
    <brk id="14" max="31" man="1"/>
    <brk id="20" max="3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0"/>
  </sheetPr>
  <dimension ref="A1:V80"/>
  <sheetViews>
    <sheetView view="pageBreakPreview" zoomScaleNormal="100" zoomScaleSheetLayoutView="100" workbookViewId="0">
      <selection activeCell="A15" sqref="A15:G15"/>
    </sheetView>
  </sheetViews>
  <sheetFormatPr defaultRowHeight="14.25"/>
  <cols>
    <col min="1" max="1" width="12.625" style="247" customWidth="1"/>
    <col min="2" max="6" width="11.625" style="248" customWidth="1"/>
    <col min="7" max="7" width="11.625" style="249" customWidth="1"/>
    <col min="8" max="9" width="8.625" style="249" customWidth="1"/>
    <col min="10" max="10" width="9" style="249"/>
    <col min="11" max="16" width="12.125" style="249" customWidth="1"/>
    <col min="17" max="22" width="13.625" style="249" customWidth="1"/>
    <col min="23" max="16384" width="9" style="249"/>
  </cols>
  <sheetData>
    <row r="1" spans="1:22" s="435" customFormat="1" ht="14.1" customHeight="1">
      <c r="A1" s="434"/>
      <c r="B1" s="434"/>
      <c r="C1" s="434"/>
      <c r="D1" s="434"/>
      <c r="E1" s="434"/>
      <c r="F1" s="434"/>
      <c r="G1" s="469" t="s">
        <v>1328</v>
      </c>
    </row>
    <row r="2" spans="1:22" s="228" customFormat="1" ht="14.1" customHeight="1">
      <c r="A2" s="370" t="s">
        <v>544</v>
      </c>
      <c r="B2" s="227"/>
      <c r="C2" s="227"/>
      <c r="D2" s="227"/>
      <c r="E2" s="227"/>
      <c r="F2" s="467"/>
    </row>
    <row r="3" spans="1:22" s="229" customFormat="1" ht="20.100000000000001" customHeight="1">
      <c r="A3" s="1315" t="s">
        <v>665</v>
      </c>
      <c r="B3" s="1315"/>
      <c r="C3" s="1315"/>
      <c r="D3" s="1315"/>
      <c r="E3" s="1315"/>
      <c r="F3" s="1315"/>
      <c r="G3" s="1315"/>
      <c r="J3" s="1314"/>
      <c r="K3" s="1314"/>
      <c r="L3" s="1314"/>
      <c r="M3" s="1314"/>
      <c r="N3" s="1314"/>
      <c r="O3" s="1314"/>
      <c r="P3" s="1314"/>
      <c r="Q3" s="1314"/>
      <c r="R3" s="1314"/>
      <c r="S3" s="1314"/>
      <c r="T3" s="1314"/>
      <c r="U3" s="1314"/>
      <c r="V3" s="1314"/>
    </row>
    <row r="4" spans="1:22" s="850" customFormat="1" ht="24" customHeight="1">
      <c r="A4" s="1321" t="s">
        <v>1109</v>
      </c>
      <c r="B4" s="1321"/>
      <c r="C4" s="1321"/>
      <c r="D4" s="1321"/>
      <c r="E4" s="1321"/>
      <c r="F4" s="1321"/>
      <c r="G4" s="1321"/>
    </row>
    <row r="5" spans="1:22" s="230" customFormat="1" ht="18" customHeight="1" thickBot="1">
      <c r="A5" s="230" t="s">
        <v>545</v>
      </c>
      <c r="G5" s="231" t="s">
        <v>546</v>
      </c>
      <c r="P5" s="231"/>
    </row>
    <row r="6" spans="1:22" s="476" customFormat="1" ht="17.25" customHeight="1">
      <c r="A6" s="1322" t="s">
        <v>342</v>
      </c>
      <c r="B6" s="1316" t="s">
        <v>343</v>
      </c>
      <c r="C6" s="1309"/>
      <c r="D6" s="1309" t="s">
        <v>527</v>
      </c>
      <c r="E6" s="1309"/>
      <c r="F6" s="1309" t="s">
        <v>344</v>
      </c>
      <c r="G6" s="1310"/>
      <c r="J6" s="1295"/>
      <c r="K6" s="1285"/>
      <c r="L6" s="1285"/>
      <c r="M6" s="1285"/>
      <c r="N6" s="1285"/>
      <c r="O6" s="1285"/>
      <c r="P6" s="1285"/>
      <c r="Q6" s="1285"/>
      <c r="R6" s="1285"/>
      <c r="S6" s="1285"/>
      <c r="T6" s="1285"/>
      <c r="U6" s="1285"/>
      <c r="V6" s="1295"/>
    </row>
    <row r="7" spans="1:22" s="476" customFormat="1" ht="17.25" customHeight="1">
      <c r="A7" s="1283"/>
      <c r="B7" s="1317"/>
      <c r="C7" s="1311"/>
      <c r="D7" s="1311"/>
      <c r="E7" s="1311"/>
      <c r="F7" s="1311"/>
      <c r="G7" s="1312"/>
      <c r="H7" s="1281"/>
      <c r="I7" s="1281"/>
      <c r="J7" s="1314"/>
      <c r="K7" s="1281"/>
      <c r="L7" s="1281"/>
      <c r="M7" s="1281"/>
      <c r="N7" s="1281"/>
      <c r="O7" s="1281"/>
      <c r="P7" s="1281"/>
      <c r="Q7" s="1281"/>
      <c r="R7" s="1281"/>
      <c r="S7" s="1281"/>
      <c r="T7" s="1281"/>
      <c r="U7" s="1281"/>
      <c r="V7" s="1314"/>
    </row>
    <row r="8" spans="1:22" s="476" customFormat="1" ht="20.25" customHeight="1">
      <c r="A8" s="1283"/>
      <c r="B8" s="1317" t="s">
        <v>345</v>
      </c>
      <c r="C8" s="1311" t="s">
        <v>346</v>
      </c>
      <c r="D8" s="1311" t="s">
        <v>345</v>
      </c>
      <c r="E8" s="1311" t="s">
        <v>346</v>
      </c>
      <c r="F8" s="1311" t="s">
        <v>345</v>
      </c>
      <c r="G8" s="1312" t="s">
        <v>346</v>
      </c>
      <c r="H8" s="1285"/>
      <c r="I8" s="1285"/>
      <c r="J8" s="1314"/>
      <c r="K8" s="1285"/>
      <c r="L8" s="1285"/>
      <c r="M8" s="1281"/>
      <c r="N8" s="1281"/>
      <c r="O8" s="1281"/>
      <c r="P8" s="1281"/>
      <c r="Q8" s="1285"/>
      <c r="R8" s="1285"/>
      <c r="S8" s="1281"/>
      <c r="T8" s="1281"/>
      <c r="U8" s="1281"/>
      <c r="V8" s="1314"/>
    </row>
    <row r="9" spans="1:22" s="476" customFormat="1" ht="20.25" customHeight="1">
      <c r="A9" s="1284"/>
      <c r="B9" s="1320"/>
      <c r="C9" s="1313"/>
      <c r="D9" s="1318"/>
      <c r="E9" s="1313"/>
      <c r="F9" s="1318"/>
      <c r="G9" s="1319"/>
      <c r="H9" s="1285"/>
      <c r="I9" s="1285"/>
      <c r="J9" s="1314"/>
      <c r="K9" s="1308"/>
      <c r="L9" s="1308"/>
      <c r="M9" s="1281"/>
      <c r="N9" s="1281"/>
      <c r="O9" s="1281"/>
      <c r="P9" s="1281"/>
      <c r="Q9" s="1285"/>
      <c r="R9" s="1308"/>
      <c r="S9" s="1281"/>
      <c r="T9" s="1281"/>
      <c r="U9" s="1281"/>
      <c r="V9" s="1314"/>
    </row>
    <row r="10" spans="1:22" s="237" customFormat="1" ht="41.1" customHeight="1">
      <c r="A10" s="232" t="s">
        <v>700</v>
      </c>
      <c r="B10" s="233">
        <v>46.5</v>
      </c>
      <c r="C10" s="234">
        <v>1858968</v>
      </c>
      <c r="D10" s="233">
        <v>17</v>
      </c>
      <c r="E10" s="234">
        <v>896138</v>
      </c>
      <c r="F10" s="233">
        <v>9.3000000000000007</v>
      </c>
      <c r="G10" s="235">
        <v>310945</v>
      </c>
      <c r="H10" s="236"/>
      <c r="I10" s="236"/>
      <c r="K10" s="236"/>
      <c r="L10" s="236"/>
      <c r="M10" s="236"/>
      <c r="N10" s="236"/>
      <c r="O10" s="236"/>
      <c r="P10" s="236"/>
      <c r="Q10" s="236"/>
      <c r="R10" s="236"/>
      <c r="S10" s="236"/>
      <c r="T10" s="236"/>
      <c r="U10" s="236"/>
      <c r="V10" s="238"/>
    </row>
    <row r="11" spans="1:22" s="237" customFormat="1" ht="41.1" customHeight="1">
      <c r="A11" s="232" t="s">
        <v>796</v>
      </c>
      <c r="B11" s="233">
        <v>32.96</v>
      </c>
      <c r="C11" s="234">
        <v>2881138</v>
      </c>
      <c r="D11" s="233">
        <v>3.06</v>
      </c>
      <c r="E11" s="234">
        <v>245162</v>
      </c>
      <c r="F11" s="233">
        <v>5.73</v>
      </c>
      <c r="G11" s="235">
        <v>277305</v>
      </c>
      <c r="H11" s="236"/>
      <c r="I11" s="236"/>
      <c r="K11" s="236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8"/>
    </row>
    <row r="12" spans="1:22" s="237" customFormat="1" ht="41.1" customHeight="1">
      <c r="A12" s="232" t="s">
        <v>833</v>
      </c>
      <c r="B12" s="233">
        <v>169.37999999999997</v>
      </c>
      <c r="C12" s="234">
        <v>7529519</v>
      </c>
      <c r="D12" s="233">
        <v>3.01</v>
      </c>
      <c r="E12" s="234">
        <v>211757</v>
      </c>
      <c r="F12" s="233">
        <v>163.66999999999999</v>
      </c>
      <c r="G12" s="235">
        <v>7016042</v>
      </c>
      <c r="H12" s="236"/>
      <c r="I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8"/>
    </row>
    <row r="13" spans="1:22" s="237" customFormat="1" ht="41.1" customHeight="1">
      <c r="A13" s="232" t="s">
        <v>1036</v>
      </c>
      <c r="B13" s="233">
        <v>148.37</v>
      </c>
      <c r="C13" s="234">
        <v>7458662</v>
      </c>
      <c r="D13" s="233">
        <v>6.3</v>
      </c>
      <c r="E13" s="234">
        <v>413865</v>
      </c>
      <c r="F13" s="233">
        <v>93.9</v>
      </c>
      <c r="G13" s="235">
        <v>4608049</v>
      </c>
      <c r="H13" s="236"/>
      <c r="I13" s="236"/>
      <c r="K13" s="236"/>
      <c r="L13" s="236"/>
      <c r="M13" s="236"/>
      <c r="N13" s="236"/>
      <c r="O13" s="236"/>
      <c r="P13" s="236"/>
      <c r="Q13" s="236"/>
      <c r="R13" s="236"/>
      <c r="S13" s="236"/>
      <c r="T13" s="236"/>
      <c r="U13" s="236"/>
      <c r="V13" s="238"/>
    </row>
    <row r="14" spans="1:22" s="237" customFormat="1" ht="41.1" customHeight="1" thickBot="1">
      <c r="A14" s="545">
        <v>2018</v>
      </c>
      <c r="B14" s="43">
        <f>SUM(D14,F14,B24,E24)</f>
        <v>93.5</v>
      </c>
      <c r="C14" s="44">
        <f>SUM(E14,G14,C24,F24)</f>
        <v>4269956</v>
      </c>
      <c r="D14" s="403">
        <v>2.8</v>
      </c>
      <c r="E14" s="404">
        <v>286422</v>
      </c>
      <c r="F14" s="403">
        <v>7.2</v>
      </c>
      <c r="G14" s="404">
        <v>428486</v>
      </c>
      <c r="H14" s="236"/>
      <c r="I14" s="236"/>
      <c r="K14" s="236"/>
      <c r="L14" s="236"/>
      <c r="M14" s="236"/>
      <c r="N14" s="236"/>
      <c r="O14" s="236"/>
      <c r="P14" s="236"/>
      <c r="Q14" s="236"/>
      <c r="R14" s="236"/>
      <c r="S14" s="236"/>
      <c r="T14" s="236"/>
      <c r="U14" s="236"/>
      <c r="V14" s="238"/>
    </row>
    <row r="15" spans="1:22" s="237" customFormat="1" ht="25.15" customHeight="1" thickBot="1">
      <c r="A15" s="1307"/>
      <c r="B15" s="1307"/>
      <c r="C15" s="1307"/>
      <c r="D15" s="1307"/>
      <c r="E15" s="1307"/>
      <c r="F15" s="1307"/>
      <c r="G15" s="1307"/>
      <c r="H15" s="236"/>
      <c r="I15" s="236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  <c r="V15" s="238"/>
    </row>
    <row r="16" spans="1:22" s="237" customFormat="1" ht="17.25" customHeight="1">
      <c r="A16" s="1282" t="s">
        <v>342</v>
      </c>
      <c r="B16" s="1298" t="s">
        <v>347</v>
      </c>
      <c r="C16" s="1299"/>
      <c r="D16" s="1300"/>
      <c r="E16" s="1304" t="s">
        <v>348</v>
      </c>
      <c r="F16" s="1299"/>
      <c r="G16" s="1299"/>
      <c r="H16" s="476"/>
      <c r="I16" s="1295"/>
      <c r="J16" s="1285"/>
      <c r="K16" s="1285"/>
      <c r="L16" s="1285"/>
      <c r="M16" s="1285"/>
      <c r="N16" s="1285"/>
      <c r="O16" s="1285"/>
      <c r="P16" s="236"/>
      <c r="Q16" s="236"/>
      <c r="R16" s="236"/>
      <c r="S16" s="236"/>
      <c r="T16" s="236"/>
      <c r="U16" s="238"/>
    </row>
    <row r="17" spans="1:16" s="239" customFormat="1" ht="17.25" customHeight="1">
      <c r="A17" s="1283"/>
      <c r="B17" s="1301"/>
      <c r="C17" s="1302"/>
      <c r="D17" s="1303"/>
      <c r="E17" s="1305"/>
      <c r="F17" s="1302"/>
      <c r="G17" s="1302"/>
      <c r="H17" s="477"/>
      <c r="I17" s="1295"/>
      <c r="J17" s="1281"/>
      <c r="K17" s="1281"/>
      <c r="L17" s="1281"/>
      <c r="M17" s="1281"/>
      <c r="N17" s="1281"/>
      <c r="O17" s="1281"/>
    </row>
    <row r="18" spans="1:16" s="476" customFormat="1" ht="20.25" customHeight="1">
      <c r="A18" s="1283"/>
      <c r="B18" s="1286" t="s">
        <v>345</v>
      </c>
      <c r="C18" s="1288" t="s">
        <v>346</v>
      </c>
      <c r="D18" s="1296"/>
      <c r="E18" s="1286" t="s">
        <v>345</v>
      </c>
      <c r="F18" s="1288" t="s">
        <v>346</v>
      </c>
      <c r="G18" s="1289"/>
      <c r="H18" s="477"/>
      <c r="I18" s="1295"/>
      <c r="J18" s="1281"/>
      <c r="K18" s="1281"/>
      <c r="L18" s="1281"/>
      <c r="M18" s="1281"/>
      <c r="N18" s="1281"/>
      <c r="O18" s="1281"/>
    </row>
    <row r="19" spans="1:16" s="476" customFormat="1" ht="20.25" customHeight="1">
      <c r="A19" s="1284"/>
      <c r="B19" s="1287"/>
      <c r="C19" s="1290"/>
      <c r="D19" s="1297"/>
      <c r="E19" s="1287"/>
      <c r="F19" s="1290"/>
      <c r="G19" s="1291"/>
      <c r="H19" s="477"/>
      <c r="I19" s="1295"/>
      <c r="J19" s="1281"/>
      <c r="K19" s="1281"/>
      <c r="L19" s="1281"/>
      <c r="M19" s="1281"/>
      <c r="N19" s="1281"/>
      <c r="O19" s="1281"/>
    </row>
    <row r="20" spans="1:16" s="237" customFormat="1" ht="41.1" customHeight="1">
      <c r="A20" s="232" t="s">
        <v>700</v>
      </c>
      <c r="B20" s="240">
        <v>0</v>
      </c>
      <c r="C20" s="1306">
        <v>0</v>
      </c>
      <c r="D20" s="1306"/>
      <c r="E20" s="233">
        <v>20.2</v>
      </c>
      <c r="F20" s="1294">
        <v>651885</v>
      </c>
      <c r="G20" s="1294"/>
      <c r="J20" s="236"/>
      <c r="K20" s="236"/>
      <c r="L20" s="236"/>
      <c r="M20" s="236"/>
      <c r="N20" s="236"/>
      <c r="O20" s="238"/>
    </row>
    <row r="21" spans="1:16" s="237" customFormat="1" ht="41.1" customHeight="1">
      <c r="A21" s="232" t="s">
        <v>796</v>
      </c>
      <c r="B21" s="240">
        <v>0</v>
      </c>
      <c r="C21" s="1293">
        <v>0</v>
      </c>
      <c r="D21" s="1293"/>
      <c r="E21" s="233">
        <v>24.17</v>
      </c>
      <c r="F21" s="1294">
        <v>2358671</v>
      </c>
      <c r="G21" s="1294"/>
      <c r="J21" s="236"/>
      <c r="K21" s="236"/>
      <c r="L21" s="236"/>
      <c r="M21" s="236"/>
      <c r="N21" s="236"/>
      <c r="O21" s="238"/>
    </row>
    <row r="22" spans="1:16" s="237" customFormat="1" ht="41.1" customHeight="1">
      <c r="A22" s="232" t="s">
        <v>833</v>
      </c>
      <c r="B22" s="240">
        <v>0</v>
      </c>
      <c r="C22" s="1293">
        <v>0</v>
      </c>
      <c r="D22" s="1293"/>
      <c r="E22" s="233">
        <v>2.7</v>
      </c>
      <c r="F22" s="1294">
        <v>301720</v>
      </c>
      <c r="G22" s="1294"/>
      <c r="J22" s="236"/>
      <c r="K22" s="236"/>
      <c r="L22" s="236"/>
      <c r="M22" s="236"/>
      <c r="N22" s="236"/>
      <c r="O22" s="238"/>
    </row>
    <row r="23" spans="1:16" s="237" customFormat="1" ht="41.1" customHeight="1">
      <c r="A23" s="232" t="s">
        <v>1036</v>
      </c>
      <c r="B23" s="240">
        <v>0</v>
      </c>
      <c r="C23" s="1293">
        <v>0</v>
      </c>
      <c r="D23" s="1293"/>
      <c r="E23" s="233">
        <v>48.17</v>
      </c>
      <c r="F23" s="1294">
        <v>2436748</v>
      </c>
      <c r="G23" s="1294"/>
      <c r="J23" s="236"/>
      <c r="K23" s="236"/>
      <c r="L23" s="236"/>
      <c r="M23" s="236"/>
      <c r="N23" s="236"/>
      <c r="O23" s="238"/>
    </row>
    <row r="24" spans="1:16" s="237" customFormat="1" ht="41.1" customHeight="1" thickBot="1">
      <c r="A24" s="545">
        <v>2018</v>
      </c>
      <c r="B24" s="405">
        <v>0</v>
      </c>
      <c r="C24" s="1292">
        <v>0</v>
      </c>
      <c r="D24" s="1292"/>
      <c r="E24" s="403">
        <v>83.5</v>
      </c>
      <c r="F24" s="1292">
        <v>3555048</v>
      </c>
      <c r="G24" s="1292"/>
      <c r="J24" s="236"/>
      <c r="K24" s="236"/>
      <c r="L24" s="236"/>
      <c r="M24" s="236"/>
      <c r="N24" s="236"/>
      <c r="O24" s="238"/>
    </row>
    <row r="25" spans="1:16" s="244" customFormat="1" ht="11.1" customHeight="1">
      <c r="A25" s="241" t="s">
        <v>614</v>
      </c>
      <c r="B25" s="242"/>
      <c r="C25" s="242"/>
      <c r="D25" s="242"/>
      <c r="E25" s="242"/>
      <c r="F25" s="243"/>
      <c r="G25" s="243" t="s">
        <v>826</v>
      </c>
      <c r="K25" s="245"/>
      <c r="L25" s="245"/>
      <c r="M25" s="245"/>
      <c r="N25" s="245"/>
      <c r="O25" s="245"/>
      <c r="P25" s="246"/>
    </row>
    <row r="26" spans="1:16" s="228" customFormat="1" ht="11.25">
      <c r="B26" s="227"/>
      <c r="C26" s="227"/>
      <c r="D26" s="227"/>
      <c r="E26" s="227"/>
      <c r="F26" s="227"/>
    </row>
    <row r="27" spans="1:16" s="228" customFormat="1" ht="11.25">
      <c r="B27" s="227"/>
      <c r="C27" s="227"/>
      <c r="D27" s="227"/>
      <c r="E27" s="227"/>
      <c r="F27" s="227"/>
    </row>
    <row r="28" spans="1:16" s="228" customFormat="1" ht="11.25">
      <c r="A28" s="227"/>
      <c r="B28" s="227"/>
      <c r="C28" s="227"/>
      <c r="D28" s="227"/>
      <c r="E28" s="227"/>
      <c r="F28" s="227"/>
    </row>
    <row r="29" spans="1:16" s="228" customFormat="1" ht="11.25">
      <c r="A29" s="227"/>
      <c r="B29" s="227"/>
      <c r="C29" s="227"/>
      <c r="D29" s="227"/>
      <c r="E29" s="227"/>
      <c r="F29" s="227"/>
    </row>
    <row r="30" spans="1:16" s="228" customFormat="1" ht="11.25">
      <c r="A30" s="227"/>
      <c r="B30" s="227"/>
      <c r="C30" s="227"/>
      <c r="D30" s="227"/>
      <c r="E30" s="227"/>
      <c r="F30" s="227"/>
    </row>
    <row r="31" spans="1:16" s="228" customFormat="1" ht="11.25">
      <c r="A31" s="227"/>
      <c r="B31" s="227"/>
      <c r="C31" s="227"/>
      <c r="D31" s="227"/>
      <c r="E31" s="227"/>
      <c r="F31" s="227"/>
    </row>
    <row r="32" spans="1:16" s="228" customFormat="1" ht="11.25">
      <c r="A32" s="227"/>
      <c r="B32" s="227"/>
      <c r="C32" s="227"/>
      <c r="D32" s="227"/>
      <c r="E32" s="227"/>
      <c r="F32" s="227"/>
    </row>
    <row r="33" spans="1:6" s="228" customFormat="1" ht="11.25">
      <c r="A33" s="227"/>
      <c r="B33" s="227"/>
      <c r="C33" s="227"/>
      <c r="D33" s="227"/>
      <c r="E33" s="227"/>
      <c r="F33" s="227"/>
    </row>
    <row r="34" spans="1:6" s="228" customFormat="1" ht="11.25">
      <c r="A34" s="227"/>
      <c r="B34" s="227"/>
      <c r="C34" s="227"/>
      <c r="D34" s="227"/>
      <c r="E34" s="227"/>
      <c r="F34" s="227"/>
    </row>
    <row r="35" spans="1:6" s="228" customFormat="1" ht="11.25">
      <c r="A35" s="227"/>
      <c r="B35" s="227"/>
      <c r="C35" s="227"/>
      <c r="D35" s="227"/>
      <c r="E35" s="227"/>
      <c r="F35" s="227"/>
    </row>
    <row r="36" spans="1:6" s="228" customFormat="1" ht="11.25">
      <c r="A36" s="227"/>
      <c r="B36" s="227"/>
      <c r="C36" s="227"/>
      <c r="D36" s="227"/>
      <c r="E36" s="227"/>
      <c r="F36" s="227"/>
    </row>
    <row r="37" spans="1:6" s="228" customFormat="1" ht="11.25">
      <c r="A37" s="227"/>
      <c r="B37" s="227"/>
      <c r="C37" s="227"/>
      <c r="D37" s="227"/>
      <c r="E37" s="227"/>
      <c r="F37" s="227"/>
    </row>
    <row r="38" spans="1:6" s="228" customFormat="1" ht="11.25">
      <c r="A38" s="227"/>
      <c r="B38" s="227"/>
      <c r="C38" s="227"/>
      <c r="D38" s="227"/>
      <c r="E38" s="227"/>
      <c r="F38" s="227"/>
    </row>
    <row r="39" spans="1:6" s="228" customFormat="1" ht="11.25">
      <c r="A39" s="227"/>
      <c r="B39" s="227"/>
      <c r="C39" s="227"/>
      <c r="D39" s="227"/>
      <c r="E39" s="227"/>
      <c r="F39" s="227"/>
    </row>
    <row r="40" spans="1:6" s="228" customFormat="1" ht="11.25">
      <c r="A40" s="227"/>
      <c r="B40" s="227"/>
      <c r="C40" s="227"/>
      <c r="D40" s="227"/>
      <c r="E40" s="227"/>
      <c r="F40" s="227"/>
    </row>
    <row r="41" spans="1:6" s="228" customFormat="1" ht="11.25">
      <c r="A41" s="227"/>
      <c r="B41" s="227"/>
      <c r="C41" s="227"/>
      <c r="D41" s="227"/>
      <c r="E41" s="227"/>
      <c r="F41" s="227"/>
    </row>
    <row r="42" spans="1:6" s="228" customFormat="1" ht="11.25">
      <c r="A42" s="227"/>
      <c r="B42" s="227"/>
      <c r="C42" s="227"/>
      <c r="D42" s="227"/>
      <c r="E42" s="227"/>
      <c r="F42" s="227"/>
    </row>
    <row r="43" spans="1:6" s="228" customFormat="1" ht="11.25">
      <c r="A43" s="227"/>
      <c r="B43" s="227"/>
      <c r="C43" s="227"/>
      <c r="D43" s="227"/>
      <c r="E43" s="227"/>
      <c r="F43" s="227"/>
    </row>
    <row r="44" spans="1:6" s="228" customFormat="1" ht="11.25">
      <c r="A44" s="227"/>
      <c r="B44" s="227"/>
      <c r="C44" s="227"/>
      <c r="D44" s="227"/>
      <c r="E44" s="227"/>
      <c r="F44" s="227"/>
    </row>
    <row r="45" spans="1:6" s="228" customFormat="1" ht="11.25">
      <c r="A45" s="227"/>
      <c r="B45" s="227"/>
      <c r="C45" s="227"/>
      <c r="D45" s="227"/>
      <c r="E45" s="227"/>
      <c r="F45" s="227"/>
    </row>
    <row r="46" spans="1:6" s="228" customFormat="1" ht="11.25">
      <c r="A46" s="227"/>
      <c r="B46" s="227"/>
      <c r="C46" s="227"/>
      <c r="D46" s="227"/>
      <c r="E46" s="227"/>
      <c r="F46" s="227"/>
    </row>
    <row r="47" spans="1:6" s="228" customFormat="1" ht="11.25">
      <c r="A47" s="227"/>
      <c r="B47" s="227"/>
      <c r="C47" s="227"/>
      <c r="D47" s="227"/>
      <c r="E47" s="227"/>
      <c r="F47" s="227"/>
    </row>
    <row r="48" spans="1:6" s="228" customFormat="1" ht="11.25">
      <c r="A48" s="227"/>
      <c r="B48" s="227"/>
      <c r="C48" s="227"/>
      <c r="D48" s="227"/>
      <c r="E48" s="227"/>
      <c r="F48" s="227"/>
    </row>
    <row r="49" spans="1:6" s="228" customFormat="1" ht="11.25">
      <c r="A49" s="227"/>
      <c r="B49" s="227"/>
      <c r="C49" s="227"/>
      <c r="D49" s="227"/>
      <c r="E49" s="227"/>
      <c r="F49" s="227"/>
    </row>
    <row r="50" spans="1:6" s="228" customFormat="1" ht="11.25">
      <c r="A50" s="227"/>
      <c r="B50" s="227"/>
      <c r="C50" s="227"/>
      <c r="D50" s="227"/>
      <c r="E50" s="227"/>
      <c r="F50" s="227"/>
    </row>
    <row r="51" spans="1:6" s="228" customFormat="1" ht="11.25">
      <c r="A51" s="227"/>
      <c r="B51" s="227"/>
      <c r="C51" s="227"/>
      <c r="D51" s="227"/>
      <c r="E51" s="227"/>
      <c r="F51" s="227"/>
    </row>
    <row r="52" spans="1:6" s="228" customFormat="1" ht="11.25">
      <c r="A52" s="227"/>
      <c r="B52" s="227"/>
      <c r="C52" s="227"/>
      <c r="D52" s="227"/>
      <c r="E52" s="227"/>
      <c r="F52" s="227"/>
    </row>
    <row r="53" spans="1:6" s="228" customFormat="1" ht="11.25">
      <c r="A53" s="227"/>
      <c r="B53" s="227"/>
      <c r="C53" s="227"/>
      <c r="D53" s="227"/>
      <c r="E53" s="227"/>
      <c r="F53" s="227"/>
    </row>
    <row r="54" spans="1:6" s="228" customFormat="1" ht="11.25">
      <c r="A54" s="227"/>
      <c r="B54" s="227"/>
      <c r="C54" s="227"/>
      <c r="D54" s="227"/>
      <c r="E54" s="227"/>
      <c r="F54" s="227"/>
    </row>
    <row r="55" spans="1:6" s="228" customFormat="1" ht="11.25">
      <c r="A55" s="227"/>
      <c r="B55" s="227"/>
      <c r="C55" s="227"/>
      <c r="D55" s="227"/>
      <c r="E55" s="227"/>
      <c r="F55" s="227"/>
    </row>
    <row r="56" spans="1:6" s="228" customFormat="1" ht="11.25">
      <c r="A56" s="227"/>
      <c r="B56" s="227"/>
      <c r="C56" s="227"/>
      <c r="D56" s="227"/>
      <c r="E56" s="227"/>
      <c r="F56" s="227"/>
    </row>
    <row r="57" spans="1:6" s="228" customFormat="1" ht="11.25">
      <c r="A57" s="227"/>
      <c r="B57" s="227"/>
      <c r="C57" s="227"/>
      <c r="D57" s="227"/>
      <c r="E57" s="227"/>
      <c r="F57" s="227"/>
    </row>
    <row r="58" spans="1:6" s="228" customFormat="1" ht="11.25">
      <c r="A58" s="227"/>
      <c r="B58" s="227"/>
      <c r="C58" s="227"/>
      <c r="D58" s="227"/>
      <c r="E58" s="227"/>
      <c r="F58" s="227"/>
    </row>
    <row r="59" spans="1:6" s="228" customFormat="1" ht="11.25">
      <c r="A59" s="227"/>
      <c r="B59" s="227"/>
      <c r="C59" s="227"/>
      <c r="D59" s="227"/>
      <c r="E59" s="227"/>
      <c r="F59" s="227"/>
    </row>
    <row r="60" spans="1:6" s="228" customFormat="1" ht="11.25">
      <c r="A60" s="227"/>
      <c r="B60" s="227"/>
      <c r="C60" s="227"/>
      <c r="D60" s="227"/>
      <c r="E60" s="227"/>
      <c r="F60" s="227"/>
    </row>
    <row r="61" spans="1:6" s="228" customFormat="1" ht="11.25">
      <c r="A61" s="227"/>
      <c r="B61" s="227"/>
      <c r="C61" s="227"/>
      <c r="D61" s="227"/>
      <c r="E61" s="227"/>
      <c r="F61" s="227"/>
    </row>
    <row r="62" spans="1:6" s="228" customFormat="1" ht="11.25">
      <c r="A62" s="227"/>
      <c r="B62" s="227"/>
      <c r="C62" s="227"/>
      <c r="D62" s="227"/>
      <c r="E62" s="227"/>
      <c r="F62" s="227"/>
    </row>
    <row r="63" spans="1:6" s="228" customFormat="1" ht="11.25">
      <c r="A63" s="227"/>
      <c r="B63" s="227"/>
      <c r="C63" s="227"/>
      <c r="D63" s="227"/>
      <c r="E63" s="227"/>
      <c r="F63" s="227"/>
    </row>
    <row r="64" spans="1:6" s="228" customFormat="1" ht="11.25">
      <c r="A64" s="227"/>
      <c r="B64" s="227"/>
      <c r="C64" s="227"/>
      <c r="D64" s="227"/>
      <c r="E64" s="227"/>
      <c r="F64" s="227"/>
    </row>
    <row r="65" spans="1:6" s="228" customFormat="1" ht="11.25">
      <c r="A65" s="227"/>
      <c r="B65" s="227"/>
      <c r="C65" s="227"/>
      <c r="D65" s="227"/>
      <c r="E65" s="227"/>
      <c r="F65" s="227"/>
    </row>
    <row r="66" spans="1:6" s="228" customFormat="1" ht="11.25">
      <c r="A66" s="227"/>
      <c r="B66" s="227"/>
      <c r="C66" s="227"/>
      <c r="D66" s="227"/>
      <c r="E66" s="227"/>
      <c r="F66" s="227"/>
    </row>
    <row r="67" spans="1:6" s="228" customFormat="1" ht="11.25">
      <c r="A67" s="227"/>
      <c r="B67" s="227"/>
      <c r="C67" s="227"/>
      <c r="D67" s="227"/>
      <c r="E67" s="227"/>
      <c r="F67" s="227"/>
    </row>
    <row r="68" spans="1:6" s="228" customFormat="1" ht="11.25">
      <c r="A68" s="227"/>
      <c r="B68" s="227"/>
      <c r="C68" s="227"/>
      <c r="D68" s="227"/>
      <c r="E68" s="227"/>
      <c r="F68" s="227"/>
    </row>
    <row r="69" spans="1:6" s="228" customFormat="1" ht="11.25">
      <c r="A69" s="227"/>
      <c r="B69" s="227"/>
      <c r="C69" s="227"/>
      <c r="D69" s="227"/>
      <c r="E69" s="227"/>
      <c r="F69" s="227"/>
    </row>
    <row r="70" spans="1:6" s="228" customFormat="1" ht="11.25">
      <c r="A70" s="227"/>
      <c r="B70" s="227"/>
      <c r="C70" s="227"/>
      <c r="D70" s="227"/>
      <c r="E70" s="227"/>
      <c r="F70" s="227"/>
    </row>
    <row r="71" spans="1:6" s="228" customFormat="1" ht="11.25">
      <c r="A71" s="227"/>
      <c r="B71" s="227"/>
      <c r="C71" s="227"/>
      <c r="D71" s="227"/>
      <c r="E71" s="227"/>
      <c r="F71" s="227"/>
    </row>
    <row r="72" spans="1:6" s="228" customFormat="1" ht="11.25">
      <c r="A72" s="227"/>
      <c r="B72" s="227"/>
      <c r="C72" s="227"/>
      <c r="D72" s="227"/>
      <c r="E72" s="227"/>
      <c r="F72" s="227"/>
    </row>
    <row r="73" spans="1:6" s="228" customFormat="1" ht="11.25">
      <c r="A73" s="227"/>
      <c r="B73" s="227"/>
      <c r="C73" s="227"/>
      <c r="D73" s="227"/>
      <c r="E73" s="227"/>
      <c r="F73" s="227"/>
    </row>
    <row r="74" spans="1:6" s="228" customFormat="1" ht="11.25">
      <c r="A74" s="227"/>
      <c r="B74" s="227"/>
      <c r="C74" s="227"/>
      <c r="D74" s="227"/>
      <c r="E74" s="227"/>
      <c r="F74" s="227"/>
    </row>
    <row r="75" spans="1:6" s="228" customFormat="1" ht="11.25">
      <c r="A75" s="227"/>
      <c r="B75" s="227"/>
      <c r="C75" s="227"/>
      <c r="D75" s="227"/>
      <c r="E75" s="227"/>
      <c r="F75" s="227"/>
    </row>
    <row r="76" spans="1:6" s="228" customFormat="1" ht="11.25">
      <c r="A76" s="227"/>
      <c r="B76" s="227"/>
      <c r="C76" s="227"/>
      <c r="D76" s="227"/>
      <c r="E76" s="227"/>
      <c r="F76" s="227"/>
    </row>
    <row r="77" spans="1:6" s="228" customFormat="1" ht="11.25">
      <c r="A77" s="227"/>
      <c r="B77" s="227"/>
      <c r="C77" s="227"/>
      <c r="D77" s="227"/>
      <c r="E77" s="227"/>
      <c r="F77" s="227"/>
    </row>
    <row r="78" spans="1:6" s="228" customFormat="1" ht="11.25">
      <c r="A78" s="227"/>
      <c r="B78" s="227"/>
      <c r="C78" s="227"/>
      <c r="D78" s="227"/>
      <c r="E78" s="227"/>
      <c r="F78" s="227"/>
    </row>
    <row r="79" spans="1:6" s="228" customFormat="1" ht="11.25">
      <c r="A79" s="227"/>
      <c r="B79" s="227"/>
      <c r="C79" s="227"/>
      <c r="D79" s="227"/>
      <c r="E79" s="227"/>
      <c r="F79" s="227"/>
    </row>
    <row r="80" spans="1:6" s="228" customFormat="1" ht="11.25">
      <c r="A80" s="227"/>
      <c r="B80" s="227"/>
      <c r="C80" s="227"/>
      <c r="D80" s="227"/>
      <c r="E80" s="227"/>
      <c r="F80" s="227"/>
    </row>
  </sheetData>
  <sheetProtection selectLockedCells="1"/>
  <mergeCells count="56">
    <mergeCell ref="J3:P3"/>
    <mergeCell ref="J6:J9"/>
    <mergeCell ref="K6:P6"/>
    <mergeCell ref="A3:G3"/>
    <mergeCell ref="C8:C9"/>
    <mergeCell ref="H7:H9"/>
    <mergeCell ref="I7:I9"/>
    <mergeCell ref="B6:C7"/>
    <mergeCell ref="D6:E7"/>
    <mergeCell ref="F8:F9"/>
    <mergeCell ref="G8:G9"/>
    <mergeCell ref="B8:B9"/>
    <mergeCell ref="A4:G4"/>
    <mergeCell ref="D8:D9"/>
    <mergeCell ref="A6:A9"/>
    <mergeCell ref="Q3:V3"/>
    <mergeCell ref="Q7:Q9"/>
    <mergeCell ref="R7:R9"/>
    <mergeCell ref="S7:S9"/>
    <mergeCell ref="V6:V9"/>
    <mergeCell ref="Q6:U6"/>
    <mergeCell ref="A15:G15"/>
    <mergeCell ref="U7:U9"/>
    <mergeCell ref="K7:K9"/>
    <mergeCell ref="T7:T9"/>
    <mergeCell ref="M7:M9"/>
    <mergeCell ref="N7:N9"/>
    <mergeCell ref="O7:O9"/>
    <mergeCell ref="P7:P9"/>
    <mergeCell ref="L7:L9"/>
    <mergeCell ref="F6:G7"/>
    <mergeCell ref="E8:E9"/>
    <mergeCell ref="C24:D24"/>
    <mergeCell ref="F24:G24"/>
    <mergeCell ref="M17:M19"/>
    <mergeCell ref="C21:D21"/>
    <mergeCell ref="F21:G21"/>
    <mergeCell ref="F20:G20"/>
    <mergeCell ref="C22:D22"/>
    <mergeCell ref="F22:G22"/>
    <mergeCell ref="I16:I19"/>
    <mergeCell ref="C18:D19"/>
    <mergeCell ref="B16:D17"/>
    <mergeCell ref="E16:G17"/>
    <mergeCell ref="B18:B19"/>
    <mergeCell ref="C23:D23"/>
    <mergeCell ref="F23:G23"/>
    <mergeCell ref="C20:D20"/>
    <mergeCell ref="N17:N19"/>
    <mergeCell ref="A16:A19"/>
    <mergeCell ref="J16:O16"/>
    <mergeCell ref="O17:O19"/>
    <mergeCell ref="E18:E19"/>
    <mergeCell ref="F18:G19"/>
    <mergeCell ref="L17:L19"/>
    <mergeCell ref="J17:K1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G70"/>
  <sheetViews>
    <sheetView view="pageBreakPreview" topLeftCell="S1" zoomScaleNormal="100" zoomScaleSheetLayoutView="100" workbookViewId="0">
      <selection activeCell="B15" sqref="B15"/>
    </sheetView>
  </sheetViews>
  <sheetFormatPr defaultRowHeight="14.25"/>
  <cols>
    <col min="1" max="1" width="12.125" style="24" customWidth="1"/>
    <col min="2" max="2" width="6.625" style="25" customWidth="1"/>
    <col min="3" max="3" width="5.625" style="24" customWidth="1"/>
    <col min="4" max="9" width="4.75" style="25" customWidth="1"/>
    <col min="10" max="10" width="5.625" style="24" customWidth="1"/>
    <col min="11" max="15" width="4.75" style="25" customWidth="1"/>
    <col min="16" max="16" width="8.375" style="25" customWidth="1"/>
    <col min="17" max="20" width="8.125" style="25" customWidth="1"/>
    <col min="21" max="21" width="9.125" style="25" customWidth="1"/>
    <col min="22" max="22" width="9.625" style="25" customWidth="1"/>
    <col min="23" max="23" width="22.875" style="24" customWidth="1"/>
    <col min="24" max="24" width="13.125" style="24" customWidth="1"/>
    <col min="25" max="25" width="9.375" style="25" customWidth="1"/>
    <col min="26" max="28" width="9.125" style="25" customWidth="1"/>
    <col min="29" max="32" width="8.125" style="25" customWidth="1"/>
    <col min="33" max="33" width="8.625" style="25" customWidth="1"/>
    <col min="34" max="36" width="8.125" style="25" customWidth="1"/>
    <col min="37" max="37" width="8.625" style="26" customWidth="1"/>
    <col min="38" max="38" width="9.125" style="26" customWidth="1"/>
    <col min="39" max="39" width="8.875" style="26" customWidth="1"/>
    <col min="40" max="40" width="22.875" style="24" customWidth="1"/>
    <col min="41" max="41" width="13.125" style="24" customWidth="1"/>
    <col min="42" max="44" width="8.625" style="26" customWidth="1"/>
    <col min="45" max="45" width="8.625" style="226" customWidth="1"/>
    <col min="46" max="49" width="8.625" style="26" customWidth="1"/>
    <col min="50" max="51" width="6.625" style="26" customWidth="1"/>
    <col min="52" max="52" width="6.125" style="26" customWidth="1"/>
    <col min="53" max="53" width="6.125" style="226" customWidth="1"/>
    <col min="54" max="54" width="7.375" style="26" customWidth="1"/>
    <col min="55" max="56" width="7.125" style="26" customWidth="1"/>
    <col min="57" max="57" width="7.625" style="26" customWidth="1"/>
    <col min="58" max="58" width="7.375" style="26" customWidth="1"/>
    <col min="59" max="59" width="20.25" style="24" customWidth="1"/>
    <col min="60" max="16384" width="9" style="26"/>
  </cols>
  <sheetData>
    <row r="1" spans="1:59" s="423" customFormat="1" ht="14.1" customHeight="1">
      <c r="A1" s="470" t="s">
        <v>1329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69" t="s">
        <v>1330</v>
      </c>
      <c r="X1" s="470" t="s">
        <v>1355</v>
      </c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N1" s="469" t="s">
        <v>1331</v>
      </c>
      <c r="AO1" s="470" t="s">
        <v>1332</v>
      </c>
      <c r="AS1" s="433"/>
      <c r="BA1" s="433"/>
      <c r="BG1" s="469" t="s">
        <v>1333</v>
      </c>
    </row>
    <row r="2" spans="1:59" s="9" customFormat="1" ht="14.1" customHeight="1">
      <c r="A2" s="370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67"/>
      <c r="X2" s="370"/>
      <c r="Y2" s="457"/>
      <c r="Z2" s="457"/>
      <c r="AA2" s="457"/>
      <c r="AB2" s="457"/>
      <c r="AC2" s="457"/>
      <c r="AD2" s="457"/>
      <c r="AE2" s="457"/>
      <c r="AF2" s="457"/>
      <c r="AG2" s="457"/>
      <c r="AH2" s="457"/>
      <c r="AI2" s="457"/>
      <c r="AJ2" s="457"/>
      <c r="AN2" s="467"/>
      <c r="AO2" s="370"/>
      <c r="AS2" s="207"/>
      <c r="BA2" s="207"/>
      <c r="BG2" s="467"/>
    </row>
    <row r="3" spans="1:59" s="458" customFormat="1" ht="20.100000000000001" customHeight="1">
      <c r="A3" s="1062" t="s">
        <v>490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/>
      <c r="L3" s="1062"/>
      <c r="M3" s="1062"/>
      <c r="N3" s="1062"/>
      <c r="O3" s="1062"/>
      <c r="P3" s="1062" t="s">
        <v>750</v>
      </c>
      <c r="Q3" s="1062"/>
      <c r="R3" s="1062"/>
      <c r="S3" s="1062"/>
      <c r="T3" s="1062"/>
      <c r="U3" s="1062"/>
      <c r="V3" s="1062"/>
      <c r="W3" s="1062"/>
      <c r="X3" s="1062" t="s">
        <v>749</v>
      </c>
      <c r="Y3" s="1062"/>
      <c r="Z3" s="1062"/>
      <c r="AA3" s="1062"/>
      <c r="AB3" s="1062"/>
      <c r="AC3" s="1062"/>
      <c r="AD3" s="1062"/>
      <c r="AE3" s="1062"/>
      <c r="AF3" s="1062"/>
      <c r="AG3" s="1062" t="s">
        <v>754</v>
      </c>
      <c r="AH3" s="1062"/>
      <c r="AI3" s="1062"/>
      <c r="AJ3" s="1062"/>
      <c r="AK3" s="1062"/>
      <c r="AL3" s="1062"/>
      <c r="AM3" s="1062"/>
      <c r="AN3" s="1062"/>
      <c r="AO3" s="1062" t="s">
        <v>666</v>
      </c>
      <c r="AP3" s="1062"/>
      <c r="AQ3" s="1062"/>
      <c r="AR3" s="1062"/>
      <c r="AS3" s="1062"/>
      <c r="AT3" s="1062"/>
      <c r="AU3" s="1062"/>
      <c r="AV3" s="1062"/>
      <c r="AW3" s="1062"/>
      <c r="AX3" s="1062" t="s">
        <v>751</v>
      </c>
      <c r="AY3" s="1062"/>
      <c r="AZ3" s="1062"/>
      <c r="BA3" s="1062"/>
      <c r="BB3" s="1062"/>
      <c r="BC3" s="1062"/>
      <c r="BD3" s="1062"/>
      <c r="BE3" s="1062"/>
      <c r="BF3" s="1062"/>
      <c r="BG3" s="1062"/>
    </row>
    <row r="4" spans="1:59" s="461" customFormat="1" ht="24" customHeight="1">
      <c r="A4" s="453"/>
      <c r="B4" s="453"/>
      <c r="C4" s="453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453"/>
      <c r="X4" s="453"/>
      <c r="Y4" s="453"/>
      <c r="Z4" s="453"/>
      <c r="AA4" s="453"/>
      <c r="AB4" s="453"/>
      <c r="AC4" s="453"/>
      <c r="AD4" s="453"/>
      <c r="AE4" s="453"/>
      <c r="AF4" s="453"/>
      <c r="AG4" s="453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  <c r="AT4" s="453"/>
      <c r="AU4" s="453"/>
      <c r="AV4" s="453"/>
      <c r="AW4" s="453"/>
      <c r="AX4" s="453"/>
      <c r="AY4" s="453"/>
      <c r="AZ4" s="453"/>
      <c r="BA4" s="453"/>
      <c r="BB4" s="453"/>
      <c r="BC4" s="453"/>
      <c r="BD4" s="453"/>
      <c r="BE4" s="453"/>
      <c r="BF4" s="453"/>
      <c r="BG4" s="453"/>
    </row>
    <row r="5" spans="1:59" s="9" customFormat="1" ht="18" customHeight="1" thickBot="1">
      <c r="A5" s="370" t="s">
        <v>349</v>
      </c>
      <c r="W5" s="10" t="s">
        <v>350</v>
      </c>
      <c r="X5" s="370" t="s">
        <v>349</v>
      </c>
      <c r="AN5" s="10" t="s">
        <v>350</v>
      </c>
      <c r="AO5" s="370" t="s">
        <v>349</v>
      </c>
      <c r="AS5" s="207"/>
      <c r="BA5" s="207"/>
      <c r="BG5" s="10" t="s">
        <v>350</v>
      </c>
    </row>
    <row r="6" spans="1:59" s="9" customFormat="1" ht="20.100000000000001" customHeight="1">
      <c r="A6" s="1044" t="s">
        <v>529</v>
      </c>
      <c r="B6" s="1127" t="s">
        <v>530</v>
      </c>
      <c r="C6" s="1095" t="s">
        <v>926</v>
      </c>
      <c r="D6" s="1257"/>
      <c r="E6" s="1257"/>
      <c r="F6" s="1257"/>
      <c r="G6" s="1257"/>
      <c r="H6" s="1257"/>
      <c r="I6" s="1257"/>
      <c r="J6" s="1257"/>
      <c r="K6" s="1257"/>
      <c r="L6" s="1257"/>
      <c r="M6" s="1257"/>
      <c r="N6" s="1257"/>
      <c r="O6" s="1257"/>
      <c r="P6" s="1257" t="s">
        <v>926</v>
      </c>
      <c r="Q6" s="1257"/>
      <c r="R6" s="1257"/>
      <c r="S6" s="1257"/>
      <c r="T6" s="1257"/>
      <c r="U6" s="1257"/>
      <c r="V6" s="1018"/>
      <c r="W6" s="1021" t="s">
        <v>531</v>
      </c>
      <c r="X6" s="1044" t="s">
        <v>529</v>
      </c>
      <c r="Y6" s="1028" t="s">
        <v>926</v>
      </c>
      <c r="Z6" s="1257"/>
      <c r="AA6" s="1257"/>
      <c r="AB6" s="1257"/>
      <c r="AC6" s="1257"/>
      <c r="AD6" s="1257"/>
      <c r="AE6" s="1257"/>
      <c r="AF6" s="1257"/>
      <c r="AG6" s="1257" t="s">
        <v>926</v>
      </c>
      <c r="AH6" s="1257"/>
      <c r="AI6" s="1257"/>
      <c r="AJ6" s="1257"/>
      <c r="AK6" s="1257"/>
      <c r="AL6" s="1257"/>
      <c r="AM6" s="1018"/>
      <c r="AN6" s="1021" t="s">
        <v>531</v>
      </c>
      <c r="AO6" s="1044" t="s">
        <v>529</v>
      </c>
      <c r="AP6" s="1028" t="s">
        <v>926</v>
      </c>
      <c r="AQ6" s="1257"/>
      <c r="AR6" s="1257"/>
      <c r="AS6" s="1257"/>
      <c r="AT6" s="1257"/>
      <c r="AU6" s="1257"/>
      <c r="AV6" s="1093"/>
      <c r="AW6" s="459" t="s">
        <v>753</v>
      </c>
      <c r="AX6" s="1257" t="s">
        <v>752</v>
      </c>
      <c r="AY6" s="1257"/>
      <c r="AZ6" s="1257"/>
      <c r="BA6" s="1257"/>
      <c r="BB6" s="1093"/>
      <c r="BC6" s="1095" t="s">
        <v>727</v>
      </c>
      <c r="BD6" s="1257"/>
      <c r="BE6" s="1257"/>
      <c r="BF6" s="1018"/>
      <c r="BG6" s="1021" t="s">
        <v>531</v>
      </c>
    </row>
    <row r="7" spans="1:59" s="9" customFormat="1" ht="32.1" customHeight="1">
      <c r="A7" s="1123"/>
      <c r="B7" s="1119"/>
      <c r="C7" s="1007" t="s">
        <v>703</v>
      </c>
      <c r="D7" s="1007"/>
      <c r="E7" s="1007"/>
      <c r="F7" s="1007"/>
      <c r="G7" s="1007"/>
      <c r="H7" s="1007"/>
      <c r="I7" s="1007"/>
      <c r="J7" s="1007" t="s">
        <v>704</v>
      </c>
      <c r="K7" s="1007"/>
      <c r="L7" s="1007"/>
      <c r="M7" s="1007"/>
      <c r="N7" s="1007"/>
      <c r="O7" s="1015"/>
      <c r="P7" s="1031" t="s">
        <v>705</v>
      </c>
      <c r="Q7" s="1007" t="s">
        <v>714</v>
      </c>
      <c r="R7" s="1007"/>
      <c r="S7" s="1007"/>
      <c r="T7" s="1007"/>
      <c r="U7" s="1034" t="s">
        <v>707</v>
      </c>
      <c r="V7" s="1047" t="s">
        <v>708</v>
      </c>
      <c r="W7" s="1022"/>
      <c r="X7" s="1123"/>
      <c r="Y7" s="1035" t="s">
        <v>924</v>
      </c>
      <c r="Z7" s="1035" t="s">
        <v>709</v>
      </c>
      <c r="AA7" s="1035" t="s">
        <v>791</v>
      </c>
      <c r="AB7" s="1035" t="s">
        <v>792</v>
      </c>
      <c r="AC7" s="1015" t="s">
        <v>710</v>
      </c>
      <c r="AD7" s="1106"/>
      <c r="AE7" s="1106"/>
      <c r="AF7" s="1106"/>
      <c r="AG7" s="1068" t="s">
        <v>1030</v>
      </c>
      <c r="AH7" s="1128" t="s">
        <v>715</v>
      </c>
      <c r="AI7" s="1026"/>
      <c r="AJ7" s="1108"/>
      <c r="AK7" s="1035" t="s">
        <v>718</v>
      </c>
      <c r="AL7" s="1035" t="s">
        <v>790</v>
      </c>
      <c r="AM7" s="1035" t="s">
        <v>719</v>
      </c>
      <c r="AN7" s="1022"/>
      <c r="AO7" s="1123"/>
      <c r="AP7" s="1035" t="s">
        <v>720</v>
      </c>
      <c r="AQ7" s="1325" t="s">
        <v>721</v>
      </c>
      <c r="AR7" s="1325" t="s">
        <v>925</v>
      </c>
      <c r="AS7" s="1323" t="s">
        <v>722</v>
      </c>
      <c r="AT7" s="1034" t="s">
        <v>723</v>
      </c>
      <c r="AU7" s="1068" t="s">
        <v>789</v>
      </c>
      <c r="AV7" s="990" t="s">
        <v>724</v>
      </c>
      <c r="AW7" s="1061" t="s">
        <v>731</v>
      </c>
      <c r="AX7" s="1061" t="s">
        <v>728</v>
      </c>
      <c r="AY7" s="1061"/>
      <c r="AZ7" s="1061"/>
      <c r="BA7" s="1068"/>
      <c r="BB7" s="1034" t="s">
        <v>798</v>
      </c>
      <c r="BC7" s="1035" t="s">
        <v>755</v>
      </c>
      <c r="BD7" s="1034" t="s">
        <v>726</v>
      </c>
      <c r="BE7" s="1034" t="s">
        <v>725</v>
      </c>
      <c r="BF7" s="1327" t="s">
        <v>788</v>
      </c>
      <c r="BG7" s="1022"/>
    </row>
    <row r="8" spans="1:59" s="9" customFormat="1" ht="12.95" customHeight="1">
      <c r="A8" s="1123"/>
      <c r="B8" s="1119"/>
      <c r="C8" s="1007"/>
      <c r="D8" s="1007"/>
      <c r="E8" s="1007"/>
      <c r="F8" s="1007"/>
      <c r="G8" s="1007"/>
      <c r="H8" s="1007"/>
      <c r="I8" s="1007"/>
      <c r="J8" s="1007"/>
      <c r="K8" s="1007"/>
      <c r="L8" s="1007"/>
      <c r="M8" s="1007"/>
      <c r="N8" s="1007"/>
      <c r="O8" s="1015"/>
      <c r="P8" s="1031"/>
      <c r="Q8" s="1007"/>
      <c r="R8" s="1007"/>
      <c r="S8" s="1007"/>
      <c r="T8" s="1007"/>
      <c r="U8" s="1035"/>
      <c r="V8" s="1048"/>
      <c r="W8" s="1022"/>
      <c r="X8" s="1123"/>
      <c r="Y8" s="1035"/>
      <c r="Z8" s="1035"/>
      <c r="AA8" s="1035"/>
      <c r="AB8" s="1035"/>
      <c r="AC8" s="1034" t="s">
        <v>706</v>
      </c>
      <c r="AD8" s="1068" t="s">
        <v>711</v>
      </c>
      <c r="AE8" s="1034" t="s">
        <v>712</v>
      </c>
      <c r="AF8" s="1060" t="s">
        <v>713</v>
      </c>
      <c r="AG8" s="990"/>
      <c r="AH8" s="1034" t="s">
        <v>732</v>
      </c>
      <c r="AI8" s="1068" t="s">
        <v>716</v>
      </c>
      <c r="AJ8" s="1034" t="s">
        <v>717</v>
      </c>
      <c r="AK8" s="1035"/>
      <c r="AL8" s="1035"/>
      <c r="AM8" s="1035"/>
      <c r="AN8" s="1022"/>
      <c r="AO8" s="1123"/>
      <c r="AP8" s="1035"/>
      <c r="AQ8" s="1325"/>
      <c r="AR8" s="1325"/>
      <c r="AS8" s="1323"/>
      <c r="AT8" s="1035"/>
      <c r="AU8" s="990"/>
      <c r="AV8" s="990"/>
      <c r="AW8" s="989"/>
      <c r="AX8" s="1026"/>
      <c r="AY8" s="1026"/>
      <c r="AZ8" s="1026"/>
      <c r="BA8" s="1108"/>
      <c r="BB8" s="1035"/>
      <c r="BC8" s="1035"/>
      <c r="BD8" s="1035"/>
      <c r="BE8" s="1035"/>
      <c r="BF8" s="1327"/>
      <c r="BG8" s="1022"/>
    </row>
    <row r="9" spans="1:59" s="9" customFormat="1" ht="42.95" customHeight="1">
      <c r="A9" s="1124"/>
      <c r="B9" s="1120"/>
      <c r="C9" s="456" t="s">
        <v>706</v>
      </c>
      <c r="D9" s="456" t="s">
        <v>733</v>
      </c>
      <c r="E9" s="456" t="s">
        <v>734</v>
      </c>
      <c r="F9" s="456" t="s">
        <v>735</v>
      </c>
      <c r="G9" s="456" t="s">
        <v>736</v>
      </c>
      <c r="H9" s="456" t="s">
        <v>737</v>
      </c>
      <c r="I9" s="456" t="s">
        <v>738</v>
      </c>
      <c r="J9" s="456" t="s">
        <v>706</v>
      </c>
      <c r="K9" s="456" t="s">
        <v>739</v>
      </c>
      <c r="L9" s="456" t="s">
        <v>740</v>
      </c>
      <c r="M9" s="456" t="s">
        <v>741</v>
      </c>
      <c r="N9" s="456" t="s">
        <v>742</v>
      </c>
      <c r="O9" s="441" t="s">
        <v>743</v>
      </c>
      <c r="P9" s="454" t="s">
        <v>747</v>
      </c>
      <c r="Q9" s="456" t="s">
        <v>706</v>
      </c>
      <c r="R9" s="456" t="s">
        <v>744</v>
      </c>
      <c r="S9" s="456" t="s">
        <v>745</v>
      </c>
      <c r="T9" s="456" t="s">
        <v>746</v>
      </c>
      <c r="U9" s="1036"/>
      <c r="V9" s="1049"/>
      <c r="W9" s="1023"/>
      <c r="X9" s="1124"/>
      <c r="Y9" s="1036"/>
      <c r="Z9" s="1036"/>
      <c r="AA9" s="1036"/>
      <c r="AB9" s="1036"/>
      <c r="AC9" s="1036"/>
      <c r="AD9" s="992"/>
      <c r="AE9" s="1036"/>
      <c r="AF9" s="995"/>
      <c r="AG9" s="992"/>
      <c r="AH9" s="1036"/>
      <c r="AI9" s="992"/>
      <c r="AJ9" s="1036"/>
      <c r="AK9" s="1036"/>
      <c r="AL9" s="1036"/>
      <c r="AM9" s="1036"/>
      <c r="AN9" s="1023"/>
      <c r="AO9" s="1124"/>
      <c r="AP9" s="1036"/>
      <c r="AQ9" s="1326"/>
      <c r="AR9" s="1326"/>
      <c r="AS9" s="1324"/>
      <c r="AT9" s="1036"/>
      <c r="AU9" s="992"/>
      <c r="AV9" s="992"/>
      <c r="AW9" s="991"/>
      <c r="AX9" s="208" t="s">
        <v>732</v>
      </c>
      <c r="AY9" s="208" t="s">
        <v>799</v>
      </c>
      <c r="AZ9" s="209" t="s">
        <v>729</v>
      </c>
      <c r="BA9" s="210" t="s">
        <v>730</v>
      </c>
      <c r="BB9" s="1036"/>
      <c r="BC9" s="1036"/>
      <c r="BD9" s="1036"/>
      <c r="BE9" s="1036"/>
      <c r="BF9" s="1328"/>
      <c r="BG9" s="1023"/>
    </row>
    <row r="10" spans="1:59" s="28" customFormat="1" ht="18.600000000000001" customHeight="1">
      <c r="A10" s="463" t="s">
        <v>700</v>
      </c>
      <c r="B10" s="27">
        <v>749</v>
      </c>
      <c r="C10" s="27">
        <v>13</v>
      </c>
      <c r="D10" s="27" t="s">
        <v>834</v>
      </c>
      <c r="E10" s="27">
        <v>13</v>
      </c>
      <c r="F10" s="27">
        <v>0</v>
      </c>
      <c r="G10" s="27">
        <v>0</v>
      </c>
      <c r="H10" s="27">
        <v>0</v>
      </c>
      <c r="I10" s="27">
        <v>0</v>
      </c>
      <c r="J10" s="27">
        <v>17</v>
      </c>
      <c r="K10" s="27">
        <v>0</v>
      </c>
      <c r="L10" s="27">
        <v>0</v>
      </c>
      <c r="M10" s="27">
        <v>7</v>
      </c>
      <c r="N10" s="27">
        <v>10</v>
      </c>
      <c r="O10" s="27">
        <v>0</v>
      </c>
      <c r="P10" s="27">
        <v>1</v>
      </c>
      <c r="Q10" s="27">
        <v>21</v>
      </c>
      <c r="R10" s="27">
        <v>0</v>
      </c>
      <c r="S10" s="27">
        <v>15</v>
      </c>
      <c r="T10" s="27">
        <v>6</v>
      </c>
      <c r="U10" s="27">
        <v>0</v>
      </c>
      <c r="V10" s="27">
        <v>22</v>
      </c>
      <c r="W10" s="471" t="s">
        <v>700</v>
      </c>
      <c r="X10" s="463" t="s">
        <v>700</v>
      </c>
      <c r="Y10" s="27">
        <v>0</v>
      </c>
      <c r="Z10" s="27">
        <v>0</v>
      </c>
      <c r="AA10" s="27">
        <v>12</v>
      </c>
      <c r="AB10" s="27">
        <v>1</v>
      </c>
      <c r="AC10" s="27">
        <v>175</v>
      </c>
      <c r="AD10" s="27">
        <v>15</v>
      </c>
      <c r="AE10" s="27">
        <v>78</v>
      </c>
      <c r="AF10" s="27">
        <v>82</v>
      </c>
      <c r="AG10" s="27">
        <v>48</v>
      </c>
      <c r="AH10" s="27">
        <v>122</v>
      </c>
      <c r="AI10" s="27">
        <v>121</v>
      </c>
      <c r="AJ10" s="27">
        <v>1</v>
      </c>
      <c r="AK10" s="27">
        <v>19</v>
      </c>
      <c r="AL10" s="27">
        <v>1</v>
      </c>
      <c r="AM10" s="27">
        <v>0</v>
      </c>
      <c r="AN10" s="471" t="s">
        <v>700</v>
      </c>
      <c r="AO10" s="463" t="s">
        <v>700</v>
      </c>
      <c r="AP10" s="27">
        <v>17</v>
      </c>
      <c r="AQ10" s="27">
        <v>78</v>
      </c>
      <c r="AR10" s="27">
        <v>1</v>
      </c>
      <c r="AS10" s="27">
        <v>0</v>
      </c>
      <c r="AT10" s="27">
        <v>0</v>
      </c>
      <c r="AU10" s="27">
        <v>0</v>
      </c>
      <c r="AV10" s="27">
        <v>103</v>
      </c>
      <c r="AW10" s="27">
        <v>1</v>
      </c>
      <c r="AX10" s="27">
        <v>39</v>
      </c>
      <c r="AY10" s="27">
        <v>20</v>
      </c>
      <c r="AZ10" s="27">
        <v>0</v>
      </c>
      <c r="BA10" s="27">
        <v>19</v>
      </c>
      <c r="BB10" s="27">
        <v>0</v>
      </c>
      <c r="BC10" s="27">
        <v>0</v>
      </c>
      <c r="BD10" s="27">
        <v>54</v>
      </c>
      <c r="BE10" s="27">
        <v>2</v>
      </c>
      <c r="BF10" s="27">
        <v>2</v>
      </c>
      <c r="BG10" s="471" t="s">
        <v>700</v>
      </c>
    </row>
    <row r="11" spans="1:59" s="28" customFormat="1" ht="18.600000000000001" customHeight="1">
      <c r="A11" s="463" t="s">
        <v>796</v>
      </c>
      <c r="B11" s="27">
        <v>794</v>
      </c>
      <c r="C11" s="27">
        <v>13</v>
      </c>
      <c r="D11" s="27">
        <v>0</v>
      </c>
      <c r="E11" s="27">
        <v>13</v>
      </c>
      <c r="F11" s="27">
        <v>0</v>
      </c>
      <c r="G11" s="27">
        <v>0</v>
      </c>
      <c r="H11" s="27">
        <v>0</v>
      </c>
      <c r="I11" s="27">
        <v>0</v>
      </c>
      <c r="J11" s="27">
        <v>18</v>
      </c>
      <c r="K11" s="27">
        <v>0</v>
      </c>
      <c r="L11" s="27">
        <v>0</v>
      </c>
      <c r="M11" s="27">
        <v>10</v>
      </c>
      <c r="N11" s="27">
        <v>8</v>
      </c>
      <c r="O11" s="27">
        <v>0</v>
      </c>
      <c r="P11" s="27">
        <v>1</v>
      </c>
      <c r="Q11" s="27">
        <v>21</v>
      </c>
      <c r="R11" s="27">
        <v>0</v>
      </c>
      <c r="S11" s="27">
        <v>15</v>
      </c>
      <c r="T11" s="27">
        <v>6</v>
      </c>
      <c r="U11" s="27">
        <v>0</v>
      </c>
      <c r="V11" s="27">
        <v>26</v>
      </c>
      <c r="W11" s="471" t="s">
        <v>796</v>
      </c>
      <c r="X11" s="463" t="s">
        <v>796</v>
      </c>
      <c r="Y11" s="27">
        <v>0</v>
      </c>
      <c r="Z11" s="27">
        <v>1</v>
      </c>
      <c r="AA11" s="27">
        <v>12</v>
      </c>
      <c r="AB11" s="27">
        <v>1</v>
      </c>
      <c r="AC11" s="27">
        <v>177</v>
      </c>
      <c r="AD11" s="27">
        <v>15</v>
      </c>
      <c r="AE11" s="27">
        <v>87</v>
      </c>
      <c r="AF11" s="27">
        <v>75</v>
      </c>
      <c r="AG11" s="27">
        <v>51</v>
      </c>
      <c r="AH11" s="27">
        <v>126</v>
      </c>
      <c r="AI11" s="27">
        <v>126</v>
      </c>
      <c r="AJ11" s="27">
        <v>0</v>
      </c>
      <c r="AK11" s="27">
        <v>19</v>
      </c>
      <c r="AL11" s="27">
        <v>1</v>
      </c>
      <c r="AM11" s="27">
        <v>0</v>
      </c>
      <c r="AN11" s="471" t="s">
        <v>796</v>
      </c>
      <c r="AO11" s="463" t="s">
        <v>796</v>
      </c>
      <c r="AP11" s="27">
        <v>30</v>
      </c>
      <c r="AQ11" s="27">
        <v>88</v>
      </c>
      <c r="AR11" s="27">
        <v>4</v>
      </c>
      <c r="AS11" s="27">
        <v>0</v>
      </c>
      <c r="AT11" s="27">
        <v>0</v>
      </c>
      <c r="AU11" s="27">
        <v>76</v>
      </c>
      <c r="AV11" s="27">
        <v>21</v>
      </c>
      <c r="AW11" s="27">
        <v>1</v>
      </c>
      <c r="AX11" s="27">
        <v>42</v>
      </c>
      <c r="AY11" s="27">
        <v>20</v>
      </c>
      <c r="AZ11" s="27">
        <v>2</v>
      </c>
      <c r="BA11" s="27">
        <v>20</v>
      </c>
      <c r="BB11" s="27">
        <v>0</v>
      </c>
      <c r="BC11" s="27">
        <v>0</v>
      </c>
      <c r="BD11" s="27">
        <v>61</v>
      </c>
      <c r="BE11" s="27">
        <v>2</v>
      </c>
      <c r="BF11" s="27">
        <v>2</v>
      </c>
      <c r="BG11" s="471" t="s">
        <v>796</v>
      </c>
    </row>
    <row r="12" spans="1:59" s="28" customFormat="1" ht="18.600000000000001" customHeight="1">
      <c r="A12" s="463" t="s">
        <v>833</v>
      </c>
      <c r="B12" s="27">
        <v>825</v>
      </c>
      <c r="C12" s="27">
        <v>13</v>
      </c>
      <c r="D12" s="27">
        <v>0</v>
      </c>
      <c r="E12" s="27">
        <v>13</v>
      </c>
      <c r="F12" s="27">
        <v>0</v>
      </c>
      <c r="G12" s="27">
        <v>0</v>
      </c>
      <c r="H12" s="27">
        <v>0</v>
      </c>
      <c r="I12" s="27">
        <v>0</v>
      </c>
      <c r="J12" s="27">
        <v>18</v>
      </c>
      <c r="K12" s="27">
        <v>0</v>
      </c>
      <c r="L12" s="27">
        <v>0</v>
      </c>
      <c r="M12" s="27">
        <v>16</v>
      </c>
      <c r="N12" s="27">
        <v>2</v>
      </c>
      <c r="O12" s="27">
        <v>0</v>
      </c>
      <c r="P12" s="27">
        <v>2</v>
      </c>
      <c r="Q12" s="27">
        <v>21</v>
      </c>
      <c r="R12" s="27">
        <v>0</v>
      </c>
      <c r="S12" s="27">
        <v>15</v>
      </c>
      <c r="T12" s="27">
        <v>6</v>
      </c>
      <c r="U12" s="27">
        <v>0</v>
      </c>
      <c r="V12" s="27">
        <v>27</v>
      </c>
      <c r="W12" s="471" t="s">
        <v>833</v>
      </c>
      <c r="X12" s="463" t="s">
        <v>833</v>
      </c>
      <c r="Y12" s="27">
        <v>0</v>
      </c>
      <c r="Z12" s="27">
        <v>1</v>
      </c>
      <c r="AA12" s="27">
        <v>6</v>
      </c>
      <c r="AB12" s="27">
        <v>1</v>
      </c>
      <c r="AC12" s="27">
        <v>178</v>
      </c>
      <c r="AD12" s="27">
        <v>11</v>
      </c>
      <c r="AE12" s="27">
        <v>101</v>
      </c>
      <c r="AF12" s="27">
        <v>66</v>
      </c>
      <c r="AG12" s="27">
        <v>58</v>
      </c>
      <c r="AH12" s="27">
        <v>133</v>
      </c>
      <c r="AI12" s="27">
        <v>133</v>
      </c>
      <c r="AJ12" s="27">
        <v>0</v>
      </c>
      <c r="AK12" s="27">
        <v>20</v>
      </c>
      <c r="AL12" s="27">
        <v>1</v>
      </c>
      <c r="AM12" s="27">
        <v>0</v>
      </c>
      <c r="AN12" s="471" t="s">
        <v>833</v>
      </c>
      <c r="AO12" s="463" t="s">
        <v>833</v>
      </c>
      <c r="AP12" s="27">
        <v>34</v>
      </c>
      <c r="AQ12" s="27">
        <v>91</v>
      </c>
      <c r="AR12" s="27">
        <v>4</v>
      </c>
      <c r="AS12" s="27">
        <v>0</v>
      </c>
      <c r="AT12" s="27">
        <v>0</v>
      </c>
      <c r="AU12" s="27">
        <v>76</v>
      </c>
      <c r="AV12" s="27">
        <v>28</v>
      </c>
      <c r="AW12" s="27">
        <v>1</v>
      </c>
      <c r="AX12" s="27">
        <v>43</v>
      </c>
      <c r="AY12" s="27">
        <v>20</v>
      </c>
      <c r="AZ12" s="27">
        <v>2</v>
      </c>
      <c r="BA12" s="27">
        <v>21</v>
      </c>
      <c r="BB12" s="27">
        <v>0</v>
      </c>
      <c r="BC12" s="27">
        <v>0</v>
      </c>
      <c r="BD12" s="27">
        <v>65</v>
      </c>
      <c r="BE12" s="27">
        <v>2</v>
      </c>
      <c r="BF12" s="27">
        <v>2</v>
      </c>
      <c r="BG12" s="471" t="s">
        <v>833</v>
      </c>
    </row>
    <row r="13" spans="1:59" s="28" customFormat="1" ht="18.600000000000001" customHeight="1">
      <c r="A13" s="524">
        <v>2017</v>
      </c>
      <c r="B13" s="27">
        <v>844</v>
      </c>
      <c r="C13" s="27">
        <v>15</v>
      </c>
      <c r="D13" s="27">
        <v>0</v>
      </c>
      <c r="E13" s="27">
        <v>15</v>
      </c>
      <c r="F13" s="27">
        <v>0</v>
      </c>
      <c r="G13" s="27">
        <v>0</v>
      </c>
      <c r="H13" s="27">
        <v>0</v>
      </c>
      <c r="I13" s="27">
        <v>0</v>
      </c>
      <c r="J13" s="27">
        <v>18</v>
      </c>
      <c r="K13" s="27">
        <v>0</v>
      </c>
      <c r="L13" s="27">
        <v>0</v>
      </c>
      <c r="M13" s="27">
        <v>18</v>
      </c>
      <c r="N13" s="27">
        <v>0</v>
      </c>
      <c r="O13" s="27">
        <v>0</v>
      </c>
      <c r="P13" s="27">
        <v>2</v>
      </c>
      <c r="Q13" s="27">
        <v>22</v>
      </c>
      <c r="R13" s="27">
        <v>0</v>
      </c>
      <c r="S13" s="27">
        <v>15</v>
      </c>
      <c r="T13" s="27">
        <v>7</v>
      </c>
      <c r="U13" s="27">
        <v>0</v>
      </c>
      <c r="V13" s="27">
        <v>29</v>
      </c>
      <c r="W13" s="526">
        <v>2017</v>
      </c>
      <c r="X13" s="524">
        <v>2017</v>
      </c>
      <c r="Y13" s="27">
        <v>0</v>
      </c>
      <c r="Z13" s="27">
        <v>1</v>
      </c>
      <c r="AA13" s="27">
        <v>6</v>
      </c>
      <c r="AB13" s="27">
        <v>1</v>
      </c>
      <c r="AC13" s="27">
        <v>176</v>
      </c>
      <c r="AD13" s="27">
        <v>10</v>
      </c>
      <c r="AE13" s="27">
        <v>98</v>
      </c>
      <c r="AF13" s="27">
        <v>68</v>
      </c>
      <c r="AG13" s="27">
        <v>61</v>
      </c>
      <c r="AH13" s="27">
        <v>133</v>
      </c>
      <c r="AI13" s="27">
        <v>132</v>
      </c>
      <c r="AJ13" s="27">
        <v>1</v>
      </c>
      <c r="AK13" s="27">
        <v>21</v>
      </c>
      <c r="AL13" s="27">
        <v>1</v>
      </c>
      <c r="AM13" s="27">
        <v>0</v>
      </c>
      <c r="AN13" s="526">
        <v>2017</v>
      </c>
      <c r="AO13" s="524">
        <v>2017</v>
      </c>
      <c r="AP13" s="27">
        <v>36</v>
      </c>
      <c r="AQ13" s="27">
        <v>94</v>
      </c>
      <c r="AR13" s="27">
        <v>4</v>
      </c>
      <c r="AS13" s="27">
        <v>0</v>
      </c>
      <c r="AT13" s="27">
        <v>0</v>
      </c>
      <c r="AU13" s="27">
        <v>81</v>
      </c>
      <c r="AV13" s="27">
        <v>29</v>
      </c>
      <c r="AW13" s="27">
        <v>1</v>
      </c>
      <c r="AX13" s="27">
        <v>45</v>
      </c>
      <c r="AY13" s="27">
        <v>21</v>
      </c>
      <c r="AZ13" s="27">
        <v>2</v>
      </c>
      <c r="BA13" s="27">
        <v>22</v>
      </c>
      <c r="BB13" s="27">
        <v>0</v>
      </c>
      <c r="BC13" s="27">
        <v>0</v>
      </c>
      <c r="BD13" s="27">
        <v>64</v>
      </c>
      <c r="BE13" s="27">
        <v>2</v>
      </c>
      <c r="BF13" s="27">
        <v>2</v>
      </c>
      <c r="BG13" s="526">
        <v>2017</v>
      </c>
    </row>
    <row r="14" spans="1:59" s="28" customFormat="1" ht="18.600000000000001" customHeight="1">
      <c r="A14" s="465">
        <v>2018</v>
      </c>
      <c r="B14" s="29">
        <f t="shared" ref="B14:I14" si="0">SUM(B16:B35)</f>
        <v>882</v>
      </c>
      <c r="C14" s="29">
        <f t="shared" si="0"/>
        <v>15</v>
      </c>
      <c r="D14" s="29">
        <f t="shared" si="0"/>
        <v>0</v>
      </c>
      <c r="E14" s="29">
        <f t="shared" si="0"/>
        <v>15</v>
      </c>
      <c r="F14" s="29">
        <f t="shared" si="0"/>
        <v>0</v>
      </c>
      <c r="G14" s="29">
        <f t="shared" si="0"/>
        <v>0</v>
      </c>
      <c r="H14" s="29">
        <f t="shared" si="0"/>
        <v>0</v>
      </c>
      <c r="I14" s="29">
        <f t="shared" si="0"/>
        <v>0</v>
      </c>
      <c r="J14" s="29">
        <f t="shared" ref="J14:V14" si="1">SUM(J16:J35)</f>
        <v>19</v>
      </c>
      <c r="K14" s="29">
        <f t="shared" si="1"/>
        <v>0</v>
      </c>
      <c r="L14" s="29">
        <f t="shared" si="1"/>
        <v>0</v>
      </c>
      <c r="M14" s="29">
        <f t="shared" si="1"/>
        <v>19</v>
      </c>
      <c r="N14" s="29">
        <f t="shared" si="1"/>
        <v>0</v>
      </c>
      <c r="O14" s="29">
        <f t="shared" si="1"/>
        <v>0</v>
      </c>
      <c r="P14" s="29">
        <f t="shared" si="1"/>
        <v>2</v>
      </c>
      <c r="Q14" s="29">
        <f>SUM(Q16:Q35)</f>
        <v>24</v>
      </c>
      <c r="R14" s="29">
        <f>SUM(R16:R35)</f>
        <v>0</v>
      </c>
      <c r="S14" s="29">
        <f t="shared" si="1"/>
        <v>16</v>
      </c>
      <c r="T14" s="29">
        <f t="shared" si="1"/>
        <v>8</v>
      </c>
      <c r="U14" s="29">
        <f t="shared" si="1"/>
        <v>0</v>
      </c>
      <c r="V14" s="29">
        <f t="shared" si="1"/>
        <v>24</v>
      </c>
      <c r="W14" s="473">
        <v>2018</v>
      </c>
      <c r="X14" s="465">
        <v>2018</v>
      </c>
      <c r="Y14" s="29">
        <f t="shared" ref="Y14:AM14" si="2">SUM(Y16:Y35)</f>
        <v>0</v>
      </c>
      <c r="Z14" s="29">
        <f t="shared" si="2"/>
        <v>1</v>
      </c>
      <c r="AA14" s="29">
        <f t="shared" si="2"/>
        <v>6</v>
      </c>
      <c r="AB14" s="29">
        <f t="shared" si="2"/>
        <v>1</v>
      </c>
      <c r="AC14" s="29">
        <f t="shared" si="2"/>
        <v>176</v>
      </c>
      <c r="AD14" s="29">
        <f t="shared" si="2"/>
        <v>9</v>
      </c>
      <c r="AE14" s="29">
        <f t="shared" si="2"/>
        <v>97</v>
      </c>
      <c r="AF14" s="29">
        <f t="shared" si="2"/>
        <v>70</v>
      </c>
      <c r="AG14" s="29">
        <f t="shared" si="2"/>
        <v>64</v>
      </c>
      <c r="AH14" s="29">
        <f t="shared" si="2"/>
        <v>139</v>
      </c>
      <c r="AI14" s="29">
        <f t="shared" si="2"/>
        <v>139</v>
      </c>
      <c r="AJ14" s="29">
        <f t="shared" si="2"/>
        <v>0</v>
      </c>
      <c r="AK14" s="29">
        <f t="shared" si="2"/>
        <v>41</v>
      </c>
      <c r="AL14" s="29">
        <f t="shared" si="2"/>
        <v>1</v>
      </c>
      <c r="AM14" s="29">
        <f t="shared" si="2"/>
        <v>0</v>
      </c>
      <c r="AN14" s="473">
        <v>2018</v>
      </c>
      <c r="AO14" s="465">
        <v>2018</v>
      </c>
      <c r="AP14" s="29">
        <f t="shared" ref="AP14:AU14" si="3">SUM(AP16:AP35)</f>
        <v>37</v>
      </c>
      <c r="AQ14" s="29">
        <f t="shared" si="3"/>
        <v>97</v>
      </c>
      <c r="AR14" s="29">
        <f t="shared" si="3"/>
        <v>4</v>
      </c>
      <c r="AS14" s="29">
        <f t="shared" si="3"/>
        <v>0</v>
      </c>
      <c r="AT14" s="29">
        <f t="shared" si="3"/>
        <v>0</v>
      </c>
      <c r="AU14" s="29">
        <f t="shared" si="3"/>
        <v>81</v>
      </c>
      <c r="AV14" s="29">
        <f>SUM(AV16:AV35)</f>
        <v>35</v>
      </c>
      <c r="AW14" s="29">
        <f t="shared" ref="AW14:BF14" si="4">SUM(AW16:AW35)</f>
        <v>1</v>
      </c>
      <c r="AX14" s="29">
        <f>SUM(AX16:AX35)</f>
        <v>45</v>
      </c>
      <c r="AY14" s="29">
        <f t="shared" si="4"/>
        <v>21</v>
      </c>
      <c r="AZ14" s="29">
        <f t="shared" si="4"/>
        <v>2</v>
      </c>
      <c r="BA14" s="29">
        <f t="shared" si="4"/>
        <v>22</v>
      </c>
      <c r="BB14" s="29">
        <f>SUM(BB16:BB35)</f>
        <v>0</v>
      </c>
      <c r="BC14" s="29">
        <f>SUM(BC16:BC35)</f>
        <v>0</v>
      </c>
      <c r="BD14" s="29">
        <f>SUM(BD16:BD35)</f>
        <v>65</v>
      </c>
      <c r="BE14" s="29">
        <f>SUM(BE16:BE35)</f>
        <v>2</v>
      </c>
      <c r="BF14" s="29">
        <f t="shared" si="4"/>
        <v>2</v>
      </c>
      <c r="BG14" s="473">
        <v>2018</v>
      </c>
    </row>
    <row r="15" spans="1:59" s="9" customFormat="1" ht="8.1" customHeight="1">
      <c r="A15" s="474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199"/>
      <c r="X15" s="474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199"/>
      <c r="AO15" s="474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199"/>
    </row>
    <row r="16" spans="1:59" s="9" customFormat="1" ht="17.25" customHeight="1">
      <c r="A16" s="474" t="s">
        <v>95</v>
      </c>
      <c r="B16" s="27">
        <f>C16+J16+P16+Q16+U16+V16+Y16+Z16+AA16+AB16+AC16+AG16+AH16+AK16+AL16+AM16+AP16+AQ16+AR16+AS16+AT16+AU16+AV16+AW16+AX16+BB16+BC16+BD16+BE16+BF16</f>
        <v>32</v>
      </c>
      <c r="C16" s="212">
        <f>SUM(D16:I16)</f>
        <v>1</v>
      </c>
      <c r="D16" s="406">
        <v>0</v>
      </c>
      <c r="E16" s="392">
        <v>1</v>
      </c>
      <c r="F16" s="406">
        <v>0</v>
      </c>
      <c r="G16" s="406">
        <v>0</v>
      </c>
      <c r="H16" s="406">
        <v>0</v>
      </c>
      <c r="I16" s="406">
        <v>0</v>
      </c>
      <c r="J16" s="212">
        <f>SUM(K16:O16)</f>
        <v>0</v>
      </c>
      <c r="K16" s="406">
        <v>0</v>
      </c>
      <c r="L16" s="406">
        <v>0</v>
      </c>
      <c r="M16" s="406">
        <v>0</v>
      </c>
      <c r="N16" s="406">
        <v>0</v>
      </c>
      <c r="O16" s="406">
        <v>0</v>
      </c>
      <c r="P16" s="406">
        <v>0</v>
      </c>
      <c r="Q16" s="212">
        <f>SUM(R16:T16)</f>
        <v>0</v>
      </c>
      <c r="R16" s="406">
        <v>0</v>
      </c>
      <c r="S16" s="406">
        <v>0</v>
      </c>
      <c r="T16" s="406">
        <v>0</v>
      </c>
      <c r="U16" s="406">
        <v>0</v>
      </c>
      <c r="V16" s="406">
        <v>2</v>
      </c>
      <c r="W16" s="213" t="s">
        <v>351</v>
      </c>
      <c r="X16" s="474" t="s">
        <v>95</v>
      </c>
      <c r="Y16" s="406">
        <v>0</v>
      </c>
      <c r="Z16" s="406">
        <v>1</v>
      </c>
      <c r="AA16" s="406">
        <v>0</v>
      </c>
      <c r="AB16" s="406">
        <v>1</v>
      </c>
      <c r="AC16" s="212">
        <v>2</v>
      </c>
      <c r="AD16" s="406">
        <v>0</v>
      </c>
      <c r="AE16" s="406">
        <v>2</v>
      </c>
      <c r="AF16" s="406">
        <v>0</v>
      </c>
      <c r="AG16" s="406">
        <v>0</v>
      </c>
      <c r="AH16" s="212">
        <v>0</v>
      </c>
      <c r="AI16" s="406">
        <v>0</v>
      </c>
      <c r="AJ16" s="406">
        <v>0</v>
      </c>
      <c r="AK16" s="406">
        <v>3</v>
      </c>
      <c r="AL16" s="406">
        <v>1</v>
      </c>
      <c r="AM16" s="406">
        <v>0</v>
      </c>
      <c r="AN16" s="213" t="s">
        <v>351</v>
      </c>
      <c r="AO16" s="474" t="s">
        <v>95</v>
      </c>
      <c r="AP16" s="406">
        <v>1</v>
      </c>
      <c r="AQ16" s="392">
        <v>0</v>
      </c>
      <c r="AR16" s="392">
        <v>1</v>
      </c>
      <c r="AS16" s="406">
        <v>0</v>
      </c>
      <c r="AT16" s="406">
        <v>0</v>
      </c>
      <c r="AU16" s="406">
        <v>0</v>
      </c>
      <c r="AV16" s="406">
        <v>11</v>
      </c>
      <c r="AW16" s="406">
        <v>1</v>
      </c>
      <c r="AX16" s="212">
        <v>3</v>
      </c>
      <c r="AY16" s="406">
        <v>1</v>
      </c>
      <c r="AZ16" s="406">
        <v>0</v>
      </c>
      <c r="BA16" s="406">
        <v>2</v>
      </c>
      <c r="BB16" s="406">
        <v>0</v>
      </c>
      <c r="BC16" s="406">
        <v>0</v>
      </c>
      <c r="BD16" s="406">
        <v>2</v>
      </c>
      <c r="BE16" s="406">
        <v>2</v>
      </c>
      <c r="BF16" s="406">
        <v>0</v>
      </c>
      <c r="BG16" s="214" t="s">
        <v>352</v>
      </c>
    </row>
    <row r="17" spans="1:59" s="9" customFormat="1" ht="17.25" customHeight="1">
      <c r="A17" s="474" t="s">
        <v>179</v>
      </c>
      <c r="B17" s="27">
        <f t="shared" ref="B17:B35" si="5">C17+J17+P17+Q17+U17+V17+Y17+Z17+AA17+AB17+AC17+AG17+AH17+AK17+AL17+AM17+AP17+AQ17+AR17+AS17+AT17+AU17+AV17+AW17+AX17+BB17+BC17+BD17+BE17+BF17</f>
        <v>11</v>
      </c>
      <c r="C17" s="212">
        <f t="shared" ref="C17:C35" si="6">SUM(D17:I17)</f>
        <v>0</v>
      </c>
      <c r="D17" s="406">
        <v>0</v>
      </c>
      <c r="E17" s="392">
        <v>0</v>
      </c>
      <c r="F17" s="406">
        <v>0</v>
      </c>
      <c r="G17" s="406">
        <v>0</v>
      </c>
      <c r="H17" s="406">
        <v>0</v>
      </c>
      <c r="I17" s="406">
        <v>0</v>
      </c>
      <c r="J17" s="212">
        <f t="shared" ref="J17:J35" si="7">SUM(K17:O17)</f>
        <v>0</v>
      </c>
      <c r="K17" s="406">
        <v>0</v>
      </c>
      <c r="L17" s="406">
        <v>0</v>
      </c>
      <c r="M17" s="406">
        <v>0</v>
      </c>
      <c r="N17" s="406">
        <v>0</v>
      </c>
      <c r="O17" s="406">
        <v>0</v>
      </c>
      <c r="P17" s="406">
        <v>0</v>
      </c>
      <c r="Q17" s="212">
        <f t="shared" ref="Q17:Q35" si="8">SUM(R17:T17)</f>
        <v>0</v>
      </c>
      <c r="R17" s="406">
        <v>0</v>
      </c>
      <c r="S17" s="406">
        <v>0</v>
      </c>
      <c r="T17" s="406">
        <v>0</v>
      </c>
      <c r="U17" s="406">
        <v>0</v>
      </c>
      <c r="V17" s="406">
        <v>1</v>
      </c>
      <c r="W17" s="215" t="s">
        <v>353</v>
      </c>
      <c r="X17" s="474" t="s">
        <v>179</v>
      </c>
      <c r="Y17" s="406">
        <v>0</v>
      </c>
      <c r="Z17" s="406">
        <v>0</v>
      </c>
      <c r="AA17" s="406">
        <v>0</v>
      </c>
      <c r="AB17" s="406">
        <v>0</v>
      </c>
      <c r="AC17" s="212">
        <v>1</v>
      </c>
      <c r="AD17" s="406">
        <v>0</v>
      </c>
      <c r="AE17" s="406">
        <v>1</v>
      </c>
      <c r="AF17" s="406">
        <v>0</v>
      </c>
      <c r="AG17" s="406">
        <v>1</v>
      </c>
      <c r="AH17" s="212">
        <v>3</v>
      </c>
      <c r="AI17" s="406">
        <v>3</v>
      </c>
      <c r="AJ17" s="406">
        <v>0</v>
      </c>
      <c r="AK17" s="406">
        <v>0</v>
      </c>
      <c r="AL17" s="406">
        <v>0</v>
      </c>
      <c r="AM17" s="406">
        <v>0</v>
      </c>
      <c r="AN17" s="215" t="s">
        <v>353</v>
      </c>
      <c r="AO17" s="474" t="s">
        <v>179</v>
      </c>
      <c r="AP17" s="406">
        <v>0</v>
      </c>
      <c r="AQ17" s="392">
        <v>0</v>
      </c>
      <c r="AR17" s="392">
        <v>0</v>
      </c>
      <c r="AS17" s="406">
        <v>0</v>
      </c>
      <c r="AT17" s="406">
        <v>0</v>
      </c>
      <c r="AU17" s="406">
        <v>0</v>
      </c>
      <c r="AV17" s="406">
        <v>0</v>
      </c>
      <c r="AW17" s="406">
        <v>0</v>
      </c>
      <c r="AX17" s="212">
        <v>4</v>
      </c>
      <c r="AY17" s="406">
        <v>2</v>
      </c>
      <c r="AZ17" s="406">
        <v>1</v>
      </c>
      <c r="BA17" s="406">
        <v>1</v>
      </c>
      <c r="BB17" s="406">
        <v>0</v>
      </c>
      <c r="BC17" s="406">
        <v>0</v>
      </c>
      <c r="BD17" s="406">
        <v>1</v>
      </c>
      <c r="BE17" s="406">
        <v>0</v>
      </c>
      <c r="BF17" s="406">
        <v>0</v>
      </c>
      <c r="BG17" s="213" t="s">
        <v>353</v>
      </c>
    </row>
    <row r="18" spans="1:59" s="9" customFormat="1" ht="17.25" customHeight="1">
      <c r="A18" s="86" t="s">
        <v>9</v>
      </c>
      <c r="B18" s="27">
        <f t="shared" si="5"/>
        <v>43</v>
      </c>
      <c r="C18" s="212">
        <f t="shared" si="6"/>
        <v>1</v>
      </c>
      <c r="D18" s="406">
        <v>0</v>
      </c>
      <c r="E18" s="392">
        <v>1</v>
      </c>
      <c r="F18" s="406">
        <v>0</v>
      </c>
      <c r="G18" s="406">
        <v>0</v>
      </c>
      <c r="H18" s="406">
        <v>0</v>
      </c>
      <c r="I18" s="406">
        <v>0</v>
      </c>
      <c r="J18" s="212">
        <f t="shared" si="7"/>
        <v>1</v>
      </c>
      <c r="K18" s="406">
        <v>0</v>
      </c>
      <c r="L18" s="406">
        <v>0</v>
      </c>
      <c r="M18" s="406">
        <v>1</v>
      </c>
      <c r="N18" s="406">
        <v>0</v>
      </c>
      <c r="O18" s="406">
        <v>0</v>
      </c>
      <c r="P18" s="406">
        <v>0</v>
      </c>
      <c r="Q18" s="212">
        <f t="shared" si="8"/>
        <v>1</v>
      </c>
      <c r="R18" s="406">
        <v>0</v>
      </c>
      <c r="S18" s="406">
        <v>1</v>
      </c>
      <c r="T18" s="406">
        <v>0</v>
      </c>
      <c r="U18" s="406">
        <v>0</v>
      </c>
      <c r="V18" s="406">
        <v>1</v>
      </c>
      <c r="W18" s="215" t="s">
        <v>10</v>
      </c>
      <c r="X18" s="86" t="s">
        <v>9</v>
      </c>
      <c r="Y18" s="406">
        <v>0</v>
      </c>
      <c r="Z18" s="406">
        <v>0</v>
      </c>
      <c r="AA18" s="406">
        <v>1</v>
      </c>
      <c r="AB18" s="406">
        <v>0</v>
      </c>
      <c r="AC18" s="212">
        <v>7</v>
      </c>
      <c r="AD18" s="406">
        <v>0</v>
      </c>
      <c r="AE18" s="406">
        <v>5</v>
      </c>
      <c r="AF18" s="406">
        <v>2</v>
      </c>
      <c r="AG18" s="406">
        <v>3</v>
      </c>
      <c r="AH18" s="212">
        <v>5</v>
      </c>
      <c r="AI18" s="406">
        <v>5</v>
      </c>
      <c r="AJ18" s="406">
        <v>0</v>
      </c>
      <c r="AK18" s="406">
        <v>2</v>
      </c>
      <c r="AL18" s="406">
        <v>0</v>
      </c>
      <c r="AM18" s="406">
        <v>0</v>
      </c>
      <c r="AN18" s="215" t="s">
        <v>10</v>
      </c>
      <c r="AO18" s="86" t="s">
        <v>9</v>
      </c>
      <c r="AP18" s="406">
        <v>2</v>
      </c>
      <c r="AQ18" s="406">
        <v>5</v>
      </c>
      <c r="AR18" s="406">
        <v>0</v>
      </c>
      <c r="AS18" s="406">
        <v>0</v>
      </c>
      <c r="AT18" s="406">
        <v>0</v>
      </c>
      <c r="AU18" s="406">
        <v>6</v>
      </c>
      <c r="AV18" s="406">
        <v>2</v>
      </c>
      <c r="AW18" s="406">
        <v>0</v>
      </c>
      <c r="AX18" s="212">
        <v>2</v>
      </c>
      <c r="AY18" s="406">
        <v>1</v>
      </c>
      <c r="AZ18" s="406">
        <v>0</v>
      </c>
      <c r="BA18" s="406">
        <v>1</v>
      </c>
      <c r="BB18" s="406">
        <v>0</v>
      </c>
      <c r="BC18" s="406">
        <v>0</v>
      </c>
      <c r="BD18" s="406">
        <v>4</v>
      </c>
      <c r="BE18" s="406">
        <v>0</v>
      </c>
      <c r="BF18" s="406">
        <v>0</v>
      </c>
      <c r="BG18" s="216" t="s">
        <v>10</v>
      </c>
    </row>
    <row r="19" spans="1:59" s="9" customFormat="1" ht="17.25" customHeight="1">
      <c r="A19" s="86" t="s">
        <v>11</v>
      </c>
      <c r="B19" s="27">
        <f t="shared" si="5"/>
        <v>58</v>
      </c>
      <c r="C19" s="212">
        <f t="shared" si="6"/>
        <v>1</v>
      </c>
      <c r="D19" s="406">
        <v>0</v>
      </c>
      <c r="E19" s="392">
        <v>1</v>
      </c>
      <c r="F19" s="406">
        <v>0</v>
      </c>
      <c r="G19" s="406">
        <v>0</v>
      </c>
      <c r="H19" s="406">
        <v>0</v>
      </c>
      <c r="I19" s="406">
        <v>0</v>
      </c>
      <c r="J19" s="212">
        <f t="shared" si="7"/>
        <v>1</v>
      </c>
      <c r="K19" s="406">
        <v>0</v>
      </c>
      <c r="L19" s="406">
        <v>0</v>
      </c>
      <c r="M19" s="406">
        <v>1</v>
      </c>
      <c r="N19" s="406">
        <v>0</v>
      </c>
      <c r="O19" s="406">
        <v>0</v>
      </c>
      <c r="P19" s="406">
        <v>0</v>
      </c>
      <c r="Q19" s="212">
        <f t="shared" si="8"/>
        <v>2</v>
      </c>
      <c r="R19" s="406">
        <v>0</v>
      </c>
      <c r="S19" s="406">
        <v>2</v>
      </c>
      <c r="T19" s="406">
        <v>0</v>
      </c>
      <c r="U19" s="406">
        <v>0</v>
      </c>
      <c r="V19" s="406">
        <v>1</v>
      </c>
      <c r="W19" s="215" t="s">
        <v>12</v>
      </c>
      <c r="X19" s="86" t="s">
        <v>11</v>
      </c>
      <c r="Y19" s="406">
        <v>0</v>
      </c>
      <c r="Z19" s="406">
        <v>0</v>
      </c>
      <c r="AA19" s="406">
        <v>0</v>
      </c>
      <c r="AB19" s="406">
        <v>0</v>
      </c>
      <c r="AC19" s="212">
        <v>15</v>
      </c>
      <c r="AD19" s="406">
        <v>2</v>
      </c>
      <c r="AE19" s="406">
        <v>9</v>
      </c>
      <c r="AF19" s="406">
        <v>4</v>
      </c>
      <c r="AG19" s="406">
        <v>3</v>
      </c>
      <c r="AH19" s="212">
        <v>10</v>
      </c>
      <c r="AI19" s="406">
        <v>10</v>
      </c>
      <c r="AJ19" s="406">
        <v>0</v>
      </c>
      <c r="AK19" s="406">
        <v>2</v>
      </c>
      <c r="AL19" s="406">
        <v>0</v>
      </c>
      <c r="AM19" s="406">
        <v>0</v>
      </c>
      <c r="AN19" s="215" t="s">
        <v>12</v>
      </c>
      <c r="AO19" s="86" t="s">
        <v>11</v>
      </c>
      <c r="AP19" s="406">
        <v>2</v>
      </c>
      <c r="AQ19" s="406">
        <v>8</v>
      </c>
      <c r="AR19" s="406">
        <v>0</v>
      </c>
      <c r="AS19" s="406">
        <v>0</v>
      </c>
      <c r="AT19" s="406">
        <v>0</v>
      </c>
      <c r="AU19" s="406">
        <v>5</v>
      </c>
      <c r="AV19" s="406">
        <v>2</v>
      </c>
      <c r="AW19" s="406">
        <v>0</v>
      </c>
      <c r="AX19" s="212">
        <v>2</v>
      </c>
      <c r="AY19" s="406">
        <v>1</v>
      </c>
      <c r="AZ19" s="406">
        <v>0</v>
      </c>
      <c r="BA19" s="406">
        <v>1</v>
      </c>
      <c r="BB19" s="406">
        <v>0</v>
      </c>
      <c r="BC19" s="406">
        <v>0</v>
      </c>
      <c r="BD19" s="406">
        <v>4</v>
      </c>
      <c r="BE19" s="406">
        <v>0</v>
      </c>
      <c r="BF19" s="406">
        <v>0</v>
      </c>
      <c r="BG19" s="216" t="s">
        <v>12</v>
      </c>
    </row>
    <row r="20" spans="1:59" s="9" customFormat="1" ht="17.25" customHeight="1">
      <c r="A20" s="474" t="s">
        <v>181</v>
      </c>
      <c r="B20" s="27">
        <f t="shared" si="5"/>
        <v>65</v>
      </c>
      <c r="C20" s="212">
        <f t="shared" si="6"/>
        <v>1</v>
      </c>
      <c r="D20" s="406">
        <v>0</v>
      </c>
      <c r="E20" s="406">
        <v>1</v>
      </c>
      <c r="F20" s="406">
        <v>0</v>
      </c>
      <c r="G20" s="406">
        <v>0</v>
      </c>
      <c r="H20" s="406">
        <v>0</v>
      </c>
      <c r="I20" s="406">
        <v>0</v>
      </c>
      <c r="J20" s="212">
        <f t="shared" si="7"/>
        <v>1</v>
      </c>
      <c r="K20" s="406">
        <v>0</v>
      </c>
      <c r="L20" s="406">
        <v>0</v>
      </c>
      <c r="M20" s="406">
        <v>1</v>
      </c>
      <c r="N20" s="406">
        <v>0</v>
      </c>
      <c r="O20" s="406">
        <v>0</v>
      </c>
      <c r="P20" s="406">
        <v>1</v>
      </c>
      <c r="Q20" s="212">
        <f t="shared" si="8"/>
        <v>2</v>
      </c>
      <c r="R20" s="406">
        <v>0</v>
      </c>
      <c r="S20" s="406">
        <v>2</v>
      </c>
      <c r="T20" s="406">
        <v>0</v>
      </c>
      <c r="U20" s="406">
        <v>0</v>
      </c>
      <c r="V20" s="406">
        <v>1</v>
      </c>
      <c r="W20" s="215" t="s">
        <v>295</v>
      </c>
      <c r="X20" s="474" t="s">
        <v>181</v>
      </c>
      <c r="Y20" s="406">
        <v>0</v>
      </c>
      <c r="Z20" s="406">
        <v>0</v>
      </c>
      <c r="AA20" s="406">
        <v>1</v>
      </c>
      <c r="AB20" s="406">
        <v>0</v>
      </c>
      <c r="AC20" s="212">
        <v>17</v>
      </c>
      <c r="AD20" s="406">
        <v>1</v>
      </c>
      <c r="AE20" s="406">
        <v>12</v>
      </c>
      <c r="AF20" s="406">
        <v>4</v>
      </c>
      <c r="AG20" s="406">
        <v>4</v>
      </c>
      <c r="AH20" s="212">
        <v>11</v>
      </c>
      <c r="AI20" s="406">
        <v>11</v>
      </c>
      <c r="AJ20" s="406">
        <v>0</v>
      </c>
      <c r="AK20" s="406">
        <v>2</v>
      </c>
      <c r="AL20" s="406">
        <v>0</v>
      </c>
      <c r="AM20" s="406">
        <v>0</v>
      </c>
      <c r="AN20" s="215" t="s">
        <v>295</v>
      </c>
      <c r="AO20" s="474" t="s">
        <v>181</v>
      </c>
      <c r="AP20" s="406">
        <v>2</v>
      </c>
      <c r="AQ20" s="406">
        <v>9</v>
      </c>
      <c r="AR20" s="406">
        <v>1</v>
      </c>
      <c r="AS20" s="406">
        <v>0</v>
      </c>
      <c r="AT20" s="406">
        <v>0</v>
      </c>
      <c r="AU20" s="406">
        <v>3</v>
      </c>
      <c r="AV20" s="406">
        <v>2</v>
      </c>
      <c r="AW20" s="406">
        <v>0</v>
      </c>
      <c r="AX20" s="212">
        <v>2</v>
      </c>
      <c r="AY20" s="406">
        <v>1</v>
      </c>
      <c r="AZ20" s="406">
        <v>0</v>
      </c>
      <c r="BA20" s="406">
        <v>1</v>
      </c>
      <c r="BB20" s="406">
        <v>0</v>
      </c>
      <c r="BC20" s="406">
        <v>0</v>
      </c>
      <c r="BD20" s="406">
        <v>5</v>
      </c>
      <c r="BE20" s="406">
        <v>0</v>
      </c>
      <c r="BF20" s="406">
        <v>0</v>
      </c>
      <c r="BG20" s="213" t="s">
        <v>295</v>
      </c>
    </row>
    <row r="21" spans="1:59" s="9" customFormat="1" ht="17.25" customHeight="1">
      <c r="A21" s="474" t="s">
        <v>183</v>
      </c>
      <c r="B21" s="27">
        <f t="shared" si="5"/>
        <v>36</v>
      </c>
      <c r="C21" s="212">
        <f t="shared" si="6"/>
        <v>1</v>
      </c>
      <c r="D21" s="406">
        <v>0</v>
      </c>
      <c r="E21" s="406">
        <v>1</v>
      </c>
      <c r="F21" s="406">
        <v>0</v>
      </c>
      <c r="G21" s="406">
        <v>0</v>
      </c>
      <c r="H21" s="406">
        <v>0</v>
      </c>
      <c r="I21" s="406">
        <v>0</v>
      </c>
      <c r="J21" s="212">
        <f t="shared" si="7"/>
        <v>1</v>
      </c>
      <c r="K21" s="406">
        <v>0</v>
      </c>
      <c r="L21" s="406">
        <v>0</v>
      </c>
      <c r="M21" s="406">
        <v>1</v>
      </c>
      <c r="N21" s="406">
        <v>0</v>
      </c>
      <c r="O21" s="406">
        <v>0</v>
      </c>
      <c r="P21" s="406">
        <v>0</v>
      </c>
      <c r="Q21" s="212">
        <f t="shared" si="8"/>
        <v>1</v>
      </c>
      <c r="R21" s="406">
        <v>0</v>
      </c>
      <c r="S21" s="406">
        <v>1</v>
      </c>
      <c r="T21" s="406">
        <v>0</v>
      </c>
      <c r="U21" s="406">
        <v>0</v>
      </c>
      <c r="V21" s="406">
        <v>1</v>
      </c>
      <c r="W21" s="215" t="s">
        <v>297</v>
      </c>
      <c r="X21" s="474" t="s">
        <v>183</v>
      </c>
      <c r="Y21" s="406">
        <v>0</v>
      </c>
      <c r="Z21" s="406">
        <v>0</v>
      </c>
      <c r="AA21" s="406">
        <v>0</v>
      </c>
      <c r="AB21" s="406">
        <v>0</v>
      </c>
      <c r="AC21" s="212">
        <v>8</v>
      </c>
      <c r="AD21" s="406">
        <v>1</v>
      </c>
      <c r="AE21" s="406">
        <v>3</v>
      </c>
      <c r="AF21" s="406">
        <v>4</v>
      </c>
      <c r="AG21" s="406">
        <v>3</v>
      </c>
      <c r="AH21" s="212">
        <v>5</v>
      </c>
      <c r="AI21" s="406">
        <v>5</v>
      </c>
      <c r="AJ21" s="406">
        <v>0</v>
      </c>
      <c r="AK21" s="406">
        <v>2</v>
      </c>
      <c r="AL21" s="406">
        <v>0</v>
      </c>
      <c r="AM21" s="406">
        <v>0</v>
      </c>
      <c r="AN21" s="215" t="s">
        <v>297</v>
      </c>
      <c r="AO21" s="474" t="s">
        <v>183</v>
      </c>
      <c r="AP21" s="406">
        <v>2</v>
      </c>
      <c r="AQ21" s="406">
        <v>5</v>
      </c>
      <c r="AR21" s="406">
        <v>0</v>
      </c>
      <c r="AS21" s="406">
        <v>0</v>
      </c>
      <c r="AT21" s="406">
        <v>0</v>
      </c>
      <c r="AU21" s="406">
        <v>3</v>
      </c>
      <c r="AV21" s="406">
        <v>1</v>
      </c>
      <c r="AW21" s="406">
        <v>0</v>
      </c>
      <c r="AX21" s="212">
        <v>2</v>
      </c>
      <c r="AY21" s="406">
        <v>1</v>
      </c>
      <c r="AZ21" s="406">
        <v>0</v>
      </c>
      <c r="BA21" s="406">
        <v>1</v>
      </c>
      <c r="BB21" s="406">
        <v>0</v>
      </c>
      <c r="BC21" s="406">
        <v>0</v>
      </c>
      <c r="BD21" s="406">
        <v>1</v>
      </c>
      <c r="BE21" s="406">
        <v>0</v>
      </c>
      <c r="BF21" s="406">
        <v>0</v>
      </c>
      <c r="BG21" s="213" t="s">
        <v>297</v>
      </c>
    </row>
    <row r="22" spans="1:59" s="9" customFormat="1" ht="17.25" customHeight="1">
      <c r="A22" s="474" t="s">
        <v>185</v>
      </c>
      <c r="B22" s="27">
        <f t="shared" si="5"/>
        <v>86</v>
      </c>
      <c r="C22" s="212">
        <f t="shared" si="6"/>
        <v>1</v>
      </c>
      <c r="D22" s="406">
        <v>0</v>
      </c>
      <c r="E22" s="406">
        <v>1</v>
      </c>
      <c r="F22" s="406">
        <v>0</v>
      </c>
      <c r="G22" s="406">
        <v>0</v>
      </c>
      <c r="H22" s="406">
        <v>0</v>
      </c>
      <c r="I22" s="406">
        <v>0</v>
      </c>
      <c r="J22" s="212">
        <f t="shared" si="7"/>
        <v>1</v>
      </c>
      <c r="K22" s="406">
        <v>0</v>
      </c>
      <c r="L22" s="406">
        <v>0</v>
      </c>
      <c r="M22" s="406">
        <v>1</v>
      </c>
      <c r="N22" s="406">
        <v>0</v>
      </c>
      <c r="O22" s="406">
        <v>0</v>
      </c>
      <c r="P22" s="406">
        <v>0</v>
      </c>
      <c r="Q22" s="212">
        <f t="shared" si="8"/>
        <v>1</v>
      </c>
      <c r="R22" s="406">
        <v>0</v>
      </c>
      <c r="S22" s="406">
        <v>1</v>
      </c>
      <c r="T22" s="406">
        <v>0</v>
      </c>
      <c r="U22" s="406">
        <v>0</v>
      </c>
      <c r="V22" s="406">
        <v>2</v>
      </c>
      <c r="W22" s="215" t="s">
        <v>299</v>
      </c>
      <c r="X22" s="474" t="s">
        <v>185</v>
      </c>
      <c r="Y22" s="406">
        <v>0</v>
      </c>
      <c r="Z22" s="406">
        <v>0</v>
      </c>
      <c r="AA22" s="406">
        <v>1</v>
      </c>
      <c r="AB22" s="406">
        <v>0</v>
      </c>
      <c r="AC22" s="212">
        <v>19</v>
      </c>
      <c r="AD22" s="406">
        <v>0</v>
      </c>
      <c r="AE22" s="406">
        <v>6</v>
      </c>
      <c r="AF22" s="406">
        <v>13</v>
      </c>
      <c r="AG22" s="406">
        <v>7</v>
      </c>
      <c r="AH22" s="212">
        <v>15</v>
      </c>
      <c r="AI22" s="406">
        <v>15</v>
      </c>
      <c r="AJ22" s="406">
        <v>0</v>
      </c>
      <c r="AK22" s="406">
        <v>2</v>
      </c>
      <c r="AL22" s="406">
        <v>0</v>
      </c>
      <c r="AM22" s="406">
        <v>0</v>
      </c>
      <c r="AN22" s="215" t="s">
        <v>299</v>
      </c>
      <c r="AO22" s="474" t="s">
        <v>185</v>
      </c>
      <c r="AP22" s="406">
        <v>2</v>
      </c>
      <c r="AQ22" s="406">
        <v>9</v>
      </c>
      <c r="AR22" s="406">
        <v>0</v>
      </c>
      <c r="AS22" s="406">
        <v>0</v>
      </c>
      <c r="AT22" s="406">
        <v>0</v>
      </c>
      <c r="AU22" s="406">
        <v>13</v>
      </c>
      <c r="AV22" s="406">
        <v>1</v>
      </c>
      <c r="AW22" s="406">
        <v>0</v>
      </c>
      <c r="AX22" s="212">
        <v>2</v>
      </c>
      <c r="AY22" s="406">
        <v>1</v>
      </c>
      <c r="AZ22" s="406">
        <v>0</v>
      </c>
      <c r="BA22" s="406">
        <v>1</v>
      </c>
      <c r="BB22" s="406">
        <v>0</v>
      </c>
      <c r="BC22" s="406">
        <v>0</v>
      </c>
      <c r="BD22" s="406">
        <v>8</v>
      </c>
      <c r="BE22" s="406">
        <v>0</v>
      </c>
      <c r="BF22" s="406">
        <v>2</v>
      </c>
      <c r="BG22" s="215" t="s">
        <v>299</v>
      </c>
    </row>
    <row r="23" spans="1:59" s="9" customFormat="1" ht="17.25" customHeight="1">
      <c r="A23" s="474" t="s">
        <v>333</v>
      </c>
      <c r="B23" s="27">
        <f t="shared" si="5"/>
        <v>61</v>
      </c>
      <c r="C23" s="212">
        <f t="shared" si="6"/>
        <v>1</v>
      </c>
      <c r="D23" s="406">
        <v>0</v>
      </c>
      <c r="E23" s="406">
        <v>1</v>
      </c>
      <c r="F23" s="406">
        <v>0</v>
      </c>
      <c r="G23" s="406">
        <v>0</v>
      </c>
      <c r="H23" s="406">
        <v>0</v>
      </c>
      <c r="I23" s="406">
        <v>0</v>
      </c>
      <c r="J23" s="212">
        <f t="shared" si="7"/>
        <v>1</v>
      </c>
      <c r="K23" s="406">
        <v>0</v>
      </c>
      <c r="L23" s="406">
        <v>0</v>
      </c>
      <c r="M23" s="406">
        <v>1</v>
      </c>
      <c r="N23" s="406">
        <v>0</v>
      </c>
      <c r="O23" s="406">
        <v>0</v>
      </c>
      <c r="P23" s="406">
        <v>0</v>
      </c>
      <c r="Q23" s="212">
        <f t="shared" si="8"/>
        <v>2</v>
      </c>
      <c r="R23" s="406">
        <v>0</v>
      </c>
      <c r="S23" s="406">
        <v>1</v>
      </c>
      <c r="T23" s="406">
        <v>1</v>
      </c>
      <c r="U23" s="406">
        <v>0</v>
      </c>
      <c r="V23" s="406">
        <v>1</v>
      </c>
      <c r="W23" s="215" t="s">
        <v>301</v>
      </c>
      <c r="X23" s="474" t="s">
        <v>187</v>
      </c>
      <c r="Y23" s="406">
        <v>0</v>
      </c>
      <c r="Z23" s="406">
        <v>0</v>
      </c>
      <c r="AA23" s="406">
        <v>1</v>
      </c>
      <c r="AB23" s="406">
        <v>0</v>
      </c>
      <c r="AC23" s="212">
        <v>13</v>
      </c>
      <c r="AD23" s="406">
        <v>0</v>
      </c>
      <c r="AE23" s="406">
        <v>9</v>
      </c>
      <c r="AF23" s="406">
        <v>4</v>
      </c>
      <c r="AG23" s="406">
        <v>6</v>
      </c>
      <c r="AH23" s="212">
        <v>10</v>
      </c>
      <c r="AI23" s="406">
        <v>10</v>
      </c>
      <c r="AJ23" s="406">
        <v>0</v>
      </c>
      <c r="AK23" s="406">
        <v>2</v>
      </c>
      <c r="AL23" s="406">
        <v>0</v>
      </c>
      <c r="AM23" s="406">
        <v>0</v>
      </c>
      <c r="AN23" s="215" t="s">
        <v>301</v>
      </c>
      <c r="AO23" s="474" t="s">
        <v>187</v>
      </c>
      <c r="AP23" s="406">
        <v>2</v>
      </c>
      <c r="AQ23" s="406">
        <v>10</v>
      </c>
      <c r="AR23" s="406">
        <v>1</v>
      </c>
      <c r="AS23" s="406">
        <v>0</v>
      </c>
      <c r="AT23" s="406">
        <v>0</v>
      </c>
      <c r="AU23" s="406">
        <v>3</v>
      </c>
      <c r="AV23" s="406">
        <v>2</v>
      </c>
      <c r="AW23" s="406">
        <v>0</v>
      </c>
      <c r="AX23" s="212">
        <v>2</v>
      </c>
      <c r="AY23" s="406">
        <v>1</v>
      </c>
      <c r="AZ23" s="406">
        <v>0</v>
      </c>
      <c r="BA23" s="406">
        <v>1</v>
      </c>
      <c r="BB23" s="406">
        <v>0</v>
      </c>
      <c r="BC23" s="406">
        <v>0</v>
      </c>
      <c r="BD23" s="406">
        <v>4</v>
      </c>
      <c r="BE23" s="406">
        <v>0</v>
      </c>
      <c r="BF23" s="406">
        <v>0</v>
      </c>
      <c r="BG23" s="215" t="s">
        <v>301</v>
      </c>
    </row>
    <row r="24" spans="1:59" s="9" customFormat="1" ht="17.25" customHeight="1">
      <c r="A24" s="474" t="s">
        <v>189</v>
      </c>
      <c r="B24" s="27">
        <f t="shared" si="5"/>
        <v>60</v>
      </c>
      <c r="C24" s="212">
        <f t="shared" si="6"/>
        <v>1</v>
      </c>
      <c r="D24" s="406">
        <v>0</v>
      </c>
      <c r="E24" s="406">
        <v>1</v>
      </c>
      <c r="F24" s="406">
        <v>0</v>
      </c>
      <c r="G24" s="406">
        <v>0</v>
      </c>
      <c r="H24" s="406">
        <v>0</v>
      </c>
      <c r="I24" s="406">
        <v>0</v>
      </c>
      <c r="J24" s="212">
        <f t="shared" si="7"/>
        <v>2</v>
      </c>
      <c r="K24" s="406">
        <v>0</v>
      </c>
      <c r="L24" s="406">
        <v>0</v>
      </c>
      <c r="M24" s="406">
        <v>2</v>
      </c>
      <c r="N24" s="406">
        <v>0</v>
      </c>
      <c r="O24" s="406">
        <v>0</v>
      </c>
      <c r="P24" s="406">
        <v>0</v>
      </c>
      <c r="Q24" s="212">
        <f t="shared" si="8"/>
        <v>1</v>
      </c>
      <c r="R24" s="406">
        <v>0</v>
      </c>
      <c r="S24" s="406">
        <v>1</v>
      </c>
      <c r="T24" s="406">
        <v>0</v>
      </c>
      <c r="U24" s="406">
        <v>0</v>
      </c>
      <c r="V24" s="406">
        <v>1</v>
      </c>
      <c r="W24" s="215" t="s">
        <v>303</v>
      </c>
      <c r="X24" s="474" t="s">
        <v>189</v>
      </c>
      <c r="Y24" s="406">
        <v>0</v>
      </c>
      <c r="Z24" s="406">
        <v>0</v>
      </c>
      <c r="AA24" s="406">
        <v>0</v>
      </c>
      <c r="AB24" s="406">
        <v>0</v>
      </c>
      <c r="AC24" s="212">
        <v>13</v>
      </c>
      <c r="AD24" s="406">
        <v>2</v>
      </c>
      <c r="AE24" s="406">
        <v>2</v>
      </c>
      <c r="AF24" s="406">
        <v>9</v>
      </c>
      <c r="AG24" s="406">
        <v>4</v>
      </c>
      <c r="AH24" s="212">
        <v>9</v>
      </c>
      <c r="AI24" s="406">
        <v>9</v>
      </c>
      <c r="AJ24" s="406">
        <v>0</v>
      </c>
      <c r="AK24" s="406">
        <v>2</v>
      </c>
      <c r="AL24" s="406">
        <v>0</v>
      </c>
      <c r="AM24" s="406">
        <v>0</v>
      </c>
      <c r="AN24" s="215" t="s">
        <v>303</v>
      </c>
      <c r="AO24" s="474" t="s">
        <v>189</v>
      </c>
      <c r="AP24" s="406">
        <v>2</v>
      </c>
      <c r="AQ24" s="406">
        <v>6</v>
      </c>
      <c r="AR24" s="406">
        <v>0</v>
      </c>
      <c r="AS24" s="406">
        <v>0</v>
      </c>
      <c r="AT24" s="406">
        <v>0</v>
      </c>
      <c r="AU24" s="406">
        <v>9</v>
      </c>
      <c r="AV24" s="406">
        <v>2</v>
      </c>
      <c r="AW24" s="406">
        <v>0</v>
      </c>
      <c r="AX24" s="212">
        <v>3</v>
      </c>
      <c r="AY24" s="406">
        <v>1</v>
      </c>
      <c r="AZ24" s="406">
        <v>1</v>
      </c>
      <c r="BA24" s="406">
        <v>1</v>
      </c>
      <c r="BB24" s="406">
        <v>0</v>
      </c>
      <c r="BC24" s="406">
        <v>0</v>
      </c>
      <c r="BD24" s="406">
        <v>5</v>
      </c>
      <c r="BE24" s="406">
        <v>0</v>
      </c>
      <c r="BF24" s="406">
        <v>0</v>
      </c>
      <c r="BG24" s="215" t="s">
        <v>303</v>
      </c>
    </row>
    <row r="25" spans="1:59" s="9" customFormat="1" ht="17.25" customHeight="1">
      <c r="A25" s="474" t="s">
        <v>191</v>
      </c>
      <c r="B25" s="27">
        <f t="shared" si="5"/>
        <v>37</v>
      </c>
      <c r="C25" s="212">
        <f t="shared" si="6"/>
        <v>1</v>
      </c>
      <c r="D25" s="406">
        <v>0</v>
      </c>
      <c r="E25" s="406">
        <v>1</v>
      </c>
      <c r="F25" s="406">
        <v>0</v>
      </c>
      <c r="G25" s="406">
        <v>0</v>
      </c>
      <c r="H25" s="406">
        <v>0</v>
      </c>
      <c r="I25" s="406">
        <v>0</v>
      </c>
      <c r="J25" s="212">
        <f t="shared" si="7"/>
        <v>1</v>
      </c>
      <c r="K25" s="406">
        <v>0</v>
      </c>
      <c r="L25" s="406">
        <v>0</v>
      </c>
      <c r="M25" s="406">
        <v>1</v>
      </c>
      <c r="N25" s="406">
        <v>0</v>
      </c>
      <c r="O25" s="406">
        <v>0</v>
      </c>
      <c r="P25" s="406">
        <v>0</v>
      </c>
      <c r="Q25" s="212">
        <f t="shared" si="8"/>
        <v>1</v>
      </c>
      <c r="R25" s="406">
        <v>0</v>
      </c>
      <c r="S25" s="406">
        <v>1</v>
      </c>
      <c r="T25" s="406">
        <v>0</v>
      </c>
      <c r="U25" s="406">
        <v>0</v>
      </c>
      <c r="V25" s="406">
        <v>1</v>
      </c>
      <c r="W25" s="215" t="s">
        <v>331</v>
      </c>
      <c r="X25" s="474" t="s">
        <v>191</v>
      </c>
      <c r="Y25" s="406">
        <v>0</v>
      </c>
      <c r="Z25" s="406">
        <v>0</v>
      </c>
      <c r="AA25" s="406">
        <v>0</v>
      </c>
      <c r="AB25" s="406">
        <v>0</v>
      </c>
      <c r="AC25" s="212">
        <v>8</v>
      </c>
      <c r="AD25" s="406">
        <v>1</v>
      </c>
      <c r="AE25" s="406">
        <v>3</v>
      </c>
      <c r="AF25" s="406">
        <v>4</v>
      </c>
      <c r="AG25" s="406">
        <v>3</v>
      </c>
      <c r="AH25" s="212">
        <v>7</v>
      </c>
      <c r="AI25" s="406">
        <v>7</v>
      </c>
      <c r="AJ25" s="406">
        <v>0</v>
      </c>
      <c r="AK25" s="406">
        <v>2</v>
      </c>
      <c r="AL25" s="406">
        <v>0</v>
      </c>
      <c r="AM25" s="406">
        <v>0</v>
      </c>
      <c r="AN25" s="215" t="s">
        <v>331</v>
      </c>
      <c r="AO25" s="474" t="s">
        <v>191</v>
      </c>
      <c r="AP25" s="406">
        <v>2</v>
      </c>
      <c r="AQ25" s="406">
        <v>4</v>
      </c>
      <c r="AR25" s="406">
        <v>0</v>
      </c>
      <c r="AS25" s="406">
        <v>0</v>
      </c>
      <c r="AT25" s="406">
        <v>0</v>
      </c>
      <c r="AU25" s="406">
        <v>3</v>
      </c>
      <c r="AV25" s="406">
        <v>1</v>
      </c>
      <c r="AW25" s="406">
        <v>0</v>
      </c>
      <c r="AX25" s="212">
        <v>2</v>
      </c>
      <c r="AY25" s="406">
        <v>1</v>
      </c>
      <c r="AZ25" s="406">
        <v>0</v>
      </c>
      <c r="BA25" s="406">
        <v>1</v>
      </c>
      <c r="BB25" s="406">
        <v>0</v>
      </c>
      <c r="BC25" s="406">
        <v>0</v>
      </c>
      <c r="BD25" s="406">
        <v>1</v>
      </c>
      <c r="BE25" s="406">
        <v>0</v>
      </c>
      <c r="BF25" s="406">
        <v>0</v>
      </c>
      <c r="BG25" s="216" t="s">
        <v>331</v>
      </c>
    </row>
    <row r="26" spans="1:59" s="9" customFormat="1" ht="17.25" customHeight="1">
      <c r="A26" s="474" t="s">
        <v>193</v>
      </c>
      <c r="B26" s="27">
        <f t="shared" si="5"/>
        <v>43</v>
      </c>
      <c r="C26" s="212">
        <f t="shared" si="6"/>
        <v>1</v>
      </c>
      <c r="D26" s="406">
        <v>0</v>
      </c>
      <c r="E26" s="406">
        <v>1</v>
      </c>
      <c r="F26" s="406">
        <v>0</v>
      </c>
      <c r="G26" s="406">
        <v>0</v>
      </c>
      <c r="H26" s="406">
        <v>0</v>
      </c>
      <c r="I26" s="406">
        <v>0</v>
      </c>
      <c r="J26" s="212">
        <f t="shared" si="7"/>
        <v>1</v>
      </c>
      <c r="K26" s="406">
        <v>0</v>
      </c>
      <c r="L26" s="406">
        <v>0</v>
      </c>
      <c r="M26" s="406">
        <v>1</v>
      </c>
      <c r="N26" s="406">
        <v>0</v>
      </c>
      <c r="O26" s="406">
        <v>0</v>
      </c>
      <c r="P26" s="406">
        <v>0</v>
      </c>
      <c r="Q26" s="212">
        <f t="shared" si="8"/>
        <v>1</v>
      </c>
      <c r="R26" s="406">
        <v>0</v>
      </c>
      <c r="S26" s="406">
        <v>0</v>
      </c>
      <c r="T26" s="406">
        <v>1</v>
      </c>
      <c r="U26" s="406">
        <v>0</v>
      </c>
      <c r="V26" s="406">
        <v>1</v>
      </c>
      <c r="W26" s="215" t="s">
        <v>307</v>
      </c>
      <c r="X26" s="474" t="s">
        <v>193</v>
      </c>
      <c r="Y26" s="406">
        <v>0</v>
      </c>
      <c r="Z26" s="406">
        <v>0</v>
      </c>
      <c r="AA26" s="406">
        <v>1</v>
      </c>
      <c r="AB26" s="406">
        <v>0</v>
      </c>
      <c r="AC26" s="212">
        <v>8</v>
      </c>
      <c r="AD26" s="406">
        <v>0</v>
      </c>
      <c r="AE26" s="406">
        <v>4</v>
      </c>
      <c r="AF26" s="406">
        <v>4</v>
      </c>
      <c r="AG26" s="406">
        <v>4</v>
      </c>
      <c r="AH26" s="212">
        <v>8</v>
      </c>
      <c r="AI26" s="406">
        <v>8</v>
      </c>
      <c r="AJ26" s="406">
        <v>0</v>
      </c>
      <c r="AK26" s="406">
        <v>2</v>
      </c>
      <c r="AL26" s="406">
        <v>0</v>
      </c>
      <c r="AM26" s="406">
        <v>0</v>
      </c>
      <c r="AN26" s="215" t="s">
        <v>307</v>
      </c>
      <c r="AO26" s="474" t="s">
        <v>193</v>
      </c>
      <c r="AP26" s="406">
        <v>2</v>
      </c>
      <c r="AQ26" s="406">
        <v>4</v>
      </c>
      <c r="AR26" s="406">
        <v>0</v>
      </c>
      <c r="AS26" s="406">
        <v>0</v>
      </c>
      <c r="AT26" s="406">
        <v>0</v>
      </c>
      <c r="AU26" s="406">
        <v>4</v>
      </c>
      <c r="AV26" s="406">
        <v>1</v>
      </c>
      <c r="AW26" s="406">
        <v>0</v>
      </c>
      <c r="AX26" s="212">
        <v>2</v>
      </c>
      <c r="AY26" s="406">
        <v>1</v>
      </c>
      <c r="AZ26" s="406">
        <v>0</v>
      </c>
      <c r="BA26" s="406">
        <v>1</v>
      </c>
      <c r="BB26" s="406">
        <v>0</v>
      </c>
      <c r="BC26" s="406">
        <v>0</v>
      </c>
      <c r="BD26" s="406">
        <v>3</v>
      </c>
      <c r="BE26" s="406">
        <v>0</v>
      </c>
      <c r="BF26" s="406">
        <v>0</v>
      </c>
      <c r="BG26" s="215" t="s">
        <v>307</v>
      </c>
    </row>
    <row r="27" spans="1:59" s="9" customFormat="1" ht="17.25" customHeight="1">
      <c r="A27" s="474" t="s">
        <v>195</v>
      </c>
      <c r="B27" s="27">
        <f t="shared" si="5"/>
        <v>66</v>
      </c>
      <c r="C27" s="212">
        <f t="shared" si="6"/>
        <v>2</v>
      </c>
      <c r="D27" s="406">
        <v>0</v>
      </c>
      <c r="E27" s="406">
        <v>2</v>
      </c>
      <c r="F27" s="406">
        <v>0</v>
      </c>
      <c r="G27" s="406">
        <v>0</v>
      </c>
      <c r="H27" s="406">
        <v>0</v>
      </c>
      <c r="I27" s="406">
        <v>0</v>
      </c>
      <c r="J27" s="212">
        <f t="shared" si="7"/>
        <v>2</v>
      </c>
      <c r="K27" s="406">
        <v>0</v>
      </c>
      <c r="L27" s="406">
        <v>0</v>
      </c>
      <c r="M27" s="406">
        <v>2</v>
      </c>
      <c r="N27" s="406">
        <v>0</v>
      </c>
      <c r="O27" s="406">
        <v>0</v>
      </c>
      <c r="P27" s="406">
        <v>0</v>
      </c>
      <c r="Q27" s="212">
        <f t="shared" si="8"/>
        <v>2</v>
      </c>
      <c r="R27" s="406">
        <v>0</v>
      </c>
      <c r="S27" s="406">
        <v>0</v>
      </c>
      <c r="T27" s="406">
        <v>2</v>
      </c>
      <c r="U27" s="406">
        <v>0</v>
      </c>
      <c r="V27" s="406">
        <v>3</v>
      </c>
      <c r="W27" s="215" t="s">
        <v>309</v>
      </c>
      <c r="X27" s="474" t="s">
        <v>195</v>
      </c>
      <c r="Y27" s="406">
        <v>0</v>
      </c>
      <c r="Z27" s="406">
        <v>0</v>
      </c>
      <c r="AA27" s="406">
        <v>0</v>
      </c>
      <c r="AB27" s="406">
        <v>0</v>
      </c>
      <c r="AC27" s="212">
        <v>13</v>
      </c>
      <c r="AD27" s="406">
        <v>0</v>
      </c>
      <c r="AE27" s="406">
        <v>6</v>
      </c>
      <c r="AF27" s="406">
        <v>7</v>
      </c>
      <c r="AG27" s="406">
        <v>7</v>
      </c>
      <c r="AH27" s="212">
        <v>12</v>
      </c>
      <c r="AI27" s="406">
        <v>12</v>
      </c>
      <c r="AJ27" s="406">
        <v>0</v>
      </c>
      <c r="AK27" s="406">
        <v>4</v>
      </c>
      <c r="AL27" s="406">
        <v>0</v>
      </c>
      <c r="AM27" s="406">
        <v>0</v>
      </c>
      <c r="AN27" s="215" t="s">
        <v>309</v>
      </c>
      <c r="AO27" s="474" t="s">
        <v>195</v>
      </c>
      <c r="AP27" s="406">
        <v>2</v>
      </c>
      <c r="AQ27" s="406">
        <v>7</v>
      </c>
      <c r="AR27" s="406">
        <v>0</v>
      </c>
      <c r="AS27" s="406">
        <v>0</v>
      </c>
      <c r="AT27" s="406">
        <v>0</v>
      </c>
      <c r="AU27" s="406">
        <v>5</v>
      </c>
      <c r="AV27" s="406">
        <v>2</v>
      </c>
      <c r="AW27" s="406">
        <v>0</v>
      </c>
      <c r="AX27" s="212">
        <v>2</v>
      </c>
      <c r="AY27" s="406">
        <v>1</v>
      </c>
      <c r="AZ27" s="406">
        <v>0</v>
      </c>
      <c r="BA27" s="406">
        <v>1</v>
      </c>
      <c r="BB27" s="406">
        <v>0</v>
      </c>
      <c r="BC27" s="406">
        <v>0</v>
      </c>
      <c r="BD27" s="406">
        <v>3</v>
      </c>
      <c r="BE27" s="406">
        <v>0</v>
      </c>
      <c r="BF27" s="406">
        <v>0</v>
      </c>
      <c r="BG27" s="213" t="s">
        <v>309</v>
      </c>
    </row>
    <row r="28" spans="1:59" s="9" customFormat="1" ht="17.25" customHeight="1">
      <c r="A28" s="474" t="s">
        <v>196</v>
      </c>
      <c r="B28" s="27">
        <f t="shared" si="5"/>
        <v>39</v>
      </c>
      <c r="C28" s="212">
        <f t="shared" si="6"/>
        <v>1</v>
      </c>
      <c r="D28" s="406">
        <v>0</v>
      </c>
      <c r="E28" s="406">
        <v>1</v>
      </c>
      <c r="F28" s="406">
        <v>0</v>
      </c>
      <c r="G28" s="406">
        <v>0</v>
      </c>
      <c r="H28" s="406">
        <v>0</v>
      </c>
      <c r="I28" s="406">
        <v>0</v>
      </c>
      <c r="J28" s="212">
        <f t="shared" si="7"/>
        <v>1</v>
      </c>
      <c r="K28" s="406">
        <v>0</v>
      </c>
      <c r="L28" s="406">
        <v>0</v>
      </c>
      <c r="M28" s="406">
        <v>1</v>
      </c>
      <c r="N28" s="406">
        <v>0</v>
      </c>
      <c r="O28" s="406">
        <v>0</v>
      </c>
      <c r="P28" s="406">
        <v>0</v>
      </c>
      <c r="Q28" s="212">
        <f t="shared" si="8"/>
        <v>2</v>
      </c>
      <c r="R28" s="406">
        <v>0</v>
      </c>
      <c r="S28" s="406">
        <v>2</v>
      </c>
      <c r="T28" s="406">
        <v>0</v>
      </c>
      <c r="U28" s="406">
        <v>0</v>
      </c>
      <c r="V28" s="406">
        <v>1</v>
      </c>
      <c r="W28" s="215" t="s">
        <v>332</v>
      </c>
      <c r="X28" s="474" t="s">
        <v>196</v>
      </c>
      <c r="Y28" s="406">
        <v>0</v>
      </c>
      <c r="Z28" s="406">
        <v>0</v>
      </c>
      <c r="AA28" s="406">
        <v>1</v>
      </c>
      <c r="AB28" s="406">
        <v>0</v>
      </c>
      <c r="AC28" s="212">
        <v>7</v>
      </c>
      <c r="AD28" s="406">
        <v>1</v>
      </c>
      <c r="AE28" s="406">
        <v>5</v>
      </c>
      <c r="AF28" s="406">
        <v>1</v>
      </c>
      <c r="AG28" s="406">
        <v>3</v>
      </c>
      <c r="AH28" s="212">
        <v>6</v>
      </c>
      <c r="AI28" s="406">
        <v>6</v>
      </c>
      <c r="AJ28" s="406">
        <v>0</v>
      </c>
      <c r="AK28" s="406">
        <v>2</v>
      </c>
      <c r="AL28" s="406">
        <v>0</v>
      </c>
      <c r="AM28" s="406">
        <v>0</v>
      </c>
      <c r="AN28" s="215" t="s">
        <v>332</v>
      </c>
      <c r="AO28" s="474" t="s">
        <v>196</v>
      </c>
      <c r="AP28" s="406">
        <v>2</v>
      </c>
      <c r="AQ28" s="406">
        <v>5</v>
      </c>
      <c r="AR28" s="406">
        <v>1</v>
      </c>
      <c r="AS28" s="406">
        <v>0</v>
      </c>
      <c r="AT28" s="406">
        <v>0</v>
      </c>
      <c r="AU28" s="406">
        <v>2</v>
      </c>
      <c r="AV28" s="406">
        <v>1</v>
      </c>
      <c r="AW28" s="406">
        <v>0</v>
      </c>
      <c r="AX28" s="212">
        <v>2</v>
      </c>
      <c r="AY28" s="406">
        <v>1</v>
      </c>
      <c r="AZ28" s="406">
        <v>0</v>
      </c>
      <c r="BA28" s="406">
        <v>1</v>
      </c>
      <c r="BB28" s="406">
        <v>0</v>
      </c>
      <c r="BC28" s="406">
        <v>0</v>
      </c>
      <c r="BD28" s="406">
        <v>2</v>
      </c>
      <c r="BE28" s="406">
        <v>0</v>
      </c>
      <c r="BF28" s="406">
        <v>0</v>
      </c>
      <c r="BG28" s="213" t="s">
        <v>311</v>
      </c>
    </row>
    <row r="29" spans="1:59" s="9" customFormat="1" ht="17.25" customHeight="1">
      <c r="A29" s="474" t="s">
        <v>312</v>
      </c>
      <c r="B29" s="27">
        <f t="shared" si="5"/>
        <v>47</v>
      </c>
      <c r="C29" s="212">
        <f t="shared" si="6"/>
        <v>0</v>
      </c>
      <c r="D29" s="406">
        <v>0</v>
      </c>
      <c r="E29" s="406">
        <v>0</v>
      </c>
      <c r="F29" s="406">
        <v>0</v>
      </c>
      <c r="G29" s="406">
        <v>0</v>
      </c>
      <c r="H29" s="406">
        <v>0</v>
      </c>
      <c r="I29" s="406">
        <v>0</v>
      </c>
      <c r="J29" s="212">
        <f t="shared" si="7"/>
        <v>1</v>
      </c>
      <c r="K29" s="406">
        <v>0</v>
      </c>
      <c r="L29" s="406">
        <v>0</v>
      </c>
      <c r="M29" s="406">
        <v>1</v>
      </c>
      <c r="N29" s="406">
        <v>0</v>
      </c>
      <c r="O29" s="406">
        <v>0</v>
      </c>
      <c r="P29" s="406">
        <v>0</v>
      </c>
      <c r="Q29" s="212">
        <f t="shared" si="8"/>
        <v>1</v>
      </c>
      <c r="R29" s="406">
        <v>0</v>
      </c>
      <c r="S29" s="406">
        <v>0</v>
      </c>
      <c r="T29" s="406">
        <v>1</v>
      </c>
      <c r="U29" s="406">
        <v>0</v>
      </c>
      <c r="V29" s="406">
        <v>1</v>
      </c>
      <c r="W29" s="215" t="s">
        <v>313</v>
      </c>
      <c r="X29" s="474" t="s">
        <v>312</v>
      </c>
      <c r="Y29" s="406">
        <v>0</v>
      </c>
      <c r="Z29" s="406">
        <v>0</v>
      </c>
      <c r="AA29" s="406">
        <v>0</v>
      </c>
      <c r="AB29" s="406">
        <v>0</v>
      </c>
      <c r="AC29" s="212">
        <v>10</v>
      </c>
      <c r="AD29" s="406">
        <v>0</v>
      </c>
      <c r="AE29" s="406">
        <v>5</v>
      </c>
      <c r="AF29" s="406">
        <v>5</v>
      </c>
      <c r="AG29" s="406">
        <v>5</v>
      </c>
      <c r="AH29" s="212">
        <v>10</v>
      </c>
      <c r="AI29" s="406">
        <v>10</v>
      </c>
      <c r="AJ29" s="406">
        <v>0</v>
      </c>
      <c r="AK29" s="406">
        <v>2</v>
      </c>
      <c r="AL29" s="406">
        <v>0</v>
      </c>
      <c r="AM29" s="406">
        <v>0</v>
      </c>
      <c r="AN29" s="215" t="s">
        <v>313</v>
      </c>
      <c r="AO29" s="474" t="s">
        <v>312</v>
      </c>
      <c r="AP29" s="406">
        <v>2</v>
      </c>
      <c r="AQ29" s="406">
        <v>5</v>
      </c>
      <c r="AR29" s="406">
        <v>0</v>
      </c>
      <c r="AS29" s="406">
        <v>0</v>
      </c>
      <c r="AT29" s="406">
        <v>0</v>
      </c>
      <c r="AU29" s="406">
        <v>4</v>
      </c>
      <c r="AV29" s="406">
        <v>1</v>
      </c>
      <c r="AW29" s="406">
        <v>0</v>
      </c>
      <c r="AX29" s="212">
        <v>2</v>
      </c>
      <c r="AY29" s="406">
        <v>1</v>
      </c>
      <c r="AZ29" s="406">
        <v>0</v>
      </c>
      <c r="BA29" s="406">
        <v>1</v>
      </c>
      <c r="BB29" s="406">
        <v>0</v>
      </c>
      <c r="BC29" s="406">
        <v>0</v>
      </c>
      <c r="BD29" s="406">
        <v>3</v>
      </c>
      <c r="BE29" s="406">
        <v>0</v>
      </c>
      <c r="BF29" s="406">
        <v>0</v>
      </c>
      <c r="BG29" s="215" t="s">
        <v>313</v>
      </c>
    </row>
    <row r="30" spans="1:59" s="9" customFormat="1" ht="17.25" customHeight="1">
      <c r="A30" s="474" t="s">
        <v>502</v>
      </c>
      <c r="B30" s="27">
        <f t="shared" si="5"/>
        <v>31</v>
      </c>
      <c r="C30" s="212">
        <f t="shared" si="6"/>
        <v>0</v>
      </c>
      <c r="D30" s="406">
        <v>0</v>
      </c>
      <c r="E30" s="406">
        <v>0</v>
      </c>
      <c r="F30" s="406">
        <v>0</v>
      </c>
      <c r="G30" s="406">
        <v>0</v>
      </c>
      <c r="H30" s="406">
        <v>0</v>
      </c>
      <c r="I30" s="406">
        <v>0</v>
      </c>
      <c r="J30" s="212">
        <f t="shared" si="7"/>
        <v>1</v>
      </c>
      <c r="K30" s="406">
        <v>0</v>
      </c>
      <c r="L30" s="406">
        <v>0</v>
      </c>
      <c r="M30" s="406">
        <v>1</v>
      </c>
      <c r="N30" s="406">
        <v>0</v>
      </c>
      <c r="O30" s="406">
        <v>0</v>
      </c>
      <c r="P30" s="406">
        <v>0</v>
      </c>
      <c r="Q30" s="212">
        <f t="shared" si="8"/>
        <v>1</v>
      </c>
      <c r="R30" s="406">
        <v>0</v>
      </c>
      <c r="S30" s="406">
        <v>1</v>
      </c>
      <c r="T30" s="406">
        <v>0</v>
      </c>
      <c r="U30" s="406">
        <v>0</v>
      </c>
      <c r="V30" s="406">
        <v>1</v>
      </c>
      <c r="W30" s="215" t="s">
        <v>503</v>
      </c>
      <c r="X30" s="474" t="s">
        <v>502</v>
      </c>
      <c r="Y30" s="406">
        <v>0</v>
      </c>
      <c r="Z30" s="406">
        <v>0</v>
      </c>
      <c r="AA30" s="406">
        <v>0</v>
      </c>
      <c r="AB30" s="406">
        <v>0</v>
      </c>
      <c r="AC30" s="212">
        <v>6</v>
      </c>
      <c r="AD30" s="406">
        <v>1</v>
      </c>
      <c r="AE30" s="406">
        <v>4</v>
      </c>
      <c r="AF30" s="406">
        <v>1</v>
      </c>
      <c r="AG30" s="406">
        <v>1</v>
      </c>
      <c r="AH30" s="212">
        <v>4</v>
      </c>
      <c r="AI30" s="406">
        <v>4</v>
      </c>
      <c r="AJ30" s="406">
        <v>0</v>
      </c>
      <c r="AK30" s="406">
        <v>2</v>
      </c>
      <c r="AL30" s="406">
        <v>0</v>
      </c>
      <c r="AM30" s="406">
        <v>0</v>
      </c>
      <c r="AN30" s="215" t="s">
        <v>503</v>
      </c>
      <c r="AO30" s="474" t="s">
        <v>502</v>
      </c>
      <c r="AP30" s="406">
        <v>2</v>
      </c>
      <c r="AQ30" s="392">
        <v>3</v>
      </c>
      <c r="AR30" s="392">
        <v>0</v>
      </c>
      <c r="AS30" s="406">
        <v>0</v>
      </c>
      <c r="AT30" s="406">
        <v>0</v>
      </c>
      <c r="AU30" s="406">
        <v>3</v>
      </c>
      <c r="AV30" s="406">
        <v>1</v>
      </c>
      <c r="AW30" s="406">
        <v>0</v>
      </c>
      <c r="AX30" s="212">
        <v>2</v>
      </c>
      <c r="AY30" s="406">
        <v>1</v>
      </c>
      <c r="AZ30" s="406">
        <v>0</v>
      </c>
      <c r="BA30" s="406">
        <v>1</v>
      </c>
      <c r="BB30" s="406">
        <v>0</v>
      </c>
      <c r="BC30" s="406">
        <v>0</v>
      </c>
      <c r="BD30" s="406">
        <v>4</v>
      </c>
      <c r="BE30" s="406">
        <v>0</v>
      </c>
      <c r="BF30" s="406">
        <v>0</v>
      </c>
      <c r="BG30" s="215" t="s">
        <v>503</v>
      </c>
    </row>
    <row r="31" spans="1:59" s="9" customFormat="1" ht="17.25" customHeight="1">
      <c r="A31" s="550" t="s">
        <v>952</v>
      </c>
      <c r="B31" s="27">
        <f t="shared" si="5"/>
        <v>29</v>
      </c>
      <c r="C31" s="212">
        <f t="shared" si="6"/>
        <v>0</v>
      </c>
      <c r="D31" s="406">
        <v>0</v>
      </c>
      <c r="E31" s="406">
        <v>0</v>
      </c>
      <c r="F31" s="406">
        <v>0</v>
      </c>
      <c r="G31" s="406">
        <v>0</v>
      </c>
      <c r="H31" s="406">
        <v>0</v>
      </c>
      <c r="I31" s="406">
        <v>0</v>
      </c>
      <c r="J31" s="212">
        <f t="shared" si="7"/>
        <v>1</v>
      </c>
      <c r="K31" s="406">
        <v>0</v>
      </c>
      <c r="L31" s="406">
        <v>0</v>
      </c>
      <c r="M31" s="406">
        <v>1</v>
      </c>
      <c r="N31" s="406">
        <v>0</v>
      </c>
      <c r="O31" s="406">
        <v>0</v>
      </c>
      <c r="P31" s="406">
        <v>0</v>
      </c>
      <c r="Q31" s="212">
        <f t="shared" si="8"/>
        <v>1</v>
      </c>
      <c r="R31" s="406">
        <v>0</v>
      </c>
      <c r="S31" s="406">
        <v>0</v>
      </c>
      <c r="T31" s="406">
        <v>1</v>
      </c>
      <c r="U31" s="406">
        <v>0</v>
      </c>
      <c r="V31" s="406">
        <v>1</v>
      </c>
      <c r="W31" s="215" t="s">
        <v>960</v>
      </c>
      <c r="X31" s="550" t="s">
        <v>952</v>
      </c>
      <c r="Y31" s="406">
        <v>0</v>
      </c>
      <c r="Z31" s="406">
        <v>0</v>
      </c>
      <c r="AA31" s="406">
        <v>0</v>
      </c>
      <c r="AB31" s="406">
        <v>0</v>
      </c>
      <c r="AC31" s="212">
        <v>6</v>
      </c>
      <c r="AD31" s="406">
        <v>0</v>
      </c>
      <c r="AE31" s="406">
        <v>3</v>
      </c>
      <c r="AF31" s="406">
        <v>3</v>
      </c>
      <c r="AG31" s="406">
        <v>2</v>
      </c>
      <c r="AH31" s="212">
        <v>4</v>
      </c>
      <c r="AI31" s="406">
        <v>4</v>
      </c>
      <c r="AJ31" s="406">
        <v>0</v>
      </c>
      <c r="AK31" s="406">
        <v>2</v>
      </c>
      <c r="AL31" s="406">
        <v>0</v>
      </c>
      <c r="AM31" s="406">
        <v>0</v>
      </c>
      <c r="AN31" s="215" t="s">
        <v>960</v>
      </c>
      <c r="AO31" s="550" t="s">
        <v>952</v>
      </c>
      <c r="AP31" s="406">
        <v>2</v>
      </c>
      <c r="AQ31" s="392">
        <v>3</v>
      </c>
      <c r="AR31" s="392">
        <v>0</v>
      </c>
      <c r="AS31" s="406">
        <v>0</v>
      </c>
      <c r="AT31" s="406">
        <v>0</v>
      </c>
      <c r="AU31" s="406">
        <v>3</v>
      </c>
      <c r="AV31" s="406">
        <v>1</v>
      </c>
      <c r="AW31" s="406">
        <v>0</v>
      </c>
      <c r="AX31" s="212">
        <v>2</v>
      </c>
      <c r="AY31" s="406">
        <v>1</v>
      </c>
      <c r="AZ31" s="406">
        <v>0</v>
      </c>
      <c r="BA31" s="406">
        <v>1</v>
      </c>
      <c r="BB31" s="406">
        <v>0</v>
      </c>
      <c r="BC31" s="406">
        <v>0</v>
      </c>
      <c r="BD31" s="406">
        <v>1</v>
      </c>
      <c r="BE31" s="406">
        <v>0</v>
      </c>
      <c r="BF31" s="406">
        <v>0</v>
      </c>
      <c r="BG31" s="215" t="s">
        <v>960</v>
      </c>
    </row>
    <row r="32" spans="1:59" s="9" customFormat="1" ht="17.25" customHeight="1">
      <c r="A32" s="474" t="s">
        <v>314</v>
      </c>
      <c r="B32" s="27">
        <f t="shared" si="5"/>
        <v>25</v>
      </c>
      <c r="C32" s="212">
        <f t="shared" si="6"/>
        <v>1</v>
      </c>
      <c r="D32" s="406">
        <v>0</v>
      </c>
      <c r="E32" s="406">
        <v>1</v>
      </c>
      <c r="F32" s="406">
        <v>0</v>
      </c>
      <c r="G32" s="406">
        <v>0</v>
      </c>
      <c r="H32" s="406">
        <v>0</v>
      </c>
      <c r="I32" s="406">
        <v>0</v>
      </c>
      <c r="J32" s="212">
        <f t="shared" si="7"/>
        <v>0</v>
      </c>
      <c r="K32" s="406">
        <v>0</v>
      </c>
      <c r="L32" s="406">
        <v>0</v>
      </c>
      <c r="M32" s="406">
        <v>0</v>
      </c>
      <c r="N32" s="406">
        <v>0</v>
      </c>
      <c r="O32" s="406">
        <v>0</v>
      </c>
      <c r="P32" s="406">
        <v>0</v>
      </c>
      <c r="Q32" s="212">
        <f t="shared" si="8"/>
        <v>1</v>
      </c>
      <c r="R32" s="406">
        <v>0</v>
      </c>
      <c r="S32" s="406">
        <v>1</v>
      </c>
      <c r="T32" s="406">
        <v>0</v>
      </c>
      <c r="U32" s="406">
        <v>0</v>
      </c>
      <c r="V32" s="406">
        <v>1</v>
      </c>
      <c r="W32" s="215" t="s">
        <v>315</v>
      </c>
      <c r="X32" s="474" t="s">
        <v>314</v>
      </c>
      <c r="Y32" s="406">
        <v>0</v>
      </c>
      <c r="Z32" s="406">
        <v>0</v>
      </c>
      <c r="AA32" s="406">
        <v>0</v>
      </c>
      <c r="AB32" s="406">
        <v>0</v>
      </c>
      <c r="AC32" s="212">
        <v>3</v>
      </c>
      <c r="AD32" s="406">
        <v>0</v>
      </c>
      <c r="AE32" s="406">
        <v>2</v>
      </c>
      <c r="AF32" s="406">
        <v>1</v>
      </c>
      <c r="AG32" s="406">
        <v>2</v>
      </c>
      <c r="AH32" s="212">
        <v>3</v>
      </c>
      <c r="AI32" s="406">
        <v>3</v>
      </c>
      <c r="AJ32" s="406">
        <v>0</v>
      </c>
      <c r="AK32" s="406">
        <v>2</v>
      </c>
      <c r="AL32" s="406">
        <v>0</v>
      </c>
      <c r="AM32" s="406">
        <v>0</v>
      </c>
      <c r="AN32" s="215" t="s">
        <v>315</v>
      </c>
      <c r="AO32" s="474" t="s">
        <v>314</v>
      </c>
      <c r="AP32" s="406">
        <v>2</v>
      </c>
      <c r="AQ32" s="406">
        <v>2</v>
      </c>
      <c r="AR32" s="406">
        <v>0</v>
      </c>
      <c r="AS32" s="406">
        <v>0</v>
      </c>
      <c r="AT32" s="406">
        <v>0</v>
      </c>
      <c r="AU32" s="406">
        <v>3</v>
      </c>
      <c r="AV32" s="406">
        <v>1</v>
      </c>
      <c r="AW32" s="406">
        <v>0</v>
      </c>
      <c r="AX32" s="212">
        <v>2</v>
      </c>
      <c r="AY32" s="406">
        <v>1</v>
      </c>
      <c r="AZ32" s="406">
        <v>0</v>
      </c>
      <c r="BA32" s="406">
        <v>1</v>
      </c>
      <c r="BB32" s="406">
        <v>0</v>
      </c>
      <c r="BC32" s="406">
        <v>0</v>
      </c>
      <c r="BD32" s="406">
        <v>2</v>
      </c>
      <c r="BE32" s="406">
        <v>0</v>
      </c>
      <c r="BF32" s="406">
        <v>0</v>
      </c>
      <c r="BG32" s="215" t="s">
        <v>354</v>
      </c>
    </row>
    <row r="33" spans="1:59" s="9" customFormat="1" ht="17.25" customHeight="1">
      <c r="A33" s="474" t="s">
        <v>316</v>
      </c>
      <c r="B33" s="27">
        <f t="shared" si="5"/>
        <v>28</v>
      </c>
      <c r="C33" s="212">
        <f t="shared" si="6"/>
        <v>0</v>
      </c>
      <c r="D33" s="406">
        <v>0</v>
      </c>
      <c r="E33" s="406">
        <v>0</v>
      </c>
      <c r="F33" s="406">
        <v>0</v>
      </c>
      <c r="G33" s="406">
        <v>0</v>
      </c>
      <c r="H33" s="406">
        <v>0</v>
      </c>
      <c r="I33" s="406">
        <v>0</v>
      </c>
      <c r="J33" s="212">
        <f t="shared" si="7"/>
        <v>1</v>
      </c>
      <c r="K33" s="406">
        <v>0</v>
      </c>
      <c r="L33" s="406">
        <v>0</v>
      </c>
      <c r="M33" s="406">
        <v>1</v>
      </c>
      <c r="N33" s="406">
        <v>0</v>
      </c>
      <c r="O33" s="406">
        <v>0</v>
      </c>
      <c r="P33" s="406">
        <v>0</v>
      </c>
      <c r="Q33" s="212">
        <f t="shared" si="8"/>
        <v>1</v>
      </c>
      <c r="R33" s="406">
        <v>0</v>
      </c>
      <c r="S33" s="406">
        <v>1</v>
      </c>
      <c r="T33" s="406">
        <v>0</v>
      </c>
      <c r="U33" s="406">
        <v>0</v>
      </c>
      <c r="V33" s="406">
        <v>1</v>
      </c>
      <c r="W33" s="215" t="s">
        <v>317</v>
      </c>
      <c r="X33" s="474" t="s">
        <v>316</v>
      </c>
      <c r="Y33" s="406">
        <v>0</v>
      </c>
      <c r="Z33" s="406">
        <v>0</v>
      </c>
      <c r="AA33" s="406">
        <v>0</v>
      </c>
      <c r="AB33" s="406">
        <v>0</v>
      </c>
      <c r="AC33" s="212">
        <v>5</v>
      </c>
      <c r="AD33" s="406">
        <v>0</v>
      </c>
      <c r="AE33" s="406">
        <v>3</v>
      </c>
      <c r="AF33" s="406">
        <v>2</v>
      </c>
      <c r="AG33" s="406">
        <v>1</v>
      </c>
      <c r="AH33" s="212">
        <v>4</v>
      </c>
      <c r="AI33" s="406">
        <v>4</v>
      </c>
      <c r="AJ33" s="406">
        <v>0</v>
      </c>
      <c r="AK33" s="406">
        <v>2</v>
      </c>
      <c r="AL33" s="406">
        <v>0</v>
      </c>
      <c r="AM33" s="406">
        <v>0</v>
      </c>
      <c r="AN33" s="215" t="s">
        <v>317</v>
      </c>
      <c r="AO33" s="474" t="s">
        <v>316</v>
      </c>
      <c r="AP33" s="406">
        <v>2</v>
      </c>
      <c r="AQ33" s="406">
        <v>2</v>
      </c>
      <c r="AR33" s="406">
        <v>0</v>
      </c>
      <c r="AS33" s="406">
        <v>0</v>
      </c>
      <c r="AT33" s="406">
        <v>0</v>
      </c>
      <c r="AU33" s="406">
        <v>3</v>
      </c>
      <c r="AV33" s="406">
        <v>1</v>
      </c>
      <c r="AW33" s="406">
        <v>0</v>
      </c>
      <c r="AX33" s="212">
        <v>2</v>
      </c>
      <c r="AY33" s="406">
        <v>1</v>
      </c>
      <c r="AZ33" s="406">
        <v>0</v>
      </c>
      <c r="BA33" s="406">
        <v>1</v>
      </c>
      <c r="BB33" s="406">
        <v>0</v>
      </c>
      <c r="BC33" s="406">
        <v>0</v>
      </c>
      <c r="BD33" s="406">
        <v>3</v>
      </c>
      <c r="BE33" s="406">
        <v>0</v>
      </c>
      <c r="BF33" s="406">
        <v>0</v>
      </c>
      <c r="BG33" s="215" t="s">
        <v>317</v>
      </c>
    </row>
    <row r="34" spans="1:59" s="9" customFormat="1" ht="17.25" customHeight="1">
      <c r="A34" s="474" t="s">
        <v>318</v>
      </c>
      <c r="B34" s="27">
        <f t="shared" si="5"/>
        <v>44</v>
      </c>
      <c r="C34" s="212">
        <f t="shared" si="6"/>
        <v>1</v>
      </c>
      <c r="D34" s="406">
        <v>0</v>
      </c>
      <c r="E34" s="406">
        <v>1</v>
      </c>
      <c r="F34" s="406">
        <v>0</v>
      </c>
      <c r="G34" s="406">
        <v>0</v>
      </c>
      <c r="H34" s="406">
        <v>0</v>
      </c>
      <c r="I34" s="406">
        <v>0</v>
      </c>
      <c r="J34" s="212">
        <f t="shared" si="7"/>
        <v>1</v>
      </c>
      <c r="K34" s="406">
        <v>0</v>
      </c>
      <c r="L34" s="406">
        <v>0</v>
      </c>
      <c r="M34" s="406">
        <v>1</v>
      </c>
      <c r="N34" s="406">
        <v>0</v>
      </c>
      <c r="O34" s="406">
        <v>0</v>
      </c>
      <c r="P34" s="406">
        <v>0</v>
      </c>
      <c r="Q34" s="212">
        <f t="shared" si="8"/>
        <v>2</v>
      </c>
      <c r="R34" s="406">
        <v>0</v>
      </c>
      <c r="S34" s="406">
        <v>1</v>
      </c>
      <c r="T34" s="406">
        <v>1</v>
      </c>
      <c r="U34" s="406">
        <v>0</v>
      </c>
      <c r="V34" s="406">
        <v>1</v>
      </c>
      <c r="W34" s="215" t="s">
        <v>319</v>
      </c>
      <c r="X34" s="474" t="s">
        <v>318</v>
      </c>
      <c r="Y34" s="406">
        <v>0</v>
      </c>
      <c r="Z34" s="406">
        <v>0</v>
      </c>
      <c r="AA34" s="406">
        <v>0</v>
      </c>
      <c r="AB34" s="406">
        <v>0</v>
      </c>
      <c r="AC34" s="212">
        <v>8</v>
      </c>
      <c r="AD34" s="406">
        <v>0</v>
      </c>
      <c r="AE34" s="406">
        <v>7</v>
      </c>
      <c r="AF34" s="406">
        <v>1</v>
      </c>
      <c r="AG34" s="406">
        <v>4</v>
      </c>
      <c r="AH34" s="212">
        <v>7</v>
      </c>
      <c r="AI34" s="406">
        <v>7</v>
      </c>
      <c r="AJ34" s="406">
        <v>0</v>
      </c>
      <c r="AK34" s="406">
        <v>2</v>
      </c>
      <c r="AL34" s="406">
        <v>0</v>
      </c>
      <c r="AM34" s="406">
        <v>0</v>
      </c>
      <c r="AN34" s="215" t="s">
        <v>319</v>
      </c>
      <c r="AO34" s="474" t="s">
        <v>318</v>
      </c>
      <c r="AP34" s="406">
        <v>2</v>
      </c>
      <c r="AQ34" s="406">
        <v>6</v>
      </c>
      <c r="AR34" s="406">
        <v>0</v>
      </c>
      <c r="AS34" s="406">
        <v>0</v>
      </c>
      <c r="AT34" s="406">
        <v>0</v>
      </c>
      <c r="AU34" s="406">
        <v>2</v>
      </c>
      <c r="AV34" s="406">
        <v>1</v>
      </c>
      <c r="AW34" s="406">
        <v>0</v>
      </c>
      <c r="AX34" s="212">
        <v>2</v>
      </c>
      <c r="AY34" s="406">
        <v>1</v>
      </c>
      <c r="AZ34" s="406">
        <v>0</v>
      </c>
      <c r="BA34" s="406">
        <v>1</v>
      </c>
      <c r="BB34" s="406">
        <v>0</v>
      </c>
      <c r="BC34" s="406">
        <v>0</v>
      </c>
      <c r="BD34" s="406">
        <v>5</v>
      </c>
      <c r="BE34" s="406">
        <v>0</v>
      </c>
      <c r="BF34" s="406">
        <v>0</v>
      </c>
      <c r="BG34" s="215" t="s">
        <v>319</v>
      </c>
    </row>
    <row r="35" spans="1:59" s="9" customFormat="1" ht="17.25" customHeight="1" thickBot="1">
      <c r="A35" s="76" t="s">
        <v>320</v>
      </c>
      <c r="B35" s="27">
        <f t="shared" si="5"/>
        <v>41</v>
      </c>
      <c r="C35" s="212">
        <f t="shared" si="6"/>
        <v>0</v>
      </c>
      <c r="D35" s="406">
        <v>0</v>
      </c>
      <c r="E35" s="406">
        <v>0</v>
      </c>
      <c r="F35" s="406">
        <v>0</v>
      </c>
      <c r="G35" s="406">
        <v>0</v>
      </c>
      <c r="H35" s="406">
        <v>0</v>
      </c>
      <c r="I35" s="406">
        <v>0</v>
      </c>
      <c r="J35" s="212">
        <f t="shared" si="7"/>
        <v>1</v>
      </c>
      <c r="K35" s="406">
        <v>0</v>
      </c>
      <c r="L35" s="406">
        <v>0</v>
      </c>
      <c r="M35" s="406">
        <v>1</v>
      </c>
      <c r="N35" s="406">
        <v>0</v>
      </c>
      <c r="O35" s="406">
        <v>0</v>
      </c>
      <c r="P35" s="406">
        <v>1</v>
      </c>
      <c r="Q35" s="212">
        <f t="shared" si="8"/>
        <v>1</v>
      </c>
      <c r="R35" s="406">
        <v>0</v>
      </c>
      <c r="S35" s="406">
        <v>0</v>
      </c>
      <c r="T35" s="406">
        <v>1</v>
      </c>
      <c r="U35" s="406">
        <v>0</v>
      </c>
      <c r="V35" s="406">
        <v>1</v>
      </c>
      <c r="W35" s="217" t="s">
        <v>321</v>
      </c>
      <c r="X35" s="76" t="s">
        <v>320</v>
      </c>
      <c r="Y35" s="406">
        <v>0</v>
      </c>
      <c r="Z35" s="406">
        <v>0</v>
      </c>
      <c r="AA35" s="406">
        <v>0</v>
      </c>
      <c r="AB35" s="406">
        <v>0</v>
      </c>
      <c r="AC35" s="212">
        <v>7</v>
      </c>
      <c r="AD35" s="406">
        <v>0</v>
      </c>
      <c r="AE35" s="406">
        <v>6</v>
      </c>
      <c r="AF35" s="406">
        <v>1</v>
      </c>
      <c r="AG35" s="406">
        <v>1</v>
      </c>
      <c r="AH35" s="212">
        <v>6</v>
      </c>
      <c r="AI35" s="406">
        <v>6</v>
      </c>
      <c r="AJ35" s="406">
        <v>0</v>
      </c>
      <c r="AK35" s="406">
        <v>2</v>
      </c>
      <c r="AL35" s="406">
        <v>0</v>
      </c>
      <c r="AM35" s="406">
        <v>0</v>
      </c>
      <c r="AN35" s="217" t="s">
        <v>321</v>
      </c>
      <c r="AO35" s="76" t="s">
        <v>320</v>
      </c>
      <c r="AP35" s="406">
        <v>2</v>
      </c>
      <c r="AQ35" s="406">
        <v>4</v>
      </c>
      <c r="AR35" s="406">
        <v>0</v>
      </c>
      <c r="AS35" s="406">
        <v>0</v>
      </c>
      <c r="AT35" s="406">
        <v>0</v>
      </c>
      <c r="AU35" s="406">
        <v>7</v>
      </c>
      <c r="AV35" s="406">
        <v>1</v>
      </c>
      <c r="AW35" s="406">
        <v>0</v>
      </c>
      <c r="AX35" s="212">
        <v>3</v>
      </c>
      <c r="AY35" s="406">
        <v>1</v>
      </c>
      <c r="AZ35" s="406">
        <v>0</v>
      </c>
      <c r="BA35" s="406">
        <v>2</v>
      </c>
      <c r="BB35" s="406">
        <v>0</v>
      </c>
      <c r="BC35" s="406">
        <v>0</v>
      </c>
      <c r="BD35" s="406">
        <v>4</v>
      </c>
      <c r="BE35" s="406">
        <v>0</v>
      </c>
      <c r="BF35" s="406">
        <v>0</v>
      </c>
      <c r="BG35" s="217" t="s">
        <v>321</v>
      </c>
    </row>
    <row r="36" spans="1:59" s="80" customFormat="1" ht="11.1" customHeight="1">
      <c r="A36" s="218" t="s">
        <v>355</v>
      </c>
      <c r="B36" s="218"/>
      <c r="C36" s="218"/>
      <c r="D36" s="218"/>
      <c r="E36" s="219"/>
      <c r="F36" s="219"/>
      <c r="G36" s="219"/>
      <c r="H36" s="219"/>
      <c r="I36" s="219"/>
      <c r="J36" s="218"/>
      <c r="K36" s="218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118" t="s">
        <v>827</v>
      </c>
      <c r="X36" s="218" t="s">
        <v>355</v>
      </c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118" t="s">
        <v>827</v>
      </c>
      <c r="AO36" s="218" t="s">
        <v>355</v>
      </c>
      <c r="AP36" s="219"/>
      <c r="AQ36" s="219"/>
      <c r="AR36" s="219"/>
      <c r="AS36" s="220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118" t="s">
        <v>827</v>
      </c>
    </row>
    <row r="37" spans="1:59" s="80" customFormat="1" ht="11.1" customHeight="1">
      <c r="A37" s="462" t="s">
        <v>411</v>
      </c>
      <c r="B37" s="34"/>
      <c r="C37" s="34"/>
      <c r="D37" s="34"/>
      <c r="J37" s="34"/>
      <c r="K37" s="34"/>
      <c r="W37" s="158"/>
      <c r="X37" s="462" t="s">
        <v>411</v>
      </c>
      <c r="AN37" s="158"/>
      <c r="AO37" s="462" t="s">
        <v>411</v>
      </c>
      <c r="AS37" s="221"/>
      <c r="BG37" s="158"/>
    </row>
    <row r="38" spans="1:59" s="223" customFormat="1" ht="11.1" customHeight="1">
      <c r="A38" s="462" t="s">
        <v>615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462" t="s">
        <v>615</v>
      </c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N38" s="222"/>
      <c r="AO38" s="462" t="s">
        <v>615</v>
      </c>
      <c r="AS38" s="224"/>
      <c r="BA38" s="225"/>
      <c r="BG38" s="222"/>
    </row>
    <row r="39" spans="1:59" s="223" customFormat="1" ht="11.1" customHeight="1">
      <c r="A39" s="462" t="s">
        <v>748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462" t="s">
        <v>748</v>
      </c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N39" s="222"/>
      <c r="AO39" s="462" t="s">
        <v>748</v>
      </c>
      <c r="AS39" s="224"/>
      <c r="BA39" s="225"/>
      <c r="BG39" s="222"/>
    </row>
    <row r="40" spans="1:59" s="9" customFormat="1" ht="11.25">
      <c r="A40" s="457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7"/>
      <c r="T40" s="457"/>
      <c r="U40" s="457"/>
      <c r="V40" s="457"/>
      <c r="W40" s="457"/>
      <c r="X40" s="457"/>
      <c r="Y40" s="457"/>
      <c r="Z40" s="457"/>
      <c r="AA40" s="457"/>
      <c r="AB40" s="457"/>
      <c r="AC40" s="457"/>
      <c r="AD40" s="457"/>
      <c r="AE40" s="457"/>
      <c r="AF40" s="457"/>
      <c r="AG40" s="457"/>
      <c r="AH40" s="457"/>
      <c r="AI40" s="457"/>
      <c r="AJ40" s="457"/>
      <c r="AN40" s="457"/>
      <c r="AO40" s="457"/>
      <c r="AS40" s="207"/>
      <c r="BA40" s="207"/>
      <c r="BG40" s="457"/>
    </row>
    <row r="41" spans="1:59" s="9" customFormat="1" ht="11.25">
      <c r="A41" s="457"/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7"/>
      <c r="T41" s="457"/>
      <c r="U41" s="457"/>
      <c r="V41" s="457"/>
      <c r="W41" s="457"/>
      <c r="X41" s="457"/>
      <c r="Y41" s="457"/>
      <c r="Z41" s="457"/>
      <c r="AA41" s="457"/>
      <c r="AB41" s="457"/>
      <c r="AC41" s="457"/>
      <c r="AD41" s="457"/>
      <c r="AE41" s="457"/>
      <c r="AF41" s="457"/>
      <c r="AG41" s="457"/>
      <c r="AH41" s="457"/>
      <c r="AI41" s="457"/>
      <c r="AJ41" s="457"/>
      <c r="AN41" s="457"/>
      <c r="AO41" s="457"/>
      <c r="AS41" s="207"/>
      <c r="BA41" s="207"/>
      <c r="BG41" s="457"/>
    </row>
    <row r="42" spans="1:59" s="9" customFormat="1" ht="11.25">
      <c r="A42" s="457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7"/>
      <c r="T42" s="457"/>
      <c r="U42" s="457"/>
      <c r="V42" s="457"/>
      <c r="W42" s="457"/>
      <c r="X42" s="457"/>
      <c r="Y42" s="457"/>
      <c r="Z42" s="457"/>
      <c r="AA42" s="457"/>
      <c r="AB42" s="457"/>
      <c r="AC42" s="457"/>
      <c r="AD42" s="457"/>
      <c r="AE42" s="457"/>
      <c r="AF42" s="457"/>
      <c r="AG42" s="457"/>
      <c r="AH42" s="457"/>
      <c r="AI42" s="457"/>
      <c r="AJ42" s="457"/>
      <c r="AN42" s="457"/>
      <c r="AO42" s="457"/>
      <c r="AS42" s="207"/>
      <c r="BA42" s="207"/>
      <c r="BG42" s="457"/>
    </row>
    <row r="43" spans="1:59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7"/>
      <c r="T43" s="457"/>
      <c r="U43" s="457"/>
      <c r="V43" s="457"/>
      <c r="W43" s="457"/>
      <c r="X43" s="457"/>
      <c r="Y43" s="457"/>
      <c r="Z43" s="457"/>
      <c r="AA43" s="457"/>
      <c r="AB43" s="457"/>
      <c r="AC43" s="457"/>
      <c r="AD43" s="457"/>
      <c r="AE43" s="457"/>
      <c r="AF43" s="457"/>
      <c r="AG43" s="457"/>
      <c r="AH43" s="457"/>
      <c r="AI43" s="457"/>
      <c r="AJ43" s="457"/>
      <c r="AN43" s="457"/>
      <c r="AO43" s="457"/>
      <c r="AS43" s="207"/>
      <c r="BA43" s="207"/>
      <c r="BG43" s="457"/>
    </row>
    <row r="44" spans="1:59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  <c r="T44" s="457"/>
      <c r="U44" s="457"/>
      <c r="V44" s="457"/>
      <c r="W44" s="457"/>
      <c r="X44" s="457"/>
      <c r="Y44" s="457"/>
      <c r="Z44" s="457"/>
      <c r="AA44" s="457"/>
      <c r="AB44" s="457"/>
      <c r="AC44" s="457"/>
      <c r="AD44" s="457"/>
      <c r="AE44" s="457"/>
      <c r="AF44" s="457"/>
      <c r="AG44" s="457"/>
      <c r="AH44" s="457"/>
      <c r="AI44" s="457"/>
      <c r="AJ44" s="457"/>
      <c r="AN44" s="457"/>
      <c r="AO44" s="457"/>
      <c r="AS44" s="207"/>
      <c r="BA44" s="207"/>
      <c r="BG44" s="457"/>
    </row>
    <row r="45" spans="1:59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7"/>
      <c r="T45" s="457"/>
      <c r="U45" s="457"/>
      <c r="V45" s="457"/>
      <c r="W45" s="457"/>
      <c r="X45" s="457"/>
      <c r="Y45" s="457"/>
      <c r="Z45" s="457"/>
      <c r="AA45" s="457"/>
      <c r="AB45" s="457"/>
      <c r="AC45" s="457"/>
      <c r="AD45" s="457"/>
      <c r="AE45" s="457"/>
      <c r="AF45" s="457"/>
      <c r="AG45" s="457"/>
      <c r="AH45" s="457"/>
      <c r="AI45" s="457"/>
      <c r="AJ45" s="457"/>
      <c r="AN45" s="457"/>
      <c r="AO45" s="457"/>
      <c r="AS45" s="207"/>
      <c r="BA45" s="207"/>
      <c r="BG45" s="457"/>
    </row>
    <row r="46" spans="1:59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  <c r="T46" s="457"/>
      <c r="U46" s="457"/>
      <c r="V46" s="457"/>
      <c r="W46" s="457"/>
      <c r="X46" s="457"/>
      <c r="Y46" s="457"/>
      <c r="Z46" s="457"/>
      <c r="AA46" s="457"/>
      <c r="AB46" s="457"/>
      <c r="AC46" s="457"/>
      <c r="AD46" s="457"/>
      <c r="AE46" s="457"/>
      <c r="AF46" s="457"/>
      <c r="AG46" s="457"/>
      <c r="AH46" s="457"/>
      <c r="AI46" s="457"/>
      <c r="AJ46" s="457"/>
      <c r="AN46" s="457"/>
      <c r="AO46" s="457"/>
      <c r="AS46" s="207"/>
      <c r="BA46" s="207"/>
      <c r="BG46" s="457"/>
    </row>
    <row r="47" spans="1:59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7"/>
      <c r="T47" s="457"/>
      <c r="U47" s="457"/>
      <c r="V47" s="457"/>
      <c r="W47" s="457"/>
      <c r="X47" s="457"/>
      <c r="Y47" s="457"/>
      <c r="Z47" s="457"/>
      <c r="AA47" s="457"/>
      <c r="AB47" s="457"/>
      <c r="AC47" s="457"/>
      <c r="AD47" s="457"/>
      <c r="AE47" s="457"/>
      <c r="AF47" s="457"/>
      <c r="AG47" s="457"/>
      <c r="AH47" s="457"/>
      <c r="AI47" s="457"/>
      <c r="AJ47" s="457"/>
      <c r="AN47" s="457"/>
      <c r="AO47" s="457"/>
      <c r="AS47" s="207"/>
      <c r="BA47" s="207"/>
      <c r="BG47" s="457"/>
    </row>
    <row r="48" spans="1:59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  <c r="T48" s="457"/>
      <c r="U48" s="457"/>
      <c r="V48" s="457"/>
      <c r="W48" s="457"/>
      <c r="X48" s="457"/>
      <c r="Y48" s="457"/>
      <c r="Z48" s="457"/>
      <c r="AA48" s="457"/>
      <c r="AB48" s="457"/>
      <c r="AC48" s="457"/>
      <c r="AD48" s="457"/>
      <c r="AE48" s="457"/>
      <c r="AF48" s="457"/>
      <c r="AG48" s="457"/>
      <c r="AH48" s="457"/>
      <c r="AI48" s="457"/>
      <c r="AJ48" s="457"/>
      <c r="AN48" s="457"/>
      <c r="AO48" s="457"/>
      <c r="AS48" s="207"/>
      <c r="BA48" s="207"/>
      <c r="BG48" s="457"/>
    </row>
    <row r="49" spans="1:59" s="9" customFormat="1" ht="11.25">
      <c r="A49" s="457"/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7"/>
      <c r="U49" s="457"/>
      <c r="V49" s="457"/>
      <c r="W49" s="457"/>
      <c r="X49" s="457"/>
      <c r="Y49" s="457"/>
      <c r="Z49" s="457"/>
      <c r="AA49" s="457"/>
      <c r="AB49" s="457"/>
      <c r="AC49" s="457"/>
      <c r="AD49" s="457"/>
      <c r="AE49" s="457"/>
      <c r="AF49" s="457"/>
      <c r="AG49" s="457"/>
      <c r="AH49" s="457"/>
      <c r="AI49" s="457"/>
      <c r="AJ49" s="457"/>
      <c r="AN49" s="457"/>
      <c r="AO49" s="457"/>
      <c r="AS49" s="207"/>
      <c r="BA49" s="207"/>
      <c r="BG49" s="457"/>
    </row>
    <row r="50" spans="1:59" s="9" customFormat="1" ht="11.25">
      <c r="A50" s="457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7"/>
      <c r="T50" s="457"/>
      <c r="U50" s="457"/>
      <c r="V50" s="457"/>
      <c r="W50" s="457"/>
      <c r="X50" s="457"/>
      <c r="Y50" s="457"/>
      <c r="Z50" s="457"/>
      <c r="AA50" s="457"/>
      <c r="AB50" s="457"/>
      <c r="AC50" s="457"/>
      <c r="AD50" s="457"/>
      <c r="AE50" s="457"/>
      <c r="AF50" s="457"/>
      <c r="AG50" s="457"/>
      <c r="AH50" s="457"/>
      <c r="AI50" s="457"/>
      <c r="AJ50" s="457"/>
      <c r="AN50" s="457"/>
      <c r="AO50" s="457"/>
      <c r="AS50" s="207"/>
      <c r="BA50" s="207"/>
      <c r="BG50" s="457"/>
    </row>
    <row r="51" spans="1:59" s="9" customFormat="1" ht="11.25">
      <c r="A51" s="457"/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457"/>
      <c r="U51" s="457"/>
      <c r="V51" s="457"/>
      <c r="W51" s="457"/>
      <c r="X51" s="457"/>
      <c r="Y51" s="457"/>
      <c r="Z51" s="457"/>
      <c r="AA51" s="457"/>
      <c r="AB51" s="457"/>
      <c r="AC51" s="457"/>
      <c r="AD51" s="457"/>
      <c r="AE51" s="457"/>
      <c r="AF51" s="457"/>
      <c r="AG51" s="457"/>
      <c r="AH51" s="457"/>
      <c r="AI51" s="457"/>
      <c r="AJ51" s="457"/>
      <c r="AN51" s="457"/>
      <c r="AO51" s="457"/>
      <c r="AS51" s="207"/>
      <c r="BA51" s="207"/>
      <c r="BG51" s="457"/>
    </row>
    <row r="52" spans="1:59" s="9" customFormat="1" ht="11.25">
      <c r="A52" s="45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  <c r="T52" s="457"/>
      <c r="U52" s="457"/>
      <c r="V52" s="457"/>
      <c r="W52" s="457"/>
      <c r="X52" s="457"/>
      <c r="Y52" s="457"/>
      <c r="Z52" s="457"/>
      <c r="AA52" s="457"/>
      <c r="AB52" s="457"/>
      <c r="AC52" s="457"/>
      <c r="AD52" s="457"/>
      <c r="AE52" s="457"/>
      <c r="AF52" s="457"/>
      <c r="AG52" s="457"/>
      <c r="AH52" s="457"/>
      <c r="AI52" s="457"/>
      <c r="AJ52" s="457"/>
      <c r="AN52" s="457"/>
      <c r="AO52" s="457"/>
      <c r="AS52" s="207"/>
      <c r="BA52" s="207"/>
      <c r="BG52" s="457"/>
    </row>
    <row r="53" spans="1:59" s="9" customFormat="1" ht="11.25">
      <c r="A53" s="457"/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  <c r="T53" s="457"/>
      <c r="U53" s="457"/>
      <c r="V53" s="457"/>
      <c r="W53" s="457"/>
      <c r="X53" s="457"/>
      <c r="Y53" s="457"/>
      <c r="Z53" s="457"/>
      <c r="AA53" s="457"/>
      <c r="AB53" s="457"/>
      <c r="AC53" s="457"/>
      <c r="AD53" s="457"/>
      <c r="AE53" s="457"/>
      <c r="AF53" s="457"/>
      <c r="AG53" s="457"/>
      <c r="AH53" s="457"/>
      <c r="AI53" s="457"/>
      <c r="AJ53" s="457"/>
      <c r="AN53" s="457"/>
      <c r="AO53" s="457"/>
      <c r="AS53" s="207"/>
      <c r="BA53" s="207"/>
      <c r="BG53" s="457"/>
    </row>
    <row r="54" spans="1:59" s="9" customFormat="1" ht="11.25">
      <c r="A54" s="457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  <c r="T54" s="457"/>
      <c r="U54" s="457"/>
      <c r="V54" s="457"/>
      <c r="W54" s="457"/>
      <c r="X54" s="457"/>
      <c r="Y54" s="457"/>
      <c r="Z54" s="457"/>
      <c r="AA54" s="457"/>
      <c r="AB54" s="457"/>
      <c r="AC54" s="457"/>
      <c r="AD54" s="457"/>
      <c r="AE54" s="457"/>
      <c r="AF54" s="457"/>
      <c r="AG54" s="457"/>
      <c r="AH54" s="457"/>
      <c r="AI54" s="457"/>
      <c r="AJ54" s="457"/>
      <c r="AN54" s="457"/>
      <c r="AO54" s="457"/>
      <c r="AS54" s="207"/>
      <c r="BA54" s="207"/>
      <c r="BG54" s="457"/>
    </row>
    <row r="55" spans="1:59" s="9" customFormat="1" ht="11.25">
      <c r="A55" s="457"/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  <c r="P55" s="457"/>
      <c r="Q55" s="457"/>
      <c r="R55" s="457"/>
      <c r="S55" s="457"/>
      <c r="T55" s="457"/>
      <c r="U55" s="457"/>
      <c r="V55" s="457"/>
      <c r="W55" s="457"/>
      <c r="X55" s="457"/>
      <c r="Y55" s="457"/>
      <c r="Z55" s="457"/>
      <c r="AA55" s="457"/>
      <c r="AB55" s="457"/>
      <c r="AC55" s="457"/>
      <c r="AD55" s="457"/>
      <c r="AE55" s="457"/>
      <c r="AF55" s="457"/>
      <c r="AG55" s="457"/>
      <c r="AH55" s="457"/>
      <c r="AI55" s="457"/>
      <c r="AJ55" s="457"/>
      <c r="AN55" s="457"/>
      <c r="AO55" s="457"/>
      <c r="AS55" s="207"/>
      <c r="BA55" s="207"/>
      <c r="BG55" s="457"/>
    </row>
    <row r="56" spans="1:59" s="9" customFormat="1" ht="11.25">
      <c r="A56" s="457"/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  <c r="T56" s="457"/>
      <c r="U56" s="457"/>
      <c r="V56" s="457"/>
      <c r="W56" s="457"/>
      <c r="X56" s="457"/>
      <c r="Y56" s="457"/>
      <c r="Z56" s="457"/>
      <c r="AA56" s="457"/>
      <c r="AB56" s="457"/>
      <c r="AC56" s="457"/>
      <c r="AD56" s="457"/>
      <c r="AE56" s="457"/>
      <c r="AF56" s="457"/>
      <c r="AG56" s="457"/>
      <c r="AH56" s="457"/>
      <c r="AI56" s="457"/>
      <c r="AJ56" s="457"/>
      <c r="AN56" s="457"/>
      <c r="AO56" s="457"/>
      <c r="AS56" s="207"/>
      <c r="BA56" s="207"/>
      <c r="BG56" s="457"/>
    </row>
    <row r="57" spans="1:59" s="9" customFormat="1" ht="11.25">
      <c r="A57" s="457"/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  <c r="P57" s="457"/>
      <c r="Q57" s="457"/>
      <c r="R57" s="457"/>
      <c r="S57" s="457"/>
      <c r="T57" s="457"/>
      <c r="U57" s="457"/>
      <c r="V57" s="457"/>
      <c r="W57" s="457"/>
      <c r="X57" s="457"/>
      <c r="Y57" s="457"/>
      <c r="Z57" s="457"/>
      <c r="AA57" s="457"/>
      <c r="AB57" s="457"/>
      <c r="AC57" s="457"/>
      <c r="AD57" s="457"/>
      <c r="AE57" s="457"/>
      <c r="AF57" s="457"/>
      <c r="AG57" s="457"/>
      <c r="AH57" s="457"/>
      <c r="AI57" s="457"/>
      <c r="AJ57" s="457"/>
      <c r="AN57" s="457"/>
      <c r="AO57" s="457"/>
      <c r="AS57" s="207"/>
      <c r="BA57" s="207"/>
      <c r="BG57" s="457"/>
    </row>
    <row r="58" spans="1:59" s="9" customFormat="1" ht="11.25">
      <c r="A58" s="457"/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  <c r="P58" s="457"/>
      <c r="Q58" s="457"/>
      <c r="R58" s="457"/>
      <c r="S58" s="457"/>
      <c r="T58" s="457"/>
      <c r="U58" s="457"/>
      <c r="V58" s="457"/>
      <c r="W58" s="457"/>
      <c r="X58" s="457"/>
      <c r="Y58" s="457"/>
      <c r="Z58" s="457"/>
      <c r="AA58" s="457"/>
      <c r="AB58" s="457"/>
      <c r="AC58" s="457"/>
      <c r="AD58" s="457"/>
      <c r="AE58" s="457"/>
      <c r="AF58" s="457"/>
      <c r="AG58" s="457"/>
      <c r="AH58" s="457"/>
      <c r="AI58" s="457"/>
      <c r="AJ58" s="457"/>
      <c r="AN58" s="457"/>
      <c r="AO58" s="457"/>
      <c r="AS58" s="207"/>
      <c r="BA58" s="207"/>
      <c r="BG58" s="457"/>
    </row>
    <row r="59" spans="1:59" s="9" customFormat="1" ht="11.25">
      <c r="A59" s="457"/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  <c r="S59" s="457"/>
      <c r="T59" s="457"/>
      <c r="U59" s="457"/>
      <c r="V59" s="457"/>
      <c r="W59" s="457"/>
      <c r="X59" s="457"/>
      <c r="Y59" s="457"/>
      <c r="Z59" s="457"/>
      <c r="AA59" s="457"/>
      <c r="AB59" s="457"/>
      <c r="AC59" s="457"/>
      <c r="AD59" s="457"/>
      <c r="AE59" s="457"/>
      <c r="AF59" s="457"/>
      <c r="AG59" s="457"/>
      <c r="AH59" s="457"/>
      <c r="AI59" s="457"/>
      <c r="AJ59" s="457"/>
      <c r="AN59" s="457"/>
      <c r="AO59" s="457"/>
      <c r="AS59" s="207"/>
      <c r="BA59" s="207"/>
      <c r="BG59" s="457"/>
    </row>
    <row r="60" spans="1:59" s="9" customFormat="1" ht="11.25">
      <c r="A60" s="457"/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  <c r="P60" s="457"/>
      <c r="Q60" s="457"/>
      <c r="R60" s="457"/>
      <c r="S60" s="457"/>
      <c r="T60" s="457"/>
      <c r="U60" s="457"/>
      <c r="V60" s="457"/>
      <c r="W60" s="457"/>
      <c r="X60" s="457"/>
      <c r="Y60" s="457"/>
      <c r="Z60" s="457"/>
      <c r="AA60" s="457"/>
      <c r="AB60" s="457"/>
      <c r="AC60" s="457"/>
      <c r="AD60" s="457"/>
      <c r="AE60" s="457"/>
      <c r="AF60" s="457"/>
      <c r="AG60" s="457"/>
      <c r="AH60" s="457"/>
      <c r="AI60" s="457"/>
      <c r="AJ60" s="457"/>
      <c r="AN60" s="457"/>
      <c r="AO60" s="457"/>
      <c r="AS60" s="207"/>
      <c r="BA60" s="207"/>
      <c r="BG60" s="457"/>
    </row>
    <row r="61" spans="1:59" s="9" customFormat="1" ht="11.25">
      <c r="A61" s="457"/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  <c r="S61" s="457"/>
      <c r="T61" s="457"/>
      <c r="U61" s="457"/>
      <c r="V61" s="457"/>
      <c r="W61" s="457"/>
      <c r="X61" s="457"/>
      <c r="Y61" s="457"/>
      <c r="Z61" s="457"/>
      <c r="AA61" s="457"/>
      <c r="AB61" s="457"/>
      <c r="AC61" s="457"/>
      <c r="AD61" s="457"/>
      <c r="AE61" s="457"/>
      <c r="AF61" s="457"/>
      <c r="AG61" s="457"/>
      <c r="AH61" s="457"/>
      <c r="AI61" s="457"/>
      <c r="AJ61" s="457"/>
      <c r="AN61" s="457"/>
      <c r="AO61" s="457"/>
      <c r="AS61" s="207"/>
      <c r="BA61" s="207"/>
      <c r="BG61" s="457"/>
    </row>
    <row r="62" spans="1:59" s="9" customFormat="1" ht="11.25">
      <c r="A62" s="457"/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  <c r="P62" s="457"/>
      <c r="Q62" s="457"/>
      <c r="R62" s="457"/>
      <c r="S62" s="457"/>
      <c r="T62" s="457"/>
      <c r="U62" s="457"/>
      <c r="V62" s="457"/>
      <c r="W62" s="457"/>
      <c r="X62" s="457"/>
      <c r="Y62" s="457"/>
      <c r="Z62" s="457"/>
      <c r="AA62" s="457"/>
      <c r="AB62" s="457"/>
      <c r="AC62" s="457"/>
      <c r="AD62" s="457"/>
      <c r="AE62" s="457"/>
      <c r="AF62" s="457"/>
      <c r="AG62" s="457"/>
      <c r="AH62" s="457"/>
      <c r="AI62" s="457"/>
      <c r="AJ62" s="457"/>
      <c r="AN62" s="457"/>
      <c r="AO62" s="457"/>
      <c r="AS62" s="207"/>
      <c r="BA62" s="207"/>
      <c r="BG62" s="457"/>
    </row>
    <row r="63" spans="1:59" s="9" customFormat="1" ht="11.25">
      <c r="A63" s="457"/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457"/>
      <c r="S63" s="457"/>
      <c r="T63" s="457"/>
      <c r="U63" s="457"/>
      <c r="V63" s="457"/>
      <c r="W63" s="457"/>
      <c r="X63" s="457"/>
      <c r="Y63" s="457"/>
      <c r="Z63" s="457"/>
      <c r="AA63" s="457"/>
      <c r="AB63" s="457"/>
      <c r="AC63" s="457"/>
      <c r="AD63" s="457"/>
      <c r="AE63" s="457"/>
      <c r="AF63" s="457"/>
      <c r="AG63" s="457"/>
      <c r="AH63" s="457"/>
      <c r="AI63" s="457"/>
      <c r="AJ63" s="457"/>
      <c r="AN63" s="457"/>
      <c r="AO63" s="457"/>
      <c r="AS63" s="207"/>
      <c r="BA63" s="207"/>
      <c r="BG63" s="457"/>
    </row>
    <row r="64" spans="1:59" s="9" customFormat="1" ht="11.25">
      <c r="A64" s="457"/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  <c r="U64" s="457"/>
      <c r="V64" s="457"/>
      <c r="W64" s="457"/>
      <c r="X64" s="457"/>
      <c r="Y64" s="457"/>
      <c r="Z64" s="457"/>
      <c r="AA64" s="457"/>
      <c r="AB64" s="457"/>
      <c r="AC64" s="457"/>
      <c r="AD64" s="457"/>
      <c r="AE64" s="457"/>
      <c r="AF64" s="457"/>
      <c r="AG64" s="457"/>
      <c r="AH64" s="457"/>
      <c r="AI64" s="457"/>
      <c r="AJ64" s="457"/>
      <c r="AN64" s="457"/>
      <c r="AO64" s="457"/>
      <c r="AS64" s="207"/>
      <c r="BA64" s="207"/>
      <c r="BG64" s="457"/>
    </row>
    <row r="65" spans="1:59" s="9" customFormat="1" ht="11.25">
      <c r="A65" s="457"/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  <c r="P65" s="457"/>
      <c r="Q65" s="457"/>
      <c r="R65" s="457"/>
      <c r="S65" s="457"/>
      <c r="T65" s="457"/>
      <c r="U65" s="457"/>
      <c r="V65" s="457"/>
      <c r="W65" s="457"/>
      <c r="X65" s="457"/>
      <c r="Y65" s="457"/>
      <c r="Z65" s="457"/>
      <c r="AA65" s="457"/>
      <c r="AB65" s="457"/>
      <c r="AC65" s="457"/>
      <c r="AD65" s="457"/>
      <c r="AE65" s="457"/>
      <c r="AF65" s="457"/>
      <c r="AG65" s="457"/>
      <c r="AH65" s="457"/>
      <c r="AI65" s="457"/>
      <c r="AJ65" s="457"/>
      <c r="AN65" s="457"/>
      <c r="AO65" s="457"/>
      <c r="AS65" s="207"/>
      <c r="BA65" s="207"/>
      <c r="BG65" s="457"/>
    </row>
    <row r="66" spans="1:59" s="9" customFormat="1" ht="11.25">
      <c r="A66" s="457"/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  <c r="R66" s="457"/>
      <c r="S66" s="457"/>
      <c r="T66" s="457"/>
      <c r="U66" s="457"/>
      <c r="V66" s="457"/>
      <c r="W66" s="457"/>
      <c r="X66" s="457"/>
      <c r="Y66" s="457"/>
      <c r="Z66" s="457"/>
      <c r="AA66" s="457"/>
      <c r="AB66" s="457"/>
      <c r="AC66" s="457"/>
      <c r="AD66" s="457"/>
      <c r="AE66" s="457"/>
      <c r="AF66" s="457"/>
      <c r="AG66" s="457"/>
      <c r="AH66" s="457"/>
      <c r="AI66" s="457"/>
      <c r="AJ66" s="457"/>
      <c r="AN66" s="457"/>
      <c r="AO66" s="457"/>
      <c r="AS66" s="207"/>
      <c r="BA66" s="207"/>
      <c r="BG66" s="457"/>
    </row>
    <row r="67" spans="1:59" s="9" customFormat="1" ht="11.25">
      <c r="A67" s="457"/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7"/>
      <c r="R67" s="457"/>
      <c r="S67" s="457"/>
      <c r="T67" s="457"/>
      <c r="U67" s="457"/>
      <c r="V67" s="457"/>
      <c r="W67" s="457"/>
      <c r="X67" s="457"/>
      <c r="Y67" s="457"/>
      <c r="Z67" s="457"/>
      <c r="AA67" s="457"/>
      <c r="AB67" s="457"/>
      <c r="AC67" s="457"/>
      <c r="AD67" s="457"/>
      <c r="AE67" s="457"/>
      <c r="AF67" s="457"/>
      <c r="AG67" s="457"/>
      <c r="AH67" s="457"/>
      <c r="AI67" s="457"/>
      <c r="AJ67" s="457"/>
      <c r="AN67" s="457"/>
      <c r="AO67" s="457"/>
      <c r="AS67" s="207"/>
      <c r="BA67" s="207"/>
      <c r="BG67" s="457"/>
    </row>
    <row r="68" spans="1:59" s="9" customFormat="1" ht="11.25">
      <c r="A68" s="457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  <c r="P68" s="457"/>
      <c r="Q68" s="457"/>
      <c r="R68" s="457"/>
      <c r="S68" s="457"/>
      <c r="T68" s="457"/>
      <c r="U68" s="457"/>
      <c r="V68" s="457"/>
      <c r="W68" s="457"/>
      <c r="X68" s="457"/>
      <c r="Y68" s="457"/>
      <c r="Z68" s="457"/>
      <c r="AA68" s="457"/>
      <c r="AB68" s="457"/>
      <c r="AC68" s="457"/>
      <c r="AD68" s="457"/>
      <c r="AE68" s="457"/>
      <c r="AF68" s="457"/>
      <c r="AG68" s="457"/>
      <c r="AH68" s="457"/>
      <c r="AI68" s="457"/>
      <c r="AJ68" s="457"/>
      <c r="AN68" s="457"/>
      <c r="AO68" s="457"/>
      <c r="AS68" s="207"/>
      <c r="BA68" s="207"/>
      <c r="BG68" s="457"/>
    </row>
    <row r="69" spans="1:59" s="9" customFormat="1" ht="11.25">
      <c r="A69" s="457"/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  <c r="R69" s="457"/>
      <c r="S69" s="457"/>
      <c r="T69" s="457"/>
      <c r="U69" s="457"/>
      <c r="V69" s="457"/>
      <c r="W69" s="457"/>
      <c r="X69" s="457"/>
      <c r="Y69" s="457"/>
      <c r="Z69" s="457"/>
      <c r="AA69" s="457"/>
      <c r="AB69" s="457"/>
      <c r="AC69" s="457"/>
      <c r="AD69" s="457"/>
      <c r="AE69" s="457"/>
      <c r="AF69" s="457"/>
      <c r="AG69" s="457"/>
      <c r="AH69" s="457"/>
      <c r="AI69" s="457"/>
      <c r="AJ69" s="457"/>
      <c r="AN69" s="457"/>
      <c r="AO69" s="457"/>
      <c r="AS69" s="207"/>
      <c r="BA69" s="207"/>
      <c r="BG69" s="457"/>
    </row>
    <row r="70" spans="1:59" s="9" customFormat="1" ht="11.25">
      <c r="A70" s="457"/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  <c r="R70" s="457"/>
      <c r="S70" s="457"/>
      <c r="T70" s="457"/>
      <c r="U70" s="457"/>
      <c r="V70" s="457"/>
      <c r="W70" s="457"/>
      <c r="X70" s="457"/>
      <c r="Y70" s="457"/>
      <c r="Z70" s="457"/>
      <c r="AA70" s="457"/>
      <c r="AB70" s="457"/>
      <c r="AC70" s="457"/>
      <c r="AD70" s="457"/>
      <c r="AE70" s="457"/>
      <c r="AF70" s="457"/>
      <c r="AG70" s="457"/>
      <c r="AH70" s="457"/>
      <c r="AI70" s="457"/>
      <c r="AJ70" s="457"/>
      <c r="AN70" s="457"/>
      <c r="AO70" s="457"/>
      <c r="AS70" s="207"/>
      <c r="BA70" s="207"/>
      <c r="BG70" s="457"/>
    </row>
  </sheetData>
  <sheetProtection selectLockedCells="1"/>
  <mergeCells count="57">
    <mergeCell ref="BG6:BG9"/>
    <mergeCell ref="AD8:AD9"/>
    <mergeCell ref="AE8:AE9"/>
    <mergeCell ref="AF8:AF9"/>
    <mergeCell ref="AG7:AG9"/>
    <mergeCell ref="AX7:BA8"/>
    <mergeCell ref="AW7:AW9"/>
    <mergeCell ref="AX6:BB6"/>
    <mergeCell ref="BE7:BE9"/>
    <mergeCell ref="BD7:BD9"/>
    <mergeCell ref="BC7:BC9"/>
    <mergeCell ref="BB7:BB9"/>
    <mergeCell ref="BC6:BF6"/>
    <mergeCell ref="BF7:BF9"/>
    <mergeCell ref="AV7:AV9"/>
    <mergeCell ref="AU7:AU9"/>
    <mergeCell ref="A6:A9"/>
    <mergeCell ref="B6:B9"/>
    <mergeCell ref="C7:I8"/>
    <mergeCell ref="J7:O8"/>
    <mergeCell ref="Q7:T8"/>
    <mergeCell ref="C6:O6"/>
    <mergeCell ref="P7:P8"/>
    <mergeCell ref="AN6:AN9"/>
    <mergeCell ref="AO6:AO9"/>
    <mergeCell ref="AT7:AT9"/>
    <mergeCell ref="AP6:AV6"/>
    <mergeCell ref="AS7:AS9"/>
    <mergeCell ref="AR7:AR9"/>
    <mergeCell ref="AQ7:AQ9"/>
    <mergeCell ref="AP7:AP9"/>
    <mergeCell ref="AH7:AJ7"/>
    <mergeCell ref="AG6:AM6"/>
    <mergeCell ref="AH8:AH9"/>
    <mergeCell ref="AI8:AI9"/>
    <mergeCell ref="AJ8:AJ9"/>
    <mergeCell ref="AM7:AM9"/>
    <mergeCell ref="AL7:AL9"/>
    <mergeCell ref="AK7:AK9"/>
    <mergeCell ref="Y7:Y9"/>
    <mergeCell ref="W6:W9"/>
    <mergeCell ref="X6:X9"/>
    <mergeCell ref="P6:V6"/>
    <mergeCell ref="Y6:AF6"/>
    <mergeCell ref="U7:U9"/>
    <mergeCell ref="V7:V9"/>
    <mergeCell ref="Z7:Z9"/>
    <mergeCell ref="AA7:AA9"/>
    <mergeCell ref="AB7:AB9"/>
    <mergeCell ref="AC7:AF7"/>
    <mergeCell ref="AC8:AC9"/>
    <mergeCell ref="AX3:BG3"/>
    <mergeCell ref="A3:O3"/>
    <mergeCell ref="P3:W3"/>
    <mergeCell ref="X3:AF3"/>
    <mergeCell ref="AG3:AN3"/>
    <mergeCell ref="AO3:AW3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32" max="37" man="1"/>
    <brk id="49" max="3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/>
  </sheetPr>
  <dimension ref="A1:Q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3.375" style="24" customWidth="1"/>
    <col min="2" max="2" width="9.125" style="25" customWidth="1"/>
    <col min="3" max="3" width="8.75" style="25" customWidth="1"/>
    <col min="4" max="4" width="8.875" style="25" customWidth="1"/>
    <col min="5" max="5" width="8.375" style="25" customWidth="1"/>
    <col min="6" max="6" width="8" style="25" customWidth="1"/>
    <col min="7" max="8" width="8.875" style="25" customWidth="1"/>
    <col min="9" max="9" width="8.125" style="25" customWidth="1"/>
    <col min="10" max="11" width="9.625" style="25" customWidth="1"/>
    <col min="12" max="12" width="8.625" style="25" customWidth="1"/>
    <col min="13" max="16" width="8.375" style="25" customWidth="1"/>
    <col min="17" max="17" width="20.625" style="24" customWidth="1"/>
    <col min="18" max="16384" width="9" style="26"/>
  </cols>
  <sheetData>
    <row r="1" spans="1:17" s="423" customFormat="1" ht="14.1" customHeight="1">
      <c r="A1" s="470" t="s">
        <v>1334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69" t="s">
        <v>1335</v>
      </c>
    </row>
    <row r="2" spans="1:17" s="9" customFormat="1" ht="14.1" customHeight="1">
      <c r="A2" s="370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67"/>
    </row>
    <row r="3" spans="1:17" s="742" customFormat="1" ht="20.100000000000001" customHeight="1">
      <c r="A3" s="1062" t="s">
        <v>667</v>
      </c>
      <c r="B3" s="1062"/>
      <c r="C3" s="1062"/>
      <c r="D3" s="1062"/>
      <c r="E3" s="1062"/>
      <c r="F3" s="1062"/>
      <c r="G3" s="1062"/>
      <c r="H3" s="1062"/>
      <c r="I3" s="1062"/>
      <c r="J3" s="1329" t="s">
        <v>1110</v>
      </c>
      <c r="K3" s="1329"/>
      <c r="L3" s="1329"/>
      <c r="M3" s="1329"/>
      <c r="N3" s="1329"/>
      <c r="O3" s="1329"/>
      <c r="P3" s="1329"/>
      <c r="Q3" s="1329"/>
    </row>
    <row r="4" spans="1:17" s="461" customFormat="1" ht="24" customHeight="1">
      <c r="A4" s="453"/>
      <c r="B4" s="453"/>
      <c r="E4" s="453"/>
      <c r="F4" s="453"/>
      <c r="G4" s="453"/>
      <c r="H4" s="453"/>
      <c r="I4" s="453"/>
      <c r="J4" s="206"/>
      <c r="K4" s="206"/>
      <c r="L4" s="206"/>
      <c r="M4" s="206"/>
      <c r="N4" s="206"/>
      <c r="O4" s="206"/>
      <c r="P4" s="206"/>
      <c r="Q4" s="206"/>
    </row>
    <row r="5" spans="1:17" s="370" customFormat="1" ht="18" customHeight="1" thickBot="1">
      <c r="A5" s="370" t="s">
        <v>282</v>
      </c>
      <c r="Q5" s="10" t="s">
        <v>210</v>
      </c>
    </row>
    <row r="6" spans="1:17" s="9" customFormat="1" ht="38.1" customHeight="1">
      <c r="A6" s="1044" t="s">
        <v>529</v>
      </c>
      <c r="B6" s="1127" t="s">
        <v>764</v>
      </c>
      <c r="C6" s="1132" t="s">
        <v>765</v>
      </c>
      <c r="D6" s="993" t="s">
        <v>659</v>
      </c>
      <c r="E6" s="987"/>
      <c r="F6" s="987"/>
      <c r="G6" s="987"/>
      <c r="H6" s="987"/>
      <c r="I6" s="987"/>
      <c r="J6" s="1257" t="s">
        <v>1031</v>
      </c>
      <c r="K6" s="1093"/>
      <c r="L6" s="993" t="s">
        <v>547</v>
      </c>
      <c r="M6" s="1257"/>
      <c r="N6" s="1257"/>
      <c r="O6" s="1257"/>
      <c r="P6" s="1018"/>
      <c r="Q6" s="1021" t="s">
        <v>536</v>
      </c>
    </row>
    <row r="7" spans="1:17" s="9" customFormat="1" ht="21.95" customHeight="1">
      <c r="A7" s="1123"/>
      <c r="B7" s="1119"/>
      <c r="C7" s="1035"/>
      <c r="D7" s="1035"/>
      <c r="E7" s="1007" t="s">
        <v>356</v>
      </c>
      <c r="F7" s="1007"/>
      <c r="G7" s="1007"/>
      <c r="H7" s="1034" t="s">
        <v>766</v>
      </c>
      <c r="I7" s="455" t="s">
        <v>656</v>
      </c>
      <c r="J7" s="1106" t="s">
        <v>655</v>
      </c>
      <c r="K7" s="1031"/>
      <c r="L7" s="1035"/>
      <c r="M7" s="1034" t="s">
        <v>767</v>
      </c>
      <c r="N7" s="1034" t="s">
        <v>768</v>
      </c>
      <c r="O7" s="1034" t="s">
        <v>769</v>
      </c>
      <c r="P7" s="1047" t="s">
        <v>762</v>
      </c>
      <c r="Q7" s="1022"/>
    </row>
    <row r="8" spans="1:17" s="9" customFormat="1" ht="20.100000000000001" customHeight="1">
      <c r="A8" s="1123"/>
      <c r="B8" s="1119"/>
      <c r="C8" s="1035"/>
      <c r="D8" s="1035"/>
      <c r="E8" s="1034" t="s">
        <v>770</v>
      </c>
      <c r="F8" s="1034" t="s">
        <v>771</v>
      </c>
      <c r="G8" s="1034" t="s">
        <v>762</v>
      </c>
      <c r="H8" s="1035"/>
      <c r="I8" s="1060" t="s">
        <v>772</v>
      </c>
      <c r="J8" s="1068" t="s">
        <v>773</v>
      </c>
      <c r="K8" s="1034" t="s">
        <v>762</v>
      </c>
      <c r="L8" s="1035"/>
      <c r="M8" s="1035"/>
      <c r="N8" s="1035"/>
      <c r="O8" s="1035"/>
      <c r="P8" s="1048"/>
      <c r="Q8" s="1022"/>
    </row>
    <row r="9" spans="1:17" s="9" customFormat="1" ht="20.100000000000001" customHeight="1">
      <c r="A9" s="1124"/>
      <c r="B9" s="1120"/>
      <c r="C9" s="1036"/>
      <c r="D9" s="1036"/>
      <c r="E9" s="1036"/>
      <c r="F9" s="1036"/>
      <c r="G9" s="1036"/>
      <c r="H9" s="1036"/>
      <c r="I9" s="995"/>
      <c r="J9" s="992"/>
      <c r="K9" s="1036"/>
      <c r="L9" s="1036"/>
      <c r="M9" s="1036"/>
      <c r="N9" s="1036"/>
      <c r="O9" s="1036"/>
      <c r="P9" s="1049"/>
      <c r="Q9" s="1023"/>
    </row>
    <row r="10" spans="1:17" s="28" customFormat="1" ht="21" customHeight="1">
      <c r="A10" s="460" t="s">
        <v>700</v>
      </c>
      <c r="B10" s="11">
        <v>127140</v>
      </c>
      <c r="C10" s="11">
        <v>91222</v>
      </c>
      <c r="D10" s="11">
        <v>95199</v>
      </c>
      <c r="E10" s="11">
        <v>9439</v>
      </c>
      <c r="F10" s="11">
        <v>6552</v>
      </c>
      <c r="G10" s="11">
        <v>31686</v>
      </c>
      <c r="H10" s="11">
        <v>16199</v>
      </c>
      <c r="I10" s="11">
        <v>12258</v>
      </c>
      <c r="J10" s="11">
        <v>1548</v>
      </c>
      <c r="K10" s="11">
        <v>17517</v>
      </c>
      <c r="L10" s="11">
        <v>95199</v>
      </c>
      <c r="M10" s="11">
        <v>1555</v>
      </c>
      <c r="N10" s="11">
        <v>30442</v>
      </c>
      <c r="O10" s="11">
        <v>61072</v>
      </c>
      <c r="P10" s="11">
        <v>2130</v>
      </c>
      <c r="Q10" s="12" t="s">
        <v>700</v>
      </c>
    </row>
    <row r="11" spans="1:17" s="28" customFormat="1" ht="21" customHeight="1">
      <c r="A11" s="460" t="s">
        <v>796</v>
      </c>
      <c r="B11" s="11">
        <v>133382</v>
      </c>
      <c r="C11" s="11">
        <v>95370</v>
      </c>
      <c r="D11" s="11">
        <v>99253</v>
      </c>
      <c r="E11" s="11">
        <v>11952</v>
      </c>
      <c r="F11" s="11">
        <v>8003</v>
      </c>
      <c r="G11" s="11">
        <v>31969</v>
      </c>
      <c r="H11" s="11">
        <v>16689</v>
      </c>
      <c r="I11" s="11">
        <v>9874</v>
      </c>
      <c r="J11" s="11">
        <v>1004</v>
      </c>
      <c r="K11" s="11">
        <v>19762</v>
      </c>
      <c r="L11" s="11">
        <v>99253</v>
      </c>
      <c r="M11" s="11">
        <v>1568</v>
      </c>
      <c r="N11" s="11">
        <v>26564</v>
      </c>
      <c r="O11" s="11">
        <v>68374</v>
      </c>
      <c r="P11" s="11">
        <v>2747</v>
      </c>
      <c r="Q11" s="12" t="s">
        <v>796</v>
      </c>
    </row>
    <row r="12" spans="1:17" s="28" customFormat="1" ht="21" customHeight="1">
      <c r="A12" s="460" t="s">
        <v>833</v>
      </c>
      <c r="B12" s="11">
        <v>137984</v>
      </c>
      <c r="C12" s="11">
        <v>96144</v>
      </c>
      <c r="D12" s="11">
        <v>99910</v>
      </c>
      <c r="E12" s="11">
        <v>14890</v>
      </c>
      <c r="F12" s="11">
        <v>9473</v>
      </c>
      <c r="G12" s="11">
        <v>23591</v>
      </c>
      <c r="H12" s="11">
        <v>16720</v>
      </c>
      <c r="I12" s="11">
        <v>12352</v>
      </c>
      <c r="J12" s="11">
        <v>810</v>
      </c>
      <c r="K12" s="11">
        <v>22074</v>
      </c>
      <c r="L12" s="11">
        <v>99910</v>
      </c>
      <c r="M12" s="11">
        <v>1445</v>
      </c>
      <c r="N12" s="11">
        <v>25965</v>
      </c>
      <c r="O12" s="11">
        <v>70552</v>
      </c>
      <c r="P12" s="11">
        <v>1948</v>
      </c>
      <c r="Q12" s="12" t="s">
        <v>833</v>
      </c>
    </row>
    <row r="13" spans="1:17" s="28" customFormat="1" ht="21" customHeight="1">
      <c r="A13" s="740" t="s">
        <v>1036</v>
      </c>
      <c r="B13" s="11">
        <v>150125</v>
      </c>
      <c r="C13" s="11">
        <v>97479</v>
      </c>
      <c r="D13" s="11">
        <v>100411</v>
      </c>
      <c r="E13" s="11">
        <v>17946</v>
      </c>
      <c r="F13" s="11">
        <v>10739</v>
      </c>
      <c r="G13" s="11">
        <v>26574</v>
      </c>
      <c r="H13" s="11">
        <v>15593</v>
      </c>
      <c r="I13" s="11">
        <v>11368</v>
      </c>
      <c r="J13" s="11">
        <v>819</v>
      </c>
      <c r="K13" s="11">
        <v>17372</v>
      </c>
      <c r="L13" s="11">
        <v>100411</v>
      </c>
      <c r="M13" s="11">
        <v>1368</v>
      </c>
      <c r="N13" s="11">
        <v>23471</v>
      </c>
      <c r="O13" s="11">
        <v>73606</v>
      </c>
      <c r="P13" s="11">
        <v>1966</v>
      </c>
      <c r="Q13" s="12" t="s">
        <v>1036</v>
      </c>
    </row>
    <row r="14" spans="1:17" s="28" customFormat="1" ht="21" customHeight="1">
      <c r="A14" s="878" t="s">
        <v>1272</v>
      </c>
      <c r="B14" s="14">
        <f>SUM(B16:B34)</f>
        <v>169820</v>
      </c>
      <c r="C14" s="14">
        <f t="shared" ref="C14:P14" si="0">SUM(C16:C34)</f>
        <v>101902</v>
      </c>
      <c r="D14" s="14">
        <f>IF(SUM(D16:D34)=L14,SUM(D16:D34),"ERR")</f>
        <v>104704</v>
      </c>
      <c r="E14" s="14">
        <f t="shared" si="0"/>
        <v>23797</v>
      </c>
      <c r="F14" s="14">
        <f t="shared" si="0"/>
        <v>13944</v>
      </c>
      <c r="G14" s="14">
        <f t="shared" si="0"/>
        <v>23739</v>
      </c>
      <c r="H14" s="14">
        <f t="shared" si="0"/>
        <v>15457</v>
      </c>
      <c r="I14" s="14">
        <f t="shared" si="0"/>
        <v>12247</v>
      </c>
      <c r="J14" s="14">
        <f t="shared" si="0"/>
        <v>917</v>
      </c>
      <c r="K14" s="14">
        <f t="shared" si="0"/>
        <v>14603</v>
      </c>
      <c r="L14" s="14">
        <f t="shared" si="0"/>
        <v>104704</v>
      </c>
      <c r="M14" s="14">
        <f t="shared" si="0"/>
        <v>1190</v>
      </c>
      <c r="N14" s="14">
        <f t="shared" si="0"/>
        <v>22680</v>
      </c>
      <c r="O14" s="14">
        <f t="shared" si="0"/>
        <v>78920</v>
      </c>
      <c r="P14" s="14">
        <f t="shared" si="0"/>
        <v>1914</v>
      </c>
      <c r="Q14" s="542" t="s">
        <v>1272</v>
      </c>
    </row>
    <row r="15" spans="1:17" s="9" customFormat="1" ht="13.7" customHeight="1">
      <c r="A15" s="1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41"/>
    </row>
    <row r="16" spans="1:17" s="494" customFormat="1" ht="18.600000000000001" customHeight="1">
      <c r="A16" s="493" t="s">
        <v>528</v>
      </c>
      <c r="B16" s="657">
        <v>108</v>
      </c>
      <c r="C16" s="657">
        <v>3</v>
      </c>
      <c r="D16" s="658">
        <f>SUM(E16:K16)</f>
        <v>3</v>
      </c>
      <c r="E16" s="659" t="s">
        <v>834</v>
      </c>
      <c r="F16" s="659" t="s">
        <v>834</v>
      </c>
      <c r="G16" s="659" t="s">
        <v>834</v>
      </c>
      <c r="H16" s="659" t="s">
        <v>834</v>
      </c>
      <c r="I16" s="659" t="s">
        <v>834</v>
      </c>
      <c r="J16" s="659" t="s">
        <v>834</v>
      </c>
      <c r="K16" s="659">
        <v>3</v>
      </c>
      <c r="L16" s="660">
        <f>SUM(M16:P16)</f>
        <v>3</v>
      </c>
      <c r="M16" s="657" t="s">
        <v>834</v>
      </c>
      <c r="N16" s="657" t="s">
        <v>834</v>
      </c>
      <c r="O16" s="657">
        <v>3</v>
      </c>
      <c r="P16" s="657" t="s">
        <v>834</v>
      </c>
      <c r="Q16" s="661" t="s">
        <v>963</v>
      </c>
    </row>
    <row r="17" spans="1:17" s="494" customFormat="1" ht="18.600000000000001" customHeight="1">
      <c r="A17" s="493" t="s">
        <v>9</v>
      </c>
      <c r="B17" s="657">
        <v>11366</v>
      </c>
      <c r="C17" s="657">
        <v>7147</v>
      </c>
      <c r="D17" s="658">
        <f>SUM(E17:K17)</f>
        <v>7320</v>
      </c>
      <c r="E17" s="659">
        <v>1535</v>
      </c>
      <c r="F17" s="659">
        <v>916</v>
      </c>
      <c r="G17" s="659">
        <v>1938</v>
      </c>
      <c r="H17" s="659">
        <v>1024</v>
      </c>
      <c r="I17" s="659">
        <v>801</v>
      </c>
      <c r="J17" s="659">
        <v>110</v>
      </c>
      <c r="K17" s="659">
        <v>996</v>
      </c>
      <c r="L17" s="660">
        <f t="shared" ref="L17:L34" si="1">SUM(M17:P17)</f>
        <v>7320</v>
      </c>
      <c r="M17" s="657">
        <v>47</v>
      </c>
      <c r="N17" s="657">
        <v>137</v>
      </c>
      <c r="O17" s="657">
        <v>7124</v>
      </c>
      <c r="P17" s="657">
        <v>12</v>
      </c>
      <c r="Q17" s="662" t="s">
        <v>292</v>
      </c>
    </row>
    <row r="18" spans="1:17" s="494" customFormat="1" ht="18.600000000000001" customHeight="1">
      <c r="A18" s="493" t="s">
        <v>11</v>
      </c>
      <c r="B18" s="657">
        <v>13825</v>
      </c>
      <c r="C18" s="657">
        <v>8813</v>
      </c>
      <c r="D18" s="658">
        <f t="shared" ref="D18:D34" si="2">SUM(E18:K18)</f>
        <v>8989</v>
      </c>
      <c r="E18" s="659">
        <v>1872</v>
      </c>
      <c r="F18" s="659">
        <v>1217</v>
      </c>
      <c r="G18" s="659">
        <v>2111</v>
      </c>
      <c r="H18" s="659">
        <v>1296</v>
      </c>
      <c r="I18" s="659">
        <v>1192</v>
      </c>
      <c r="J18" s="659">
        <v>116</v>
      </c>
      <c r="K18" s="659">
        <v>1185</v>
      </c>
      <c r="L18" s="660">
        <f t="shared" si="1"/>
        <v>8989</v>
      </c>
      <c r="M18" s="657">
        <v>63</v>
      </c>
      <c r="N18" s="657">
        <v>171</v>
      </c>
      <c r="O18" s="657">
        <v>8312</v>
      </c>
      <c r="P18" s="657">
        <v>443</v>
      </c>
      <c r="Q18" s="662" t="s">
        <v>12</v>
      </c>
    </row>
    <row r="19" spans="1:17" s="494" customFormat="1" ht="18.600000000000001" customHeight="1">
      <c r="A19" s="493" t="s">
        <v>294</v>
      </c>
      <c r="B19" s="657">
        <v>15388</v>
      </c>
      <c r="C19" s="657">
        <v>9325</v>
      </c>
      <c r="D19" s="658">
        <f t="shared" si="2"/>
        <v>9632</v>
      </c>
      <c r="E19" s="659">
        <v>2374</v>
      </c>
      <c r="F19" s="659">
        <v>1347</v>
      </c>
      <c r="G19" s="659">
        <v>1556</v>
      </c>
      <c r="H19" s="659">
        <v>1603</v>
      </c>
      <c r="I19" s="659">
        <v>1200</v>
      </c>
      <c r="J19" s="659">
        <v>114</v>
      </c>
      <c r="K19" s="659">
        <v>1438</v>
      </c>
      <c r="L19" s="660">
        <f t="shared" si="1"/>
        <v>9632</v>
      </c>
      <c r="M19" s="657">
        <v>64</v>
      </c>
      <c r="N19" s="657">
        <v>1836</v>
      </c>
      <c r="O19" s="657">
        <v>7719</v>
      </c>
      <c r="P19" s="657">
        <v>13</v>
      </c>
      <c r="Q19" s="662" t="s">
        <v>295</v>
      </c>
    </row>
    <row r="20" spans="1:17" s="494" customFormat="1" ht="18.600000000000001" customHeight="1">
      <c r="A20" s="493" t="s">
        <v>296</v>
      </c>
      <c r="B20" s="657">
        <v>8740</v>
      </c>
      <c r="C20" s="657">
        <v>5634</v>
      </c>
      <c r="D20" s="658">
        <f t="shared" si="2"/>
        <v>5762</v>
      </c>
      <c r="E20" s="659">
        <v>1372</v>
      </c>
      <c r="F20" s="659">
        <v>787</v>
      </c>
      <c r="G20" s="659">
        <v>1451</v>
      </c>
      <c r="H20" s="659">
        <v>702</v>
      </c>
      <c r="I20" s="659">
        <v>592</v>
      </c>
      <c r="J20" s="659">
        <v>36</v>
      </c>
      <c r="K20" s="659">
        <v>822</v>
      </c>
      <c r="L20" s="660">
        <f t="shared" si="1"/>
        <v>5762</v>
      </c>
      <c r="M20" s="657">
        <v>37</v>
      </c>
      <c r="N20" s="657">
        <v>37</v>
      </c>
      <c r="O20" s="657">
        <v>5684</v>
      </c>
      <c r="P20" s="657">
        <v>4</v>
      </c>
      <c r="Q20" s="662" t="s">
        <v>297</v>
      </c>
    </row>
    <row r="21" spans="1:17" s="494" customFormat="1" ht="18.600000000000001" customHeight="1">
      <c r="A21" s="493" t="s">
        <v>298</v>
      </c>
      <c r="B21" s="657">
        <v>15192</v>
      </c>
      <c r="C21" s="657">
        <v>9541</v>
      </c>
      <c r="D21" s="658">
        <f t="shared" si="2"/>
        <v>9783</v>
      </c>
      <c r="E21" s="659">
        <v>2260</v>
      </c>
      <c r="F21" s="659">
        <v>1387</v>
      </c>
      <c r="G21" s="659">
        <v>2092</v>
      </c>
      <c r="H21" s="659">
        <v>1360</v>
      </c>
      <c r="I21" s="659">
        <v>1202</v>
      </c>
      <c r="J21" s="659">
        <v>58</v>
      </c>
      <c r="K21" s="659">
        <v>1424</v>
      </c>
      <c r="L21" s="660">
        <f t="shared" si="1"/>
        <v>9783</v>
      </c>
      <c r="M21" s="657">
        <v>43</v>
      </c>
      <c r="N21" s="657">
        <v>353</v>
      </c>
      <c r="O21" s="657">
        <v>8759</v>
      </c>
      <c r="P21" s="657">
        <v>628</v>
      </c>
      <c r="Q21" s="661" t="s">
        <v>299</v>
      </c>
    </row>
    <row r="22" spans="1:17" s="494" customFormat="1" ht="18.600000000000001" customHeight="1">
      <c r="A22" s="493" t="s">
        <v>300</v>
      </c>
      <c r="B22" s="657">
        <v>17825</v>
      </c>
      <c r="C22" s="657">
        <v>10397</v>
      </c>
      <c r="D22" s="658">
        <f t="shared" si="2"/>
        <v>10672</v>
      </c>
      <c r="E22" s="659">
        <v>1774</v>
      </c>
      <c r="F22" s="659">
        <v>1058</v>
      </c>
      <c r="G22" s="659">
        <v>3353</v>
      </c>
      <c r="H22" s="659">
        <v>1720</v>
      </c>
      <c r="I22" s="659">
        <v>1002</v>
      </c>
      <c r="J22" s="659">
        <v>89</v>
      </c>
      <c r="K22" s="659">
        <v>1676</v>
      </c>
      <c r="L22" s="660">
        <f t="shared" si="1"/>
        <v>10672</v>
      </c>
      <c r="M22" s="657">
        <v>130</v>
      </c>
      <c r="N22" s="657">
        <v>237</v>
      </c>
      <c r="O22" s="657">
        <v>10294</v>
      </c>
      <c r="P22" s="657">
        <v>11</v>
      </c>
      <c r="Q22" s="662" t="s">
        <v>301</v>
      </c>
    </row>
    <row r="23" spans="1:17" s="494" customFormat="1" ht="18.600000000000001" customHeight="1">
      <c r="A23" s="493" t="s">
        <v>302</v>
      </c>
      <c r="B23" s="657">
        <v>10743</v>
      </c>
      <c r="C23" s="657">
        <v>6191</v>
      </c>
      <c r="D23" s="658">
        <f t="shared" si="2"/>
        <v>6372</v>
      </c>
      <c r="E23" s="659">
        <v>1230</v>
      </c>
      <c r="F23" s="659">
        <v>758</v>
      </c>
      <c r="G23" s="659">
        <v>1576</v>
      </c>
      <c r="H23" s="659">
        <v>860</v>
      </c>
      <c r="I23" s="659">
        <v>811</v>
      </c>
      <c r="J23" s="659">
        <v>35</v>
      </c>
      <c r="K23" s="659">
        <v>1102</v>
      </c>
      <c r="L23" s="660">
        <f t="shared" si="1"/>
        <v>6372</v>
      </c>
      <c r="M23" s="657">
        <v>31</v>
      </c>
      <c r="N23" s="657">
        <v>5066</v>
      </c>
      <c r="O23" s="657">
        <v>1268</v>
      </c>
      <c r="P23" s="657">
        <v>7</v>
      </c>
      <c r="Q23" s="662" t="s">
        <v>303</v>
      </c>
    </row>
    <row r="24" spans="1:17" s="494" customFormat="1" ht="18.600000000000001" customHeight="1">
      <c r="A24" s="493" t="s">
        <v>304</v>
      </c>
      <c r="B24" s="657">
        <v>7771</v>
      </c>
      <c r="C24" s="657">
        <v>4334</v>
      </c>
      <c r="D24" s="658">
        <f t="shared" si="2"/>
        <v>4473</v>
      </c>
      <c r="E24" s="659">
        <v>1169</v>
      </c>
      <c r="F24" s="659">
        <v>711</v>
      </c>
      <c r="G24" s="659">
        <v>665</v>
      </c>
      <c r="H24" s="659">
        <v>742</v>
      </c>
      <c r="I24" s="659">
        <v>610</v>
      </c>
      <c r="J24" s="659">
        <v>45</v>
      </c>
      <c r="K24" s="659">
        <v>531</v>
      </c>
      <c r="L24" s="660">
        <f t="shared" si="1"/>
        <v>4473</v>
      </c>
      <c r="M24" s="657">
        <v>51</v>
      </c>
      <c r="N24" s="657">
        <v>181</v>
      </c>
      <c r="O24" s="657">
        <v>4238</v>
      </c>
      <c r="P24" s="657">
        <v>3</v>
      </c>
      <c r="Q24" s="662" t="s">
        <v>305</v>
      </c>
    </row>
    <row r="25" spans="1:17" s="494" customFormat="1" ht="18.600000000000001" customHeight="1">
      <c r="A25" s="493" t="s">
        <v>306</v>
      </c>
      <c r="B25" s="657">
        <v>9152</v>
      </c>
      <c r="C25" s="657">
        <v>5347</v>
      </c>
      <c r="D25" s="658">
        <f t="shared" si="2"/>
        <v>5524</v>
      </c>
      <c r="E25" s="659">
        <v>1516</v>
      </c>
      <c r="F25" s="659">
        <v>801</v>
      </c>
      <c r="G25" s="659">
        <v>957</v>
      </c>
      <c r="H25" s="659">
        <v>930</v>
      </c>
      <c r="I25" s="659">
        <v>722</v>
      </c>
      <c r="J25" s="659">
        <v>38</v>
      </c>
      <c r="K25" s="659">
        <v>560</v>
      </c>
      <c r="L25" s="660">
        <f t="shared" si="1"/>
        <v>5524</v>
      </c>
      <c r="M25" s="657">
        <v>34</v>
      </c>
      <c r="N25" s="657">
        <v>108</v>
      </c>
      <c r="O25" s="657">
        <v>5380</v>
      </c>
      <c r="P25" s="657">
        <v>2</v>
      </c>
      <c r="Q25" s="662" t="s">
        <v>307</v>
      </c>
    </row>
    <row r="26" spans="1:17" s="494" customFormat="1" ht="18.600000000000001" customHeight="1">
      <c r="A26" s="493" t="s">
        <v>308</v>
      </c>
      <c r="B26" s="657">
        <v>11689</v>
      </c>
      <c r="C26" s="657">
        <v>6701</v>
      </c>
      <c r="D26" s="658">
        <f t="shared" si="2"/>
        <v>6903</v>
      </c>
      <c r="E26" s="659">
        <v>1764</v>
      </c>
      <c r="F26" s="659">
        <v>1042</v>
      </c>
      <c r="G26" s="659">
        <v>1411</v>
      </c>
      <c r="H26" s="659">
        <v>972</v>
      </c>
      <c r="I26" s="659">
        <v>865</v>
      </c>
      <c r="J26" s="659">
        <v>28</v>
      </c>
      <c r="K26" s="659">
        <v>821</v>
      </c>
      <c r="L26" s="660">
        <f t="shared" si="1"/>
        <v>6903</v>
      </c>
      <c r="M26" s="657">
        <v>58</v>
      </c>
      <c r="N26" s="657">
        <v>1734</v>
      </c>
      <c r="O26" s="657">
        <v>5108</v>
      </c>
      <c r="P26" s="657">
        <v>3</v>
      </c>
      <c r="Q26" s="662" t="s">
        <v>309</v>
      </c>
    </row>
    <row r="27" spans="1:17" s="494" customFormat="1" ht="18.600000000000001" customHeight="1">
      <c r="A27" s="493" t="s">
        <v>310</v>
      </c>
      <c r="B27" s="657">
        <v>13543</v>
      </c>
      <c r="C27" s="657">
        <v>8671</v>
      </c>
      <c r="D27" s="658">
        <f t="shared" si="2"/>
        <v>8856</v>
      </c>
      <c r="E27" s="659">
        <v>1874</v>
      </c>
      <c r="F27" s="659">
        <v>1121</v>
      </c>
      <c r="G27" s="659">
        <v>2407</v>
      </c>
      <c r="H27" s="659">
        <v>1239</v>
      </c>
      <c r="I27" s="659">
        <v>1003</v>
      </c>
      <c r="J27" s="659">
        <v>67</v>
      </c>
      <c r="K27" s="659">
        <v>1145</v>
      </c>
      <c r="L27" s="660">
        <f t="shared" si="1"/>
        <v>8856</v>
      </c>
      <c r="M27" s="657">
        <v>78</v>
      </c>
      <c r="N27" s="657">
        <v>4390</v>
      </c>
      <c r="O27" s="657">
        <v>4382</v>
      </c>
      <c r="P27" s="657">
        <v>6</v>
      </c>
      <c r="Q27" s="662" t="s">
        <v>566</v>
      </c>
    </row>
    <row r="28" spans="1:17" s="494" customFormat="1" ht="18.600000000000001" customHeight="1">
      <c r="A28" s="493" t="s">
        <v>312</v>
      </c>
      <c r="B28" s="657">
        <v>6714</v>
      </c>
      <c r="C28" s="657">
        <v>4142</v>
      </c>
      <c r="D28" s="658">
        <f t="shared" si="2"/>
        <v>4278</v>
      </c>
      <c r="E28" s="659">
        <v>1275</v>
      </c>
      <c r="F28" s="659">
        <v>675</v>
      </c>
      <c r="G28" s="659">
        <v>619</v>
      </c>
      <c r="H28" s="659">
        <v>668</v>
      </c>
      <c r="I28" s="659">
        <v>407</v>
      </c>
      <c r="J28" s="659">
        <v>34</v>
      </c>
      <c r="K28" s="659">
        <v>600</v>
      </c>
      <c r="L28" s="660">
        <f t="shared" si="1"/>
        <v>4278</v>
      </c>
      <c r="M28" s="657">
        <v>343</v>
      </c>
      <c r="N28" s="657">
        <v>555</v>
      </c>
      <c r="O28" s="657">
        <v>3293</v>
      </c>
      <c r="P28" s="657">
        <v>87</v>
      </c>
      <c r="Q28" s="662" t="s">
        <v>412</v>
      </c>
    </row>
    <row r="29" spans="1:17" s="494" customFormat="1" ht="18.600000000000001" customHeight="1">
      <c r="A29" s="493" t="s">
        <v>500</v>
      </c>
      <c r="B29" s="657">
        <v>3841</v>
      </c>
      <c r="C29" s="657">
        <v>2305</v>
      </c>
      <c r="D29" s="658">
        <f t="shared" si="2"/>
        <v>2371</v>
      </c>
      <c r="E29" s="659">
        <v>748</v>
      </c>
      <c r="F29" s="659">
        <v>365</v>
      </c>
      <c r="G29" s="659">
        <v>432</v>
      </c>
      <c r="H29" s="659">
        <v>287</v>
      </c>
      <c r="I29" s="659">
        <v>247</v>
      </c>
      <c r="J29" s="659">
        <v>13</v>
      </c>
      <c r="K29" s="659">
        <v>279</v>
      </c>
      <c r="L29" s="660">
        <f t="shared" si="1"/>
        <v>2371</v>
      </c>
      <c r="M29" s="657">
        <v>39</v>
      </c>
      <c r="N29" s="657">
        <v>217</v>
      </c>
      <c r="O29" s="657">
        <v>1581</v>
      </c>
      <c r="P29" s="657">
        <v>534</v>
      </c>
      <c r="Q29" s="662" t="s">
        <v>503</v>
      </c>
    </row>
    <row r="30" spans="1:17" s="494" customFormat="1" ht="18.600000000000001" customHeight="1">
      <c r="A30" s="493" t="s">
        <v>961</v>
      </c>
      <c r="B30" s="657">
        <v>4537</v>
      </c>
      <c r="C30" s="657">
        <v>2645</v>
      </c>
      <c r="D30" s="658">
        <f t="shared" si="2"/>
        <v>2761</v>
      </c>
      <c r="E30" s="659">
        <v>469</v>
      </c>
      <c r="F30" s="659">
        <v>245</v>
      </c>
      <c r="G30" s="659">
        <v>883</v>
      </c>
      <c r="H30" s="659">
        <v>388</v>
      </c>
      <c r="I30" s="659">
        <v>333</v>
      </c>
      <c r="J30" s="659">
        <v>29</v>
      </c>
      <c r="K30" s="659">
        <v>414</v>
      </c>
      <c r="L30" s="660">
        <f t="shared" si="1"/>
        <v>2761</v>
      </c>
      <c r="M30" s="657">
        <v>42</v>
      </c>
      <c r="N30" s="657">
        <v>2150</v>
      </c>
      <c r="O30" s="657">
        <v>564</v>
      </c>
      <c r="P30" s="657">
        <v>5</v>
      </c>
      <c r="Q30" s="662" t="s">
        <v>962</v>
      </c>
    </row>
    <row r="31" spans="1:17" s="494" customFormat="1" ht="18.600000000000001" customHeight="1">
      <c r="A31" s="493" t="s">
        <v>314</v>
      </c>
      <c r="B31" s="657">
        <v>2892</v>
      </c>
      <c r="C31" s="657">
        <v>1605</v>
      </c>
      <c r="D31" s="658">
        <f t="shared" si="2"/>
        <v>1652</v>
      </c>
      <c r="E31" s="659">
        <v>419</v>
      </c>
      <c r="F31" s="659">
        <v>277</v>
      </c>
      <c r="G31" s="659">
        <v>242</v>
      </c>
      <c r="H31" s="659">
        <v>273</v>
      </c>
      <c r="I31" s="659">
        <v>219</v>
      </c>
      <c r="J31" s="659">
        <v>15</v>
      </c>
      <c r="K31" s="659">
        <v>207</v>
      </c>
      <c r="L31" s="660">
        <f t="shared" si="1"/>
        <v>1652</v>
      </c>
      <c r="M31" s="657">
        <v>13</v>
      </c>
      <c r="N31" s="657">
        <v>1196</v>
      </c>
      <c r="O31" s="657">
        <v>442</v>
      </c>
      <c r="P31" s="657">
        <v>1</v>
      </c>
      <c r="Q31" s="662" t="s">
        <v>354</v>
      </c>
    </row>
    <row r="32" spans="1:17" s="494" customFormat="1" ht="18.600000000000001" customHeight="1">
      <c r="A32" s="493" t="s">
        <v>316</v>
      </c>
      <c r="B32" s="657">
        <v>3817</v>
      </c>
      <c r="C32" s="657">
        <v>2112</v>
      </c>
      <c r="D32" s="658">
        <f t="shared" si="2"/>
        <v>2157</v>
      </c>
      <c r="E32" s="659">
        <v>500</v>
      </c>
      <c r="F32" s="659">
        <v>324</v>
      </c>
      <c r="G32" s="659">
        <v>419</v>
      </c>
      <c r="H32" s="659">
        <v>316</v>
      </c>
      <c r="I32" s="659">
        <v>257</v>
      </c>
      <c r="J32" s="659">
        <v>6</v>
      </c>
      <c r="K32" s="659">
        <v>335</v>
      </c>
      <c r="L32" s="660">
        <f t="shared" si="1"/>
        <v>2157</v>
      </c>
      <c r="M32" s="657">
        <v>36</v>
      </c>
      <c r="N32" s="657">
        <v>1322</v>
      </c>
      <c r="O32" s="657">
        <v>798</v>
      </c>
      <c r="P32" s="657">
        <v>1</v>
      </c>
      <c r="Q32" s="661" t="s">
        <v>317</v>
      </c>
    </row>
    <row r="33" spans="1:17" s="655" customFormat="1" ht="18.600000000000001" customHeight="1">
      <c r="A33" s="493" t="s">
        <v>657</v>
      </c>
      <c r="B33" s="657">
        <v>7614</v>
      </c>
      <c r="C33" s="657">
        <v>4237</v>
      </c>
      <c r="D33" s="660">
        <f t="shared" si="2"/>
        <v>4359</v>
      </c>
      <c r="E33" s="657">
        <v>880</v>
      </c>
      <c r="F33" s="657">
        <v>508</v>
      </c>
      <c r="G33" s="657">
        <v>1036</v>
      </c>
      <c r="H33" s="657">
        <v>745</v>
      </c>
      <c r="I33" s="657">
        <v>475</v>
      </c>
      <c r="J33" s="657">
        <v>55</v>
      </c>
      <c r="K33" s="657">
        <v>660</v>
      </c>
      <c r="L33" s="660">
        <f t="shared" si="1"/>
        <v>4359</v>
      </c>
      <c r="M33" s="657">
        <v>68</v>
      </c>
      <c r="N33" s="657">
        <v>542</v>
      </c>
      <c r="O33" s="657">
        <v>3746</v>
      </c>
      <c r="P33" s="657">
        <v>3</v>
      </c>
      <c r="Q33" s="661" t="s">
        <v>567</v>
      </c>
    </row>
    <row r="34" spans="1:17" s="494" customFormat="1" ht="18.600000000000001" customHeight="1" thickBot="1">
      <c r="A34" s="663" t="s">
        <v>658</v>
      </c>
      <c r="B34" s="664">
        <v>5063</v>
      </c>
      <c r="C34" s="544">
        <v>2752</v>
      </c>
      <c r="D34" s="665">
        <f t="shared" si="2"/>
        <v>2837</v>
      </c>
      <c r="E34" s="544">
        <v>766</v>
      </c>
      <c r="F34" s="544">
        <v>405</v>
      </c>
      <c r="G34" s="544">
        <v>591</v>
      </c>
      <c r="H34" s="544">
        <v>332</v>
      </c>
      <c r="I34" s="544">
        <v>309</v>
      </c>
      <c r="J34" s="544">
        <v>29</v>
      </c>
      <c r="K34" s="544">
        <v>405</v>
      </c>
      <c r="L34" s="665">
        <f t="shared" si="1"/>
        <v>2837</v>
      </c>
      <c r="M34" s="544">
        <v>13</v>
      </c>
      <c r="N34" s="544">
        <v>2448</v>
      </c>
      <c r="O34" s="544">
        <v>225</v>
      </c>
      <c r="P34" s="666">
        <v>151</v>
      </c>
      <c r="Q34" s="667" t="s">
        <v>568</v>
      </c>
    </row>
    <row r="35" spans="1:17" s="9" customFormat="1" ht="12" customHeight="1">
      <c r="A35" s="462" t="s">
        <v>815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1" t="s">
        <v>828</v>
      </c>
    </row>
    <row r="36" spans="1:17" s="9" customFormat="1" ht="11.25">
      <c r="A36" s="462" t="s">
        <v>565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</row>
    <row r="37" spans="1:17" s="9" customFormat="1" ht="11.25">
      <c r="A37" s="457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</row>
    <row r="38" spans="1:17" s="9" customFormat="1" ht="11.25">
      <c r="A38" s="457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</row>
    <row r="39" spans="1:17" s="9" customFormat="1" ht="11.25">
      <c r="A39" s="457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</row>
    <row r="40" spans="1:17" s="9" customFormat="1" ht="11.25">
      <c r="A40" s="457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</row>
    <row r="41" spans="1:17" s="9" customFormat="1" ht="11.25">
      <c r="A41" s="457"/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</row>
    <row r="42" spans="1:17" s="9" customFormat="1" ht="11.25">
      <c r="A42" s="457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</row>
    <row r="43" spans="1:17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</row>
    <row r="44" spans="1:17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</row>
    <row r="45" spans="1:17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</row>
    <row r="46" spans="1:17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</row>
    <row r="47" spans="1:17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</row>
    <row r="48" spans="1:17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</row>
    <row r="49" spans="1:17" s="9" customFormat="1" ht="11.25">
      <c r="A49" s="457"/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</row>
    <row r="50" spans="1:17" s="9" customFormat="1" ht="11.25">
      <c r="A50" s="457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</row>
    <row r="51" spans="1:17" s="9" customFormat="1" ht="11.25">
      <c r="A51" s="457"/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</row>
    <row r="52" spans="1:17" s="9" customFormat="1" ht="11.25">
      <c r="A52" s="45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</row>
    <row r="53" spans="1:17" s="9" customFormat="1" ht="11.25">
      <c r="A53" s="457"/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</row>
    <row r="54" spans="1:17" s="9" customFormat="1" ht="11.25">
      <c r="A54" s="457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  <c r="P54" s="457"/>
      <c r="Q54" s="457"/>
    </row>
    <row r="55" spans="1:17" s="9" customFormat="1" ht="11.25">
      <c r="A55" s="457"/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  <c r="P55" s="457"/>
      <c r="Q55" s="457"/>
    </row>
    <row r="56" spans="1:17" s="9" customFormat="1" ht="11.25">
      <c r="A56" s="457"/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</row>
    <row r="57" spans="1:17" s="9" customFormat="1" ht="11.25">
      <c r="A57" s="457"/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  <c r="P57" s="457"/>
      <c r="Q57" s="457"/>
    </row>
    <row r="58" spans="1:17" s="9" customFormat="1" ht="11.25">
      <c r="A58" s="457"/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  <c r="P58" s="457"/>
      <c r="Q58" s="457"/>
    </row>
    <row r="59" spans="1:17" s="9" customFormat="1" ht="11.25">
      <c r="A59" s="457"/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</row>
    <row r="60" spans="1:17" s="9" customFormat="1" ht="11.25">
      <c r="A60" s="457"/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  <c r="P60" s="457"/>
      <c r="Q60" s="457"/>
    </row>
    <row r="61" spans="1:17" s="9" customFormat="1" ht="11.25">
      <c r="A61" s="457"/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</row>
    <row r="62" spans="1:17" s="9" customFormat="1" ht="11.25">
      <c r="A62" s="457"/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  <c r="P62" s="457"/>
      <c r="Q62" s="457"/>
    </row>
    <row r="63" spans="1:17" s="9" customFormat="1" ht="11.25">
      <c r="A63" s="457"/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</row>
    <row r="64" spans="1:17" s="9" customFormat="1" ht="11.25">
      <c r="A64" s="457"/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</row>
    <row r="65" spans="1:17" s="9" customFormat="1" ht="11.25">
      <c r="A65" s="457"/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  <c r="P65" s="457"/>
      <c r="Q65" s="457"/>
    </row>
    <row r="66" spans="1:17" s="9" customFormat="1" ht="11.25">
      <c r="A66" s="457"/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</row>
    <row r="67" spans="1:17" s="9" customFormat="1" ht="11.25">
      <c r="A67" s="457"/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7"/>
    </row>
    <row r="68" spans="1:17" s="9" customFormat="1" ht="11.25">
      <c r="A68" s="457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  <c r="P68" s="457"/>
      <c r="Q68" s="457"/>
    </row>
    <row r="69" spans="1:17" s="9" customFormat="1" ht="11.25">
      <c r="A69" s="457"/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</row>
    <row r="70" spans="1:17" s="9" customFormat="1" ht="11.25">
      <c r="A70" s="457"/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</row>
    <row r="71" spans="1:17" s="9" customFormat="1" ht="11.25">
      <c r="A71" s="457"/>
      <c r="B71" s="457"/>
      <c r="C71" s="457"/>
      <c r="D71" s="457"/>
      <c r="E71" s="457"/>
      <c r="F71" s="457"/>
      <c r="G71" s="457"/>
      <c r="H71" s="457"/>
      <c r="I71" s="457"/>
      <c r="J71" s="457"/>
      <c r="K71" s="457"/>
      <c r="L71" s="457"/>
      <c r="M71" s="457"/>
      <c r="N71" s="457"/>
      <c r="O71" s="457"/>
      <c r="P71" s="457"/>
      <c r="Q71" s="457"/>
    </row>
    <row r="72" spans="1:17" s="9" customFormat="1" ht="11.25">
      <c r="A72" s="457"/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  <c r="P72" s="457"/>
      <c r="Q72" s="457"/>
    </row>
    <row r="73" spans="1:17" s="9" customFormat="1" ht="11.25">
      <c r="A73" s="457"/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  <c r="Q73" s="457"/>
    </row>
    <row r="74" spans="1:17" s="9" customFormat="1" ht="11.25">
      <c r="A74" s="457"/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  <c r="P74" s="457"/>
      <c r="Q74" s="457"/>
    </row>
    <row r="75" spans="1:17" s="9" customFormat="1" ht="11.25">
      <c r="A75" s="457"/>
      <c r="B75" s="457"/>
      <c r="C75" s="457"/>
      <c r="D75" s="457"/>
      <c r="E75" s="457"/>
      <c r="F75" s="457"/>
      <c r="G75" s="457"/>
      <c r="H75" s="457"/>
      <c r="I75" s="457"/>
      <c r="J75" s="457"/>
      <c r="K75" s="457"/>
      <c r="L75" s="457"/>
      <c r="M75" s="457"/>
      <c r="N75" s="457"/>
      <c r="O75" s="457"/>
      <c r="P75" s="457"/>
      <c r="Q75" s="457"/>
    </row>
    <row r="76" spans="1:17" s="9" customFormat="1" ht="11.25">
      <c r="A76" s="457"/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  <c r="Q76" s="457"/>
    </row>
    <row r="77" spans="1:17" s="9" customFormat="1" ht="11.25">
      <c r="A77" s="457"/>
      <c r="B77" s="457"/>
      <c r="C77" s="457"/>
      <c r="D77" s="457"/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Q77" s="457"/>
    </row>
    <row r="78" spans="1:17" s="9" customFormat="1" ht="11.25">
      <c r="A78" s="457"/>
      <c r="B78" s="457"/>
      <c r="C78" s="457"/>
      <c r="D78" s="457"/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  <c r="P78" s="457"/>
      <c r="Q78" s="457"/>
    </row>
    <row r="79" spans="1:17" s="9" customFormat="1" ht="11.25">
      <c r="A79" s="457"/>
      <c r="B79" s="457"/>
      <c r="C79" s="457"/>
      <c r="D79" s="457"/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  <c r="P79" s="457"/>
      <c r="Q79" s="457"/>
    </row>
    <row r="80" spans="1:17" s="9" customFormat="1" ht="11.25">
      <c r="A80" s="457"/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  <c r="P80" s="457"/>
      <c r="Q80" s="457"/>
    </row>
    <row r="81" spans="1:17" s="9" customFormat="1" ht="11.25">
      <c r="A81" s="457"/>
      <c r="B81" s="457"/>
      <c r="C81" s="457"/>
      <c r="D81" s="457"/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  <c r="P81" s="457"/>
      <c r="Q81" s="457"/>
    </row>
    <row r="82" spans="1:17" s="9" customFormat="1" ht="11.25">
      <c r="A82" s="457"/>
      <c r="B82" s="457"/>
      <c r="C82" s="457"/>
      <c r="D82" s="457"/>
      <c r="E82" s="457"/>
      <c r="F82" s="457"/>
      <c r="G82" s="457"/>
      <c r="H82" s="457"/>
      <c r="I82" s="457"/>
      <c r="J82" s="457"/>
      <c r="K82" s="457"/>
      <c r="L82" s="457"/>
      <c r="M82" s="457"/>
      <c r="N82" s="457"/>
      <c r="O82" s="457"/>
      <c r="P82" s="457"/>
      <c r="Q82" s="457"/>
    </row>
    <row r="83" spans="1:17" s="9" customFormat="1" ht="11.25">
      <c r="A83" s="457"/>
      <c r="B83" s="457"/>
      <c r="C83" s="457"/>
      <c r="D83" s="457"/>
      <c r="E83" s="457"/>
      <c r="F83" s="457"/>
      <c r="G83" s="457"/>
      <c r="H83" s="457"/>
      <c r="I83" s="457"/>
      <c r="J83" s="457"/>
      <c r="K83" s="457"/>
      <c r="L83" s="457"/>
      <c r="M83" s="457"/>
      <c r="N83" s="457"/>
      <c r="O83" s="457"/>
      <c r="P83" s="457"/>
      <c r="Q83" s="457"/>
    </row>
    <row r="84" spans="1:17" s="9" customFormat="1" ht="11.25">
      <c r="A84" s="457"/>
      <c r="B84" s="457"/>
      <c r="C84" s="457"/>
      <c r="D84" s="457"/>
      <c r="E84" s="457"/>
      <c r="F84" s="457"/>
      <c r="G84" s="457"/>
      <c r="H84" s="457"/>
      <c r="I84" s="457"/>
      <c r="J84" s="457"/>
      <c r="K84" s="457"/>
      <c r="L84" s="457"/>
      <c r="M84" s="457"/>
      <c r="N84" s="457"/>
      <c r="O84" s="457"/>
      <c r="P84" s="457"/>
      <c r="Q84" s="457"/>
    </row>
    <row r="85" spans="1:17" s="9" customFormat="1" ht="11.25">
      <c r="A85" s="457"/>
      <c r="B85" s="457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  <c r="P85" s="457"/>
      <c r="Q85" s="457"/>
    </row>
    <row r="86" spans="1:17" s="9" customFormat="1" ht="11.25">
      <c r="A86" s="457"/>
      <c r="B86" s="457"/>
      <c r="C86" s="457"/>
      <c r="D86" s="457"/>
      <c r="E86" s="457"/>
      <c r="F86" s="457"/>
      <c r="G86" s="457"/>
      <c r="H86" s="457"/>
      <c r="I86" s="457"/>
      <c r="J86" s="457"/>
      <c r="K86" s="457"/>
      <c r="L86" s="457"/>
      <c r="M86" s="457"/>
      <c r="N86" s="457"/>
      <c r="O86" s="457"/>
      <c r="P86" s="457"/>
      <c r="Q86" s="457"/>
    </row>
    <row r="87" spans="1:17" s="9" customFormat="1" ht="11.25">
      <c r="A87" s="457"/>
      <c r="B87" s="457"/>
      <c r="C87" s="457"/>
      <c r="D87" s="457"/>
      <c r="E87" s="457"/>
      <c r="F87" s="457"/>
      <c r="G87" s="457"/>
      <c r="H87" s="457"/>
      <c r="I87" s="457"/>
      <c r="J87" s="457"/>
      <c r="K87" s="457"/>
      <c r="L87" s="457"/>
      <c r="M87" s="457"/>
      <c r="N87" s="457"/>
      <c r="O87" s="457"/>
      <c r="P87" s="457"/>
      <c r="Q87" s="457"/>
    </row>
    <row r="88" spans="1:17" s="9" customFormat="1" ht="11.25">
      <c r="A88" s="457"/>
      <c r="B88" s="457"/>
      <c r="C88" s="457"/>
      <c r="D88" s="457"/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  <c r="P88" s="457"/>
      <c r="Q88" s="457"/>
    </row>
    <row r="89" spans="1:17" s="9" customFormat="1" ht="11.25">
      <c r="A89" s="457"/>
      <c r="B89" s="457"/>
      <c r="C89" s="457"/>
      <c r="D89" s="457"/>
      <c r="E89" s="457"/>
      <c r="F89" s="457"/>
      <c r="G89" s="457"/>
      <c r="H89" s="457"/>
      <c r="I89" s="457"/>
      <c r="J89" s="457"/>
      <c r="K89" s="457"/>
      <c r="L89" s="457"/>
      <c r="M89" s="457"/>
      <c r="N89" s="457"/>
      <c r="O89" s="457"/>
      <c r="P89" s="457"/>
      <c r="Q89" s="457"/>
    </row>
    <row r="90" spans="1:17" s="9" customFormat="1" ht="11.25">
      <c r="A90" s="457"/>
      <c r="B90" s="457"/>
      <c r="C90" s="457"/>
      <c r="D90" s="457"/>
      <c r="E90" s="457"/>
      <c r="F90" s="457"/>
      <c r="G90" s="457"/>
      <c r="H90" s="457"/>
      <c r="I90" s="457"/>
      <c r="J90" s="457"/>
      <c r="K90" s="457"/>
      <c r="L90" s="457"/>
      <c r="M90" s="457"/>
      <c r="N90" s="457"/>
      <c r="O90" s="457"/>
      <c r="P90" s="457"/>
      <c r="Q90" s="457"/>
    </row>
    <row r="91" spans="1:17" s="9" customFormat="1" ht="11.25">
      <c r="A91" s="457"/>
      <c r="B91" s="457"/>
      <c r="C91" s="457"/>
      <c r="D91" s="457"/>
      <c r="E91" s="457"/>
      <c r="F91" s="457"/>
      <c r="G91" s="457"/>
      <c r="H91" s="457"/>
      <c r="I91" s="457"/>
      <c r="J91" s="457"/>
      <c r="K91" s="457"/>
      <c r="L91" s="457"/>
      <c r="M91" s="457"/>
      <c r="N91" s="457"/>
      <c r="O91" s="457"/>
      <c r="P91" s="457"/>
      <c r="Q91" s="457"/>
    </row>
    <row r="92" spans="1:17" s="9" customFormat="1" ht="11.25">
      <c r="A92" s="457"/>
      <c r="B92" s="457"/>
      <c r="C92" s="457"/>
      <c r="D92" s="457"/>
      <c r="E92" s="457"/>
      <c r="F92" s="457"/>
      <c r="G92" s="457"/>
      <c r="H92" s="457"/>
      <c r="I92" s="457"/>
      <c r="J92" s="457"/>
      <c r="K92" s="457"/>
      <c r="L92" s="457"/>
      <c r="M92" s="457"/>
      <c r="N92" s="457"/>
      <c r="O92" s="457"/>
      <c r="P92" s="457"/>
      <c r="Q92" s="457"/>
    </row>
    <row r="93" spans="1:17" s="9" customFormat="1" ht="11.25">
      <c r="A93" s="457"/>
      <c r="B93" s="457"/>
      <c r="C93" s="457"/>
      <c r="D93" s="457"/>
      <c r="E93" s="457"/>
      <c r="F93" s="457"/>
      <c r="G93" s="457"/>
      <c r="H93" s="457"/>
      <c r="I93" s="457"/>
      <c r="J93" s="457"/>
      <c r="K93" s="457"/>
      <c r="L93" s="457"/>
      <c r="M93" s="457"/>
      <c r="N93" s="457"/>
      <c r="O93" s="457"/>
      <c r="P93" s="457"/>
      <c r="Q93" s="457"/>
    </row>
    <row r="94" spans="1:17" s="9" customFormat="1" ht="11.25">
      <c r="A94" s="457"/>
      <c r="B94" s="457"/>
      <c r="C94" s="457"/>
      <c r="D94" s="457"/>
      <c r="E94" s="457"/>
      <c r="F94" s="457"/>
      <c r="G94" s="457"/>
      <c r="H94" s="457"/>
      <c r="I94" s="457"/>
      <c r="J94" s="457"/>
      <c r="K94" s="457"/>
      <c r="L94" s="457"/>
      <c r="M94" s="457"/>
      <c r="N94" s="457"/>
      <c r="O94" s="457"/>
      <c r="P94" s="457"/>
      <c r="Q94" s="457"/>
    </row>
    <row r="95" spans="1:17" s="9" customFormat="1" ht="11.25">
      <c r="A95" s="457"/>
      <c r="B95" s="457"/>
      <c r="C95" s="457"/>
      <c r="D95" s="457"/>
      <c r="E95" s="457"/>
      <c r="F95" s="457"/>
      <c r="G95" s="457"/>
      <c r="H95" s="457"/>
      <c r="I95" s="457"/>
      <c r="J95" s="457"/>
      <c r="K95" s="457"/>
      <c r="L95" s="457"/>
      <c r="M95" s="457"/>
      <c r="N95" s="457"/>
      <c r="O95" s="457"/>
      <c r="P95" s="457"/>
      <c r="Q95" s="457"/>
    </row>
    <row r="96" spans="1:17" s="9" customFormat="1" ht="11.25">
      <c r="A96" s="457"/>
      <c r="B96" s="457"/>
      <c r="C96" s="457"/>
      <c r="D96" s="457"/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  <c r="P96" s="457"/>
      <c r="Q96" s="457"/>
    </row>
    <row r="97" spans="1:17" s="9" customFormat="1" ht="11.25">
      <c r="A97" s="457"/>
      <c r="B97" s="457"/>
      <c r="C97" s="457"/>
      <c r="D97" s="457"/>
      <c r="E97" s="457"/>
      <c r="F97" s="457"/>
      <c r="G97" s="457"/>
      <c r="H97" s="457"/>
      <c r="I97" s="457"/>
      <c r="J97" s="457"/>
      <c r="K97" s="457"/>
      <c r="L97" s="457"/>
      <c r="M97" s="457"/>
      <c r="N97" s="457"/>
      <c r="O97" s="457"/>
      <c r="P97" s="457"/>
      <c r="Q97" s="457"/>
    </row>
    <row r="98" spans="1:17" s="9" customFormat="1" ht="11.25">
      <c r="A98" s="457"/>
      <c r="B98" s="457"/>
      <c r="C98" s="457"/>
      <c r="D98" s="457"/>
      <c r="E98" s="457"/>
      <c r="F98" s="457"/>
      <c r="G98" s="457"/>
      <c r="H98" s="457"/>
      <c r="I98" s="457"/>
      <c r="J98" s="457"/>
      <c r="K98" s="457"/>
      <c r="L98" s="457"/>
      <c r="M98" s="457"/>
      <c r="N98" s="457"/>
      <c r="O98" s="457"/>
      <c r="P98" s="457"/>
      <c r="Q98" s="457"/>
    </row>
    <row r="99" spans="1:17" s="9" customFormat="1" ht="11.25">
      <c r="A99" s="457"/>
      <c r="B99" s="457"/>
      <c r="C99" s="457"/>
      <c r="D99" s="457"/>
      <c r="E99" s="457"/>
      <c r="F99" s="457"/>
      <c r="G99" s="457"/>
      <c r="H99" s="457"/>
      <c r="I99" s="457"/>
      <c r="J99" s="457"/>
      <c r="K99" s="457"/>
      <c r="L99" s="457"/>
      <c r="M99" s="457"/>
      <c r="N99" s="457"/>
      <c r="O99" s="457"/>
      <c r="P99" s="457"/>
      <c r="Q99" s="457"/>
    </row>
    <row r="100" spans="1:17" s="9" customFormat="1" ht="11.25">
      <c r="A100" s="457"/>
      <c r="B100" s="457"/>
      <c r="C100" s="457"/>
      <c r="D100" s="457"/>
      <c r="E100" s="457"/>
      <c r="F100" s="457"/>
      <c r="G100" s="457"/>
      <c r="H100" s="457"/>
      <c r="I100" s="457"/>
      <c r="J100" s="457"/>
      <c r="K100" s="457"/>
      <c r="L100" s="457"/>
      <c r="M100" s="457"/>
      <c r="N100" s="457"/>
      <c r="O100" s="457"/>
      <c r="P100" s="457"/>
      <c r="Q100" s="457"/>
    </row>
    <row r="101" spans="1:17" s="9" customFormat="1" ht="11.25">
      <c r="A101" s="457"/>
      <c r="B101" s="457"/>
      <c r="C101" s="457"/>
      <c r="D101" s="457"/>
      <c r="E101" s="457"/>
      <c r="F101" s="457"/>
      <c r="G101" s="457"/>
      <c r="H101" s="457"/>
      <c r="I101" s="457"/>
      <c r="J101" s="457"/>
      <c r="K101" s="457"/>
      <c r="L101" s="457"/>
      <c r="M101" s="457"/>
      <c r="N101" s="457"/>
      <c r="O101" s="457"/>
      <c r="P101" s="457"/>
      <c r="Q101" s="457"/>
    </row>
    <row r="102" spans="1:17" s="9" customFormat="1" ht="11.25">
      <c r="A102" s="457"/>
      <c r="B102" s="457"/>
      <c r="C102" s="457"/>
      <c r="D102" s="457"/>
      <c r="E102" s="457"/>
      <c r="F102" s="457"/>
      <c r="G102" s="457"/>
      <c r="H102" s="457"/>
      <c r="I102" s="457"/>
      <c r="J102" s="457"/>
      <c r="K102" s="457"/>
      <c r="L102" s="457"/>
      <c r="M102" s="457"/>
      <c r="N102" s="457"/>
      <c r="O102" s="457"/>
      <c r="P102" s="457"/>
      <c r="Q102" s="457"/>
    </row>
    <row r="103" spans="1:17" s="9" customFormat="1" ht="11.25">
      <c r="A103" s="457"/>
      <c r="B103" s="457"/>
      <c r="C103" s="457"/>
      <c r="D103" s="457"/>
      <c r="E103" s="457"/>
      <c r="F103" s="457"/>
      <c r="G103" s="457"/>
      <c r="H103" s="457"/>
      <c r="I103" s="457"/>
      <c r="J103" s="457"/>
      <c r="K103" s="457"/>
      <c r="L103" s="457"/>
      <c r="M103" s="457"/>
      <c r="N103" s="457"/>
      <c r="O103" s="457"/>
      <c r="P103" s="457"/>
      <c r="Q103" s="457"/>
    </row>
  </sheetData>
  <sheetProtection selectLockedCells="1"/>
  <mergeCells count="24">
    <mergeCell ref="L7:L9"/>
    <mergeCell ref="H7:H9"/>
    <mergeCell ref="B6:B9"/>
    <mergeCell ref="C6:C9"/>
    <mergeCell ref="F8:F9"/>
    <mergeCell ref="E7:G7"/>
    <mergeCell ref="G8:G9"/>
    <mergeCell ref="D6:I6"/>
    <mergeCell ref="M7:M9"/>
    <mergeCell ref="L6:P6"/>
    <mergeCell ref="J3:Q3"/>
    <mergeCell ref="A3:I3"/>
    <mergeCell ref="Q6:Q9"/>
    <mergeCell ref="N7:N9"/>
    <mergeCell ref="O7:O9"/>
    <mergeCell ref="D7:D9"/>
    <mergeCell ref="P7:P9"/>
    <mergeCell ref="E8:E9"/>
    <mergeCell ref="I8:I9"/>
    <mergeCell ref="J8:J9"/>
    <mergeCell ref="J6:K6"/>
    <mergeCell ref="J7:K7"/>
    <mergeCell ref="A6:A9"/>
    <mergeCell ref="K8:K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4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/>
  </sheetPr>
  <dimension ref="A1:T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2.25" style="24" customWidth="1"/>
    <col min="2" max="2" width="9" style="24" customWidth="1"/>
    <col min="3" max="7" width="7.625" style="25" customWidth="1"/>
    <col min="8" max="8" width="8.625" style="25" customWidth="1"/>
    <col min="9" max="10" width="7.25" style="25" customWidth="1"/>
    <col min="11" max="12" width="8.125" style="25" customWidth="1"/>
    <col min="13" max="13" width="9.125" style="25" customWidth="1"/>
    <col min="14" max="15" width="8.75" style="25" customWidth="1"/>
    <col min="16" max="16" width="9.75" style="25" customWidth="1"/>
    <col min="17" max="17" width="9.125" style="25" customWidth="1"/>
    <col min="18" max="18" width="20.75" style="24" customWidth="1"/>
    <col min="19" max="19" width="9.625" style="26" customWidth="1"/>
    <col min="20" max="16384" width="9" style="26"/>
  </cols>
  <sheetData>
    <row r="1" spans="1:20" s="423" customFormat="1" ht="14.1" customHeight="1">
      <c r="A1" s="470" t="s">
        <v>1336</v>
      </c>
      <c r="B1" s="470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69" t="s">
        <v>1337</v>
      </c>
    </row>
    <row r="2" spans="1:20" s="9" customFormat="1" ht="14.1" customHeight="1">
      <c r="A2" s="370"/>
      <c r="B2" s="370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67"/>
    </row>
    <row r="3" spans="1:20" s="742" customFormat="1" ht="20.100000000000001" customHeight="1">
      <c r="A3" s="1062" t="s">
        <v>668</v>
      </c>
      <c r="B3" s="1062"/>
      <c r="C3" s="1062"/>
      <c r="D3" s="1062"/>
      <c r="E3" s="1062"/>
      <c r="F3" s="1062"/>
      <c r="G3" s="1062"/>
      <c r="H3" s="1062"/>
      <c r="I3" s="1062"/>
      <c r="J3" s="1062"/>
      <c r="K3" s="1329" t="s">
        <v>1111</v>
      </c>
      <c r="L3" s="1329"/>
      <c r="M3" s="1329"/>
      <c r="N3" s="1329"/>
      <c r="O3" s="1329"/>
      <c r="P3" s="1329"/>
      <c r="Q3" s="1329"/>
      <c r="R3" s="1329"/>
    </row>
    <row r="4" spans="1:20" s="461" customFormat="1" ht="24" customHeight="1">
      <c r="A4" s="453"/>
      <c r="B4" s="453"/>
      <c r="C4" s="453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</row>
    <row r="5" spans="1:20" s="370" customFormat="1" ht="18" customHeight="1" thickBot="1">
      <c r="A5" s="370" t="s">
        <v>282</v>
      </c>
      <c r="R5" s="10" t="s">
        <v>210</v>
      </c>
    </row>
    <row r="6" spans="1:20" s="9" customFormat="1" ht="15" customHeight="1">
      <c r="A6" s="1090" t="s">
        <v>529</v>
      </c>
      <c r="B6" s="1332" t="s">
        <v>532</v>
      </c>
      <c r="C6" s="1024" t="s">
        <v>533</v>
      </c>
      <c r="D6" s="1226"/>
      <c r="E6" s="1226"/>
      <c r="F6" s="1226"/>
      <c r="G6" s="1024" t="s">
        <v>534</v>
      </c>
      <c r="H6" s="1336" t="s">
        <v>1032</v>
      </c>
      <c r="I6" s="993" t="s">
        <v>928</v>
      </c>
      <c r="J6" s="987"/>
      <c r="K6" s="987" t="s">
        <v>535</v>
      </c>
      <c r="L6" s="987"/>
      <c r="M6" s="987"/>
      <c r="N6" s="987"/>
      <c r="O6" s="987"/>
      <c r="P6" s="987"/>
      <c r="Q6" s="1025"/>
      <c r="R6" s="1028" t="s">
        <v>536</v>
      </c>
    </row>
    <row r="7" spans="1:20" s="9" customFormat="1" ht="15" customHeight="1">
      <c r="A7" s="1091"/>
      <c r="B7" s="1333"/>
      <c r="C7" s="1335"/>
      <c r="D7" s="1008"/>
      <c r="E7" s="1008"/>
      <c r="F7" s="1008"/>
      <c r="G7" s="1008"/>
      <c r="H7" s="1088"/>
      <c r="I7" s="994"/>
      <c r="J7" s="989"/>
      <c r="K7" s="1026"/>
      <c r="L7" s="1026"/>
      <c r="M7" s="1026"/>
      <c r="N7" s="1026"/>
      <c r="O7" s="1026"/>
      <c r="P7" s="1026"/>
      <c r="Q7" s="1027"/>
      <c r="R7" s="1029"/>
    </row>
    <row r="8" spans="1:20" s="9" customFormat="1" ht="24" customHeight="1">
      <c r="A8" s="1091"/>
      <c r="B8" s="1333"/>
      <c r="C8" s="1014"/>
      <c r="D8" s="1007" t="s">
        <v>537</v>
      </c>
      <c r="E8" s="1007" t="s">
        <v>538</v>
      </c>
      <c r="F8" s="1007" t="s">
        <v>1</v>
      </c>
      <c r="G8" s="1008"/>
      <c r="H8" s="1088"/>
      <c r="I8" s="1128"/>
      <c r="J8" s="1015" t="s">
        <v>539</v>
      </c>
      <c r="K8" s="1031" t="s">
        <v>540</v>
      </c>
      <c r="L8" s="1007" t="s">
        <v>541</v>
      </c>
      <c r="M8" s="1007" t="s">
        <v>763</v>
      </c>
      <c r="N8" s="1007" t="s">
        <v>542</v>
      </c>
      <c r="O8" s="1007" t="s">
        <v>543</v>
      </c>
      <c r="P8" s="1007" t="s">
        <v>927</v>
      </c>
      <c r="Q8" s="1065" t="s">
        <v>1</v>
      </c>
      <c r="R8" s="1029"/>
    </row>
    <row r="9" spans="1:20" s="9" customFormat="1" ht="24" customHeight="1">
      <c r="A9" s="1092"/>
      <c r="B9" s="1334"/>
      <c r="C9" s="1053"/>
      <c r="D9" s="1009"/>
      <c r="E9" s="1053"/>
      <c r="F9" s="1009"/>
      <c r="G9" s="1009"/>
      <c r="H9" s="1089"/>
      <c r="I9" s="1017"/>
      <c r="J9" s="1017"/>
      <c r="K9" s="1033"/>
      <c r="L9" s="1009"/>
      <c r="M9" s="1331"/>
      <c r="N9" s="1331"/>
      <c r="O9" s="1331"/>
      <c r="P9" s="1331"/>
      <c r="Q9" s="1330"/>
      <c r="R9" s="1030"/>
    </row>
    <row r="10" spans="1:20" s="28" customFormat="1" ht="20.45" customHeight="1">
      <c r="A10" s="460" t="s">
        <v>700</v>
      </c>
      <c r="B10" s="256">
        <v>32660</v>
      </c>
      <c r="C10" s="256">
        <v>22403</v>
      </c>
      <c r="D10" s="256">
        <v>5469</v>
      </c>
      <c r="E10" s="256">
        <v>12252</v>
      </c>
      <c r="F10" s="256">
        <v>4682</v>
      </c>
      <c r="G10" s="256">
        <v>7731</v>
      </c>
      <c r="H10" s="256">
        <v>10257</v>
      </c>
      <c r="I10" s="256">
        <v>7731</v>
      </c>
      <c r="J10" s="256">
        <v>132</v>
      </c>
      <c r="K10" s="256">
        <v>2538</v>
      </c>
      <c r="L10" s="256">
        <v>356</v>
      </c>
      <c r="M10" s="256">
        <v>144</v>
      </c>
      <c r="N10" s="256">
        <v>502</v>
      </c>
      <c r="O10" s="256">
        <v>951</v>
      </c>
      <c r="P10" s="256">
        <v>247</v>
      </c>
      <c r="Q10" s="676">
        <v>2861</v>
      </c>
      <c r="R10" s="471" t="s">
        <v>700</v>
      </c>
      <c r="S10" s="198"/>
      <c r="T10" s="198"/>
    </row>
    <row r="11" spans="1:20" s="28" customFormat="1" ht="20.45" customHeight="1">
      <c r="A11" s="460" t="s">
        <v>796</v>
      </c>
      <c r="B11" s="256">
        <v>34991</v>
      </c>
      <c r="C11" s="256">
        <v>23508</v>
      </c>
      <c r="D11" s="256">
        <v>5896</v>
      </c>
      <c r="E11" s="256">
        <v>13037</v>
      </c>
      <c r="F11" s="256">
        <v>4575</v>
      </c>
      <c r="G11" s="256">
        <v>8125</v>
      </c>
      <c r="H11" s="256">
        <v>11483</v>
      </c>
      <c r="I11" s="256">
        <v>8125</v>
      </c>
      <c r="J11" s="256">
        <v>293</v>
      </c>
      <c r="K11" s="256">
        <v>2789</v>
      </c>
      <c r="L11" s="256">
        <v>227</v>
      </c>
      <c r="M11" s="256">
        <v>179</v>
      </c>
      <c r="N11" s="256">
        <v>599</v>
      </c>
      <c r="O11" s="256">
        <v>867</v>
      </c>
      <c r="P11" s="256">
        <v>246</v>
      </c>
      <c r="Q11" s="676">
        <v>2925</v>
      </c>
      <c r="R11" s="471" t="s">
        <v>796</v>
      </c>
      <c r="S11" s="198"/>
      <c r="T11" s="198"/>
    </row>
    <row r="12" spans="1:20" s="28" customFormat="1" ht="20.45" customHeight="1">
      <c r="A12" s="460" t="s">
        <v>833</v>
      </c>
      <c r="B12" s="256">
        <v>48587</v>
      </c>
      <c r="C12" s="256">
        <v>37713</v>
      </c>
      <c r="D12" s="256">
        <v>6449</v>
      </c>
      <c r="E12" s="256">
        <v>27300</v>
      </c>
      <c r="F12" s="256">
        <v>3964</v>
      </c>
      <c r="G12" s="256">
        <v>11250</v>
      </c>
      <c r="H12" s="256">
        <v>10874</v>
      </c>
      <c r="I12" s="256">
        <v>11250</v>
      </c>
      <c r="J12" s="256">
        <v>303</v>
      </c>
      <c r="K12" s="256">
        <v>3441</v>
      </c>
      <c r="L12" s="256">
        <v>323</v>
      </c>
      <c r="M12" s="256">
        <v>139</v>
      </c>
      <c r="N12" s="256">
        <v>680</v>
      </c>
      <c r="O12" s="256">
        <v>697</v>
      </c>
      <c r="P12" s="256">
        <v>577</v>
      </c>
      <c r="Q12" s="676">
        <v>5090</v>
      </c>
      <c r="R12" s="471" t="s">
        <v>833</v>
      </c>
      <c r="S12" s="198"/>
      <c r="T12" s="198"/>
    </row>
    <row r="13" spans="1:20" s="28" customFormat="1" ht="20.45" customHeight="1">
      <c r="A13" s="692" t="s">
        <v>1036</v>
      </c>
      <c r="B13" s="256">
        <v>47705</v>
      </c>
      <c r="C13" s="256">
        <v>36887</v>
      </c>
      <c r="D13" s="256">
        <v>5060</v>
      </c>
      <c r="E13" s="256">
        <v>27988</v>
      </c>
      <c r="F13" s="256">
        <v>3839</v>
      </c>
      <c r="G13" s="256">
        <v>6643</v>
      </c>
      <c r="H13" s="256">
        <v>10818</v>
      </c>
      <c r="I13" s="256">
        <v>6643</v>
      </c>
      <c r="J13" s="256">
        <v>141</v>
      </c>
      <c r="K13" s="256">
        <v>2180</v>
      </c>
      <c r="L13" s="256">
        <v>238</v>
      </c>
      <c r="M13" s="256">
        <v>118</v>
      </c>
      <c r="N13" s="256">
        <v>738</v>
      </c>
      <c r="O13" s="256">
        <v>628</v>
      </c>
      <c r="P13" s="256">
        <v>327</v>
      </c>
      <c r="Q13" s="676">
        <v>2273</v>
      </c>
      <c r="R13" s="526">
        <v>2017</v>
      </c>
      <c r="S13" s="198"/>
      <c r="T13" s="198"/>
    </row>
    <row r="14" spans="1:20" s="28" customFormat="1" ht="20.45" customHeight="1">
      <c r="A14" s="878" t="s">
        <v>1273</v>
      </c>
      <c r="B14" s="268">
        <f>SUM(B16:B34)</f>
        <v>53561</v>
      </c>
      <c r="C14" s="268">
        <f t="shared" ref="C14:Q14" si="0">SUM(C16:C34)</f>
        <v>40814</v>
      </c>
      <c r="D14" s="268">
        <f t="shared" si="0"/>
        <v>5350</v>
      </c>
      <c r="E14" s="268">
        <f t="shared" si="0"/>
        <v>30551</v>
      </c>
      <c r="F14" s="268">
        <f t="shared" si="0"/>
        <v>4913</v>
      </c>
      <c r="G14" s="268">
        <f t="shared" si="0"/>
        <v>6121</v>
      </c>
      <c r="H14" s="268">
        <f t="shared" si="0"/>
        <v>12747</v>
      </c>
      <c r="I14" s="268">
        <f t="shared" si="0"/>
        <v>6121</v>
      </c>
      <c r="J14" s="268">
        <f t="shared" si="0"/>
        <v>75</v>
      </c>
      <c r="K14" s="268">
        <f t="shared" si="0"/>
        <v>1937</v>
      </c>
      <c r="L14" s="268">
        <f t="shared" si="0"/>
        <v>223</v>
      </c>
      <c r="M14" s="268">
        <f t="shared" si="0"/>
        <v>101</v>
      </c>
      <c r="N14" s="268">
        <f t="shared" si="0"/>
        <v>760</v>
      </c>
      <c r="O14" s="268">
        <f t="shared" si="0"/>
        <v>604</v>
      </c>
      <c r="P14" s="268">
        <f t="shared" si="0"/>
        <v>261</v>
      </c>
      <c r="Q14" s="677">
        <f t="shared" si="0"/>
        <v>2160</v>
      </c>
      <c r="R14" s="542" t="s">
        <v>1260</v>
      </c>
      <c r="S14" s="198"/>
      <c r="T14" s="198"/>
    </row>
    <row r="15" spans="1:20" s="9" customFormat="1" ht="9.9499999999999993" customHeight="1">
      <c r="A15" s="16"/>
      <c r="B15" s="668"/>
      <c r="C15" s="288"/>
      <c r="D15" s="288"/>
      <c r="E15" s="288"/>
      <c r="F15" s="288"/>
      <c r="G15" s="288"/>
      <c r="H15" s="288"/>
      <c r="I15" s="288"/>
      <c r="J15" s="288"/>
      <c r="K15" s="288"/>
      <c r="L15" s="288"/>
      <c r="M15" s="288"/>
      <c r="N15" s="288"/>
      <c r="O15" s="288"/>
      <c r="P15" s="288"/>
      <c r="Q15" s="595"/>
      <c r="R15" s="199"/>
    </row>
    <row r="16" spans="1:20" s="9" customFormat="1" ht="30" customHeight="1">
      <c r="A16" s="16" t="s">
        <v>528</v>
      </c>
      <c r="B16" s="669">
        <v>339</v>
      </c>
      <c r="C16" s="288">
        <f>SUM(D16:F16)</f>
        <v>171</v>
      </c>
      <c r="D16" s="669">
        <v>59</v>
      </c>
      <c r="E16" s="669">
        <v>44</v>
      </c>
      <c r="F16" s="669">
        <v>68</v>
      </c>
      <c r="G16" s="669">
        <v>136</v>
      </c>
      <c r="H16" s="669">
        <v>168</v>
      </c>
      <c r="I16" s="670">
        <f>SUM(J16:Q16)</f>
        <v>136</v>
      </c>
      <c r="J16" s="669">
        <v>0</v>
      </c>
      <c r="K16" s="669">
        <v>1</v>
      </c>
      <c r="L16" s="669">
        <v>4</v>
      </c>
      <c r="M16" s="669" t="s">
        <v>834</v>
      </c>
      <c r="N16" s="669">
        <v>19</v>
      </c>
      <c r="O16" s="669">
        <v>38</v>
      </c>
      <c r="P16" s="669" t="s">
        <v>834</v>
      </c>
      <c r="Q16" s="678">
        <v>74</v>
      </c>
      <c r="R16" s="200" t="s">
        <v>963</v>
      </c>
    </row>
    <row r="17" spans="1:18" s="9" customFormat="1" ht="18.95" customHeight="1">
      <c r="A17" s="16" t="s">
        <v>9</v>
      </c>
      <c r="B17" s="669">
        <v>3505</v>
      </c>
      <c r="C17" s="288">
        <f t="shared" ref="C17:C34" si="1">SUM(D17:F17)</f>
        <v>2515</v>
      </c>
      <c r="D17" s="669">
        <v>445</v>
      </c>
      <c r="E17" s="669">
        <v>1772</v>
      </c>
      <c r="F17" s="669">
        <v>298</v>
      </c>
      <c r="G17" s="669">
        <v>540</v>
      </c>
      <c r="H17" s="669">
        <v>990</v>
      </c>
      <c r="I17" s="670">
        <f t="shared" ref="I17:I34" si="2">SUM(J17:Q17)</f>
        <v>540</v>
      </c>
      <c r="J17" s="669">
        <v>5</v>
      </c>
      <c r="K17" s="669">
        <v>89</v>
      </c>
      <c r="L17" s="669">
        <v>9</v>
      </c>
      <c r="M17" s="669">
        <v>9</v>
      </c>
      <c r="N17" s="669">
        <v>87</v>
      </c>
      <c r="O17" s="669">
        <v>43</v>
      </c>
      <c r="P17" s="669">
        <v>37</v>
      </c>
      <c r="Q17" s="678">
        <v>261</v>
      </c>
      <c r="R17" s="201" t="s">
        <v>10</v>
      </c>
    </row>
    <row r="18" spans="1:18" s="9" customFormat="1" ht="18.95" customHeight="1">
      <c r="A18" s="16" t="s">
        <v>11</v>
      </c>
      <c r="B18" s="669">
        <v>3715</v>
      </c>
      <c r="C18" s="288">
        <f t="shared" si="1"/>
        <v>2562</v>
      </c>
      <c r="D18" s="669">
        <v>412</v>
      </c>
      <c r="E18" s="669">
        <v>1572</v>
      </c>
      <c r="F18" s="669">
        <v>578</v>
      </c>
      <c r="G18" s="669">
        <v>499</v>
      </c>
      <c r="H18" s="669">
        <v>1153</v>
      </c>
      <c r="I18" s="670">
        <f t="shared" si="2"/>
        <v>499</v>
      </c>
      <c r="J18" s="669">
        <v>2</v>
      </c>
      <c r="K18" s="669">
        <v>136</v>
      </c>
      <c r="L18" s="669">
        <v>16</v>
      </c>
      <c r="M18" s="669">
        <v>6</v>
      </c>
      <c r="N18" s="669">
        <v>41</v>
      </c>
      <c r="O18" s="669">
        <v>45</v>
      </c>
      <c r="P18" s="669">
        <v>24</v>
      </c>
      <c r="Q18" s="678">
        <v>229</v>
      </c>
      <c r="R18" s="201" t="s">
        <v>12</v>
      </c>
    </row>
    <row r="19" spans="1:18" s="9" customFormat="1" ht="18.95" customHeight="1">
      <c r="A19" s="16" t="s">
        <v>294</v>
      </c>
      <c r="B19" s="669">
        <v>5059</v>
      </c>
      <c r="C19" s="288">
        <f t="shared" si="1"/>
        <v>3831</v>
      </c>
      <c r="D19" s="669">
        <v>566</v>
      </c>
      <c r="E19" s="669">
        <v>2745</v>
      </c>
      <c r="F19" s="669">
        <v>520</v>
      </c>
      <c r="G19" s="669">
        <v>670</v>
      </c>
      <c r="H19" s="669">
        <v>1228</v>
      </c>
      <c r="I19" s="670">
        <f t="shared" si="2"/>
        <v>670</v>
      </c>
      <c r="J19" s="669">
        <v>12</v>
      </c>
      <c r="K19" s="669">
        <v>286</v>
      </c>
      <c r="L19" s="669">
        <v>8</v>
      </c>
      <c r="M19" s="669">
        <v>6</v>
      </c>
      <c r="N19" s="669">
        <v>74</v>
      </c>
      <c r="O19" s="669">
        <v>44</v>
      </c>
      <c r="P19" s="669">
        <v>42</v>
      </c>
      <c r="Q19" s="678">
        <v>198</v>
      </c>
      <c r="R19" s="201" t="s">
        <v>295</v>
      </c>
    </row>
    <row r="20" spans="1:18" s="9" customFormat="1" ht="18.95" customHeight="1">
      <c r="A20" s="16" t="s">
        <v>296</v>
      </c>
      <c r="B20" s="669">
        <v>2638</v>
      </c>
      <c r="C20" s="288">
        <f t="shared" si="1"/>
        <v>2136</v>
      </c>
      <c r="D20" s="669">
        <v>262</v>
      </c>
      <c r="E20" s="669">
        <v>1682</v>
      </c>
      <c r="F20" s="669">
        <v>192</v>
      </c>
      <c r="G20" s="669">
        <v>208</v>
      </c>
      <c r="H20" s="669">
        <v>502</v>
      </c>
      <c r="I20" s="670">
        <f t="shared" si="2"/>
        <v>208</v>
      </c>
      <c r="J20" s="669">
        <v>1</v>
      </c>
      <c r="K20" s="669">
        <v>53</v>
      </c>
      <c r="L20" s="669">
        <v>5</v>
      </c>
      <c r="M20" s="669">
        <v>3</v>
      </c>
      <c r="N20" s="669">
        <v>24</v>
      </c>
      <c r="O20" s="669">
        <v>24</v>
      </c>
      <c r="P20" s="669">
        <v>19</v>
      </c>
      <c r="Q20" s="678">
        <v>79</v>
      </c>
      <c r="R20" s="201" t="s">
        <v>297</v>
      </c>
    </row>
    <row r="21" spans="1:18" s="9" customFormat="1" ht="18.95" customHeight="1">
      <c r="A21" s="16" t="s">
        <v>298</v>
      </c>
      <c r="B21" s="669">
        <v>4628</v>
      </c>
      <c r="C21" s="288">
        <f t="shared" si="1"/>
        <v>3768</v>
      </c>
      <c r="D21" s="669">
        <v>504</v>
      </c>
      <c r="E21" s="669">
        <v>2944</v>
      </c>
      <c r="F21" s="669">
        <v>320</v>
      </c>
      <c r="G21" s="669">
        <v>588</v>
      </c>
      <c r="H21" s="669">
        <v>860</v>
      </c>
      <c r="I21" s="670">
        <f t="shared" si="2"/>
        <v>588</v>
      </c>
      <c r="J21" s="669">
        <v>10</v>
      </c>
      <c r="K21" s="669">
        <v>205</v>
      </c>
      <c r="L21" s="669">
        <v>92</v>
      </c>
      <c r="M21" s="669">
        <v>12</v>
      </c>
      <c r="N21" s="669">
        <v>36</v>
      </c>
      <c r="O21" s="669">
        <v>52</v>
      </c>
      <c r="P21" s="669">
        <v>14</v>
      </c>
      <c r="Q21" s="678">
        <v>167</v>
      </c>
      <c r="R21" s="200" t="s">
        <v>299</v>
      </c>
    </row>
    <row r="22" spans="1:18" s="9" customFormat="1" ht="18.95" customHeight="1">
      <c r="A22" s="16" t="s">
        <v>300</v>
      </c>
      <c r="B22" s="669">
        <v>5767</v>
      </c>
      <c r="C22" s="288">
        <f t="shared" si="1"/>
        <v>4256</v>
      </c>
      <c r="D22" s="669">
        <v>441</v>
      </c>
      <c r="E22" s="669">
        <v>3311</v>
      </c>
      <c r="F22" s="669">
        <v>504</v>
      </c>
      <c r="G22" s="669">
        <v>438</v>
      </c>
      <c r="H22" s="669">
        <v>1511</v>
      </c>
      <c r="I22" s="670">
        <f t="shared" si="2"/>
        <v>438</v>
      </c>
      <c r="J22" s="669">
        <v>5</v>
      </c>
      <c r="K22" s="669">
        <v>67</v>
      </c>
      <c r="L22" s="669">
        <v>8</v>
      </c>
      <c r="M22" s="669">
        <v>4</v>
      </c>
      <c r="N22" s="669">
        <v>105</v>
      </c>
      <c r="O22" s="669">
        <v>34</v>
      </c>
      <c r="P22" s="669">
        <v>9</v>
      </c>
      <c r="Q22" s="678">
        <v>206</v>
      </c>
      <c r="R22" s="201" t="s">
        <v>301</v>
      </c>
    </row>
    <row r="23" spans="1:18" s="9" customFormat="1" ht="18.95" customHeight="1">
      <c r="A23" s="16" t="s">
        <v>302</v>
      </c>
      <c r="B23" s="669">
        <v>3656</v>
      </c>
      <c r="C23" s="288">
        <f t="shared" si="1"/>
        <v>2848</v>
      </c>
      <c r="D23" s="669">
        <v>285</v>
      </c>
      <c r="E23" s="669">
        <v>2240</v>
      </c>
      <c r="F23" s="669">
        <v>323</v>
      </c>
      <c r="G23" s="669">
        <v>378</v>
      </c>
      <c r="H23" s="669">
        <v>808</v>
      </c>
      <c r="I23" s="670">
        <f t="shared" si="2"/>
        <v>378</v>
      </c>
      <c r="J23" s="669">
        <v>1</v>
      </c>
      <c r="K23" s="669">
        <v>104</v>
      </c>
      <c r="L23" s="669">
        <v>6</v>
      </c>
      <c r="M23" s="669">
        <v>10</v>
      </c>
      <c r="N23" s="669">
        <v>27</v>
      </c>
      <c r="O23" s="669">
        <v>84</v>
      </c>
      <c r="P23" s="669">
        <v>11</v>
      </c>
      <c r="Q23" s="678">
        <v>135</v>
      </c>
      <c r="R23" s="201" t="s">
        <v>569</v>
      </c>
    </row>
    <row r="24" spans="1:18" s="9" customFormat="1" ht="18.95" customHeight="1">
      <c r="A24" s="16" t="s">
        <v>304</v>
      </c>
      <c r="B24" s="669">
        <v>2562</v>
      </c>
      <c r="C24" s="288">
        <f t="shared" si="1"/>
        <v>1827</v>
      </c>
      <c r="D24" s="669">
        <v>265</v>
      </c>
      <c r="E24" s="669">
        <v>1319</v>
      </c>
      <c r="F24" s="669">
        <v>243</v>
      </c>
      <c r="G24" s="669">
        <v>299</v>
      </c>
      <c r="H24" s="669">
        <v>735</v>
      </c>
      <c r="I24" s="670">
        <f t="shared" si="2"/>
        <v>299</v>
      </c>
      <c r="J24" s="669">
        <v>1</v>
      </c>
      <c r="K24" s="669">
        <v>137</v>
      </c>
      <c r="L24" s="669">
        <v>10</v>
      </c>
      <c r="M24" s="669">
        <v>4</v>
      </c>
      <c r="N24" s="669">
        <v>24</v>
      </c>
      <c r="O24" s="669">
        <v>25</v>
      </c>
      <c r="P24" s="669">
        <v>3</v>
      </c>
      <c r="Q24" s="678">
        <v>95</v>
      </c>
      <c r="R24" s="201" t="s">
        <v>305</v>
      </c>
    </row>
    <row r="25" spans="1:18" s="9" customFormat="1" ht="18.95" customHeight="1">
      <c r="A25" s="16" t="s">
        <v>306</v>
      </c>
      <c r="B25" s="669">
        <v>2551</v>
      </c>
      <c r="C25" s="288">
        <f t="shared" si="1"/>
        <v>2012</v>
      </c>
      <c r="D25" s="669">
        <v>267</v>
      </c>
      <c r="E25" s="669">
        <v>1575</v>
      </c>
      <c r="F25" s="669">
        <v>170</v>
      </c>
      <c r="G25" s="669">
        <v>295</v>
      </c>
      <c r="H25" s="669">
        <v>539</v>
      </c>
      <c r="I25" s="670">
        <f t="shared" si="2"/>
        <v>295</v>
      </c>
      <c r="J25" s="669">
        <v>2</v>
      </c>
      <c r="K25" s="669">
        <v>130</v>
      </c>
      <c r="L25" s="669">
        <v>12</v>
      </c>
      <c r="M25" s="669">
        <v>1</v>
      </c>
      <c r="N25" s="669">
        <v>31</v>
      </c>
      <c r="O25" s="669">
        <v>24</v>
      </c>
      <c r="P25" s="669">
        <v>10</v>
      </c>
      <c r="Q25" s="678">
        <v>85</v>
      </c>
      <c r="R25" s="201" t="s">
        <v>307</v>
      </c>
    </row>
    <row r="26" spans="1:18" s="9" customFormat="1" ht="18.95" customHeight="1">
      <c r="A26" s="16" t="s">
        <v>308</v>
      </c>
      <c r="B26" s="669">
        <v>3952</v>
      </c>
      <c r="C26" s="288">
        <f t="shared" si="1"/>
        <v>2961</v>
      </c>
      <c r="D26" s="669">
        <v>385</v>
      </c>
      <c r="E26" s="669">
        <v>2213</v>
      </c>
      <c r="F26" s="669">
        <v>363</v>
      </c>
      <c r="G26" s="669">
        <v>494</v>
      </c>
      <c r="H26" s="669">
        <v>991</v>
      </c>
      <c r="I26" s="670">
        <f t="shared" si="2"/>
        <v>494</v>
      </c>
      <c r="J26" s="669">
        <v>4</v>
      </c>
      <c r="K26" s="669">
        <v>186</v>
      </c>
      <c r="L26" s="669">
        <v>10</v>
      </c>
      <c r="M26" s="669">
        <v>9</v>
      </c>
      <c r="N26" s="669">
        <v>78</v>
      </c>
      <c r="O26" s="669">
        <v>63</v>
      </c>
      <c r="P26" s="669">
        <v>32</v>
      </c>
      <c r="Q26" s="678">
        <v>112</v>
      </c>
      <c r="R26" s="201" t="s">
        <v>309</v>
      </c>
    </row>
    <row r="27" spans="1:18" s="9" customFormat="1" ht="18.95" customHeight="1">
      <c r="A27" s="16" t="s">
        <v>310</v>
      </c>
      <c r="B27" s="669">
        <v>3381</v>
      </c>
      <c r="C27" s="288">
        <f t="shared" si="1"/>
        <v>2697</v>
      </c>
      <c r="D27" s="669">
        <v>411</v>
      </c>
      <c r="E27" s="669">
        <v>2091</v>
      </c>
      <c r="F27" s="669">
        <v>195</v>
      </c>
      <c r="G27" s="669">
        <v>409</v>
      </c>
      <c r="H27" s="669">
        <v>684</v>
      </c>
      <c r="I27" s="670">
        <f t="shared" si="2"/>
        <v>409</v>
      </c>
      <c r="J27" s="669">
        <v>9</v>
      </c>
      <c r="K27" s="669">
        <v>121</v>
      </c>
      <c r="L27" s="669">
        <v>7</v>
      </c>
      <c r="M27" s="669">
        <v>14</v>
      </c>
      <c r="N27" s="669">
        <v>79</v>
      </c>
      <c r="O27" s="669">
        <v>19</v>
      </c>
      <c r="P27" s="669">
        <v>10</v>
      </c>
      <c r="Q27" s="678">
        <v>150</v>
      </c>
      <c r="R27" s="201" t="s">
        <v>566</v>
      </c>
    </row>
    <row r="28" spans="1:18" s="9" customFormat="1" ht="18.95" customHeight="1">
      <c r="A28" s="16" t="s">
        <v>312</v>
      </c>
      <c r="B28" s="669">
        <v>2193</v>
      </c>
      <c r="C28" s="288">
        <f t="shared" si="1"/>
        <v>1529</v>
      </c>
      <c r="D28" s="669">
        <v>191</v>
      </c>
      <c r="E28" s="669">
        <v>1133</v>
      </c>
      <c r="F28" s="669">
        <v>205</v>
      </c>
      <c r="G28" s="669">
        <v>222</v>
      </c>
      <c r="H28" s="669">
        <v>664</v>
      </c>
      <c r="I28" s="670">
        <f t="shared" si="2"/>
        <v>222</v>
      </c>
      <c r="J28" s="669">
        <v>1</v>
      </c>
      <c r="K28" s="669">
        <v>102</v>
      </c>
      <c r="L28" s="669">
        <v>2</v>
      </c>
      <c r="M28" s="669">
        <v>6</v>
      </c>
      <c r="N28" s="669">
        <v>19</v>
      </c>
      <c r="O28" s="669">
        <v>2</v>
      </c>
      <c r="P28" s="669">
        <v>3</v>
      </c>
      <c r="Q28" s="678">
        <v>87</v>
      </c>
      <c r="R28" s="201" t="s">
        <v>412</v>
      </c>
    </row>
    <row r="29" spans="1:18" s="9" customFormat="1" ht="18.95" customHeight="1">
      <c r="A29" s="16" t="s">
        <v>500</v>
      </c>
      <c r="B29" s="669">
        <v>1466</v>
      </c>
      <c r="C29" s="288">
        <f t="shared" si="1"/>
        <v>1221</v>
      </c>
      <c r="D29" s="669">
        <v>142</v>
      </c>
      <c r="E29" s="669">
        <v>930</v>
      </c>
      <c r="F29" s="669">
        <v>149</v>
      </c>
      <c r="G29" s="669">
        <v>214</v>
      </c>
      <c r="H29" s="669">
        <v>245</v>
      </c>
      <c r="I29" s="670">
        <f t="shared" si="2"/>
        <v>214</v>
      </c>
      <c r="J29" s="671">
        <v>3</v>
      </c>
      <c r="K29" s="669">
        <v>49</v>
      </c>
      <c r="L29" s="669">
        <v>13</v>
      </c>
      <c r="M29" s="669">
        <v>4</v>
      </c>
      <c r="N29" s="669">
        <v>7</v>
      </c>
      <c r="O29" s="669">
        <v>16</v>
      </c>
      <c r="P29" s="669">
        <v>14</v>
      </c>
      <c r="Q29" s="678">
        <v>108</v>
      </c>
      <c r="R29" s="201" t="s">
        <v>503</v>
      </c>
    </row>
    <row r="30" spans="1:18" s="9" customFormat="1" ht="18.95" customHeight="1">
      <c r="A30" s="16" t="s">
        <v>952</v>
      </c>
      <c r="B30" s="669">
        <v>1282</v>
      </c>
      <c r="C30" s="288">
        <f t="shared" si="1"/>
        <v>963</v>
      </c>
      <c r="D30" s="669">
        <v>161</v>
      </c>
      <c r="E30" s="669">
        <v>656</v>
      </c>
      <c r="F30" s="669">
        <v>146</v>
      </c>
      <c r="G30" s="669">
        <v>215</v>
      </c>
      <c r="H30" s="669">
        <v>319</v>
      </c>
      <c r="I30" s="670">
        <f t="shared" si="2"/>
        <v>215</v>
      </c>
      <c r="J30" s="671">
        <v>10</v>
      </c>
      <c r="K30" s="669">
        <v>105</v>
      </c>
      <c r="L30" s="669">
        <v>9</v>
      </c>
      <c r="M30" s="669">
        <v>4</v>
      </c>
      <c r="N30" s="669">
        <v>18</v>
      </c>
      <c r="O30" s="669">
        <v>28</v>
      </c>
      <c r="P30" s="669">
        <v>4</v>
      </c>
      <c r="Q30" s="678">
        <v>37</v>
      </c>
      <c r="R30" s="201" t="s">
        <v>960</v>
      </c>
    </row>
    <row r="31" spans="1:18" s="9" customFormat="1" ht="18.95" customHeight="1">
      <c r="A31" s="16" t="s">
        <v>314</v>
      </c>
      <c r="B31" s="669">
        <v>1072</v>
      </c>
      <c r="C31" s="288">
        <f t="shared" si="1"/>
        <v>839</v>
      </c>
      <c r="D31" s="669">
        <v>103</v>
      </c>
      <c r="E31" s="669">
        <v>633</v>
      </c>
      <c r="F31" s="669">
        <v>103</v>
      </c>
      <c r="G31" s="669">
        <v>75</v>
      </c>
      <c r="H31" s="669">
        <v>233</v>
      </c>
      <c r="I31" s="670">
        <f t="shared" si="2"/>
        <v>75</v>
      </c>
      <c r="J31" s="669">
        <v>6</v>
      </c>
      <c r="K31" s="669">
        <v>28</v>
      </c>
      <c r="L31" s="669">
        <v>2</v>
      </c>
      <c r="M31" s="669">
        <v>3</v>
      </c>
      <c r="N31" s="669">
        <v>7</v>
      </c>
      <c r="O31" s="669">
        <v>7</v>
      </c>
      <c r="P31" s="669">
        <v>4</v>
      </c>
      <c r="Q31" s="678">
        <v>18</v>
      </c>
      <c r="R31" s="201" t="s">
        <v>354</v>
      </c>
    </row>
    <row r="32" spans="1:18" s="9" customFormat="1" ht="18.95" customHeight="1">
      <c r="A32" s="16" t="s">
        <v>316</v>
      </c>
      <c r="B32" s="669">
        <v>1303</v>
      </c>
      <c r="C32" s="288">
        <f t="shared" si="1"/>
        <v>1068</v>
      </c>
      <c r="D32" s="669">
        <v>107</v>
      </c>
      <c r="E32" s="669">
        <v>851</v>
      </c>
      <c r="F32" s="669">
        <v>110</v>
      </c>
      <c r="G32" s="669">
        <v>102</v>
      </c>
      <c r="H32" s="669">
        <v>235</v>
      </c>
      <c r="I32" s="670">
        <f t="shared" si="2"/>
        <v>102</v>
      </c>
      <c r="J32" s="669">
        <v>1</v>
      </c>
      <c r="K32" s="669">
        <v>43</v>
      </c>
      <c r="L32" s="669">
        <v>0</v>
      </c>
      <c r="M32" s="669">
        <v>4</v>
      </c>
      <c r="N32" s="669">
        <v>17</v>
      </c>
      <c r="O32" s="669">
        <v>12</v>
      </c>
      <c r="P32" s="669">
        <v>9</v>
      </c>
      <c r="Q32" s="678">
        <v>16</v>
      </c>
      <c r="R32" s="200" t="s">
        <v>317</v>
      </c>
    </row>
    <row r="33" spans="1:18" s="34" customFormat="1" ht="18.95" customHeight="1">
      <c r="A33" s="16" t="s">
        <v>669</v>
      </c>
      <c r="B33" s="672">
        <v>2774</v>
      </c>
      <c r="C33" s="288">
        <f t="shared" si="1"/>
        <v>2183</v>
      </c>
      <c r="D33" s="669">
        <v>187</v>
      </c>
      <c r="E33" s="669">
        <v>1690</v>
      </c>
      <c r="F33" s="669">
        <v>306</v>
      </c>
      <c r="G33" s="669">
        <v>205</v>
      </c>
      <c r="H33" s="669">
        <v>591</v>
      </c>
      <c r="I33" s="670">
        <f t="shared" si="2"/>
        <v>205</v>
      </c>
      <c r="J33" s="669">
        <v>1</v>
      </c>
      <c r="K33" s="669">
        <v>58</v>
      </c>
      <c r="L33" s="669">
        <v>4</v>
      </c>
      <c r="M33" s="669">
        <v>2</v>
      </c>
      <c r="N33" s="669">
        <v>50</v>
      </c>
      <c r="O33" s="669">
        <v>21</v>
      </c>
      <c r="P33" s="669">
        <v>11</v>
      </c>
      <c r="Q33" s="679">
        <v>58</v>
      </c>
      <c r="R33" s="200" t="s">
        <v>570</v>
      </c>
    </row>
    <row r="34" spans="1:18" s="34" customFormat="1" ht="18.95" customHeight="1" thickBot="1">
      <c r="A34" s="202" t="s">
        <v>670</v>
      </c>
      <c r="B34" s="673">
        <v>1718</v>
      </c>
      <c r="C34" s="674">
        <f t="shared" si="1"/>
        <v>1427</v>
      </c>
      <c r="D34" s="675">
        <v>157</v>
      </c>
      <c r="E34" s="675">
        <v>1150</v>
      </c>
      <c r="F34" s="675">
        <v>120</v>
      </c>
      <c r="G34" s="675">
        <v>134</v>
      </c>
      <c r="H34" s="675">
        <v>291</v>
      </c>
      <c r="I34" s="674">
        <f t="shared" si="2"/>
        <v>134</v>
      </c>
      <c r="J34" s="675">
        <v>1</v>
      </c>
      <c r="K34" s="675">
        <v>37</v>
      </c>
      <c r="L34" s="675">
        <v>6</v>
      </c>
      <c r="M34" s="675" t="s">
        <v>834</v>
      </c>
      <c r="N34" s="675">
        <v>17</v>
      </c>
      <c r="O34" s="675">
        <v>23</v>
      </c>
      <c r="P34" s="675">
        <v>5</v>
      </c>
      <c r="Q34" s="680">
        <v>45</v>
      </c>
      <c r="R34" s="203" t="s">
        <v>571</v>
      </c>
    </row>
    <row r="35" spans="1:18" s="80" customFormat="1" ht="12" customHeight="1">
      <c r="A35" s="79" t="s">
        <v>816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451" t="s">
        <v>828</v>
      </c>
    </row>
    <row r="36" spans="1:18" s="9" customFormat="1" ht="11.25">
      <c r="A36" s="462" t="s">
        <v>1112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88" t="s">
        <v>370</v>
      </c>
    </row>
    <row r="37" spans="1:18" s="9" customFormat="1" ht="11.25">
      <c r="A37" s="462" t="s">
        <v>413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205"/>
    </row>
    <row r="38" spans="1:18" s="9" customFormat="1" ht="11.25">
      <c r="A38" s="457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</row>
    <row r="39" spans="1:18" s="9" customFormat="1" ht="11.25">
      <c r="A39" s="457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</row>
    <row r="40" spans="1:18" s="9" customFormat="1" ht="11.25">
      <c r="A40" s="457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</row>
    <row r="41" spans="1:18" s="9" customFormat="1" ht="11.25">
      <c r="A41" s="457"/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</row>
    <row r="42" spans="1:18" s="9" customFormat="1" ht="11.25">
      <c r="A42" s="457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</row>
    <row r="43" spans="1:18" s="9" customFormat="1" ht="11.25">
      <c r="A43" s="457"/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</row>
    <row r="44" spans="1:18" s="9" customFormat="1" ht="11.25">
      <c r="A44" s="457"/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</row>
    <row r="45" spans="1:18" s="9" customFormat="1" ht="11.25">
      <c r="A45" s="457"/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</row>
    <row r="46" spans="1:18" s="9" customFormat="1" ht="11.25">
      <c r="A46" s="457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</row>
    <row r="47" spans="1:18" s="9" customFormat="1" ht="11.25">
      <c r="A47" s="457"/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</row>
    <row r="48" spans="1:18" s="9" customFormat="1" ht="11.25">
      <c r="A48" s="457"/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</row>
    <row r="49" spans="1:18" s="9" customFormat="1" ht="11.25">
      <c r="A49" s="457"/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</row>
    <row r="50" spans="1:18" s="9" customFormat="1" ht="11.25">
      <c r="A50" s="457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</row>
    <row r="51" spans="1:18" s="9" customFormat="1" ht="11.25">
      <c r="A51" s="457"/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</row>
    <row r="52" spans="1:18" s="9" customFormat="1" ht="11.25">
      <c r="A52" s="45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</row>
    <row r="53" spans="1:18" s="9" customFormat="1" ht="11.25">
      <c r="A53" s="457"/>
      <c r="B53" s="457"/>
      <c r="C53" s="457"/>
      <c r="D53" s="457"/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</row>
    <row r="54" spans="1:18" s="9" customFormat="1" ht="11.25">
      <c r="A54" s="457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</row>
    <row r="55" spans="1:18" s="9" customFormat="1" ht="11.25">
      <c r="A55" s="457"/>
      <c r="B55" s="457"/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7"/>
      <c r="N55" s="457"/>
      <c r="O55" s="457"/>
      <c r="P55" s="457"/>
      <c r="Q55" s="457"/>
      <c r="R55" s="457"/>
    </row>
    <row r="56" spans="1:18" s="9" customFormat="1" ht="11.25">
      <c r="A56" s="457"/>
      <c r="B56" s="457"/>
      <c r="C56" s="457"/>
      <c r="D56" s="457"/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</row>
    <row r="57" spans="1:18" s="9" customFormat="1" ht="11.25">
      <c r="A57" s="457"/>
      <c r="B57" s="457"/>
      <c r="C57" s="457"/>
      <c r="D57" s="457"/>
      <c r="E57" s="457"/>
      <c r="F57" s="457"/>
      <c r="G57" s="457"/>
      <c r="H57" s="457"/>
      <c r="I57" s="457"/>
      <c r="J57" s="457"/>
      <c r="K57" s="457"/>
      <c r="L57" s="457"/>
      <c r="M57" s="457"/>
      <c r="N57" s="457"/>
      <c r="O57" s="457"/>
      <c r="P57" s="457"/>
      <c r="Q57" s="457"/>
      <c r="R57" s="457"/>
    </row>
    <row r="58" spans="1:18" s="9" customFormat="1" ht="11.25">
      <c r="A58" s="457"/>
      <c r="B58" s="457"/>
      <c r="C58" s="457"/>
      <c r="D58" s="457"/>
      <c r="E58" s="457"/>
      <c r="F58" s="457"/>
      <c r="G58" s="457"/>
      <c r="H58" s="457"/>
      <c r="I58" s="457"/>
      <c r="J58" s="457"/>
      <c r="K58" s="457"/>
      <c r="L58" s="457"/>
      <c r="M58" s="457"/>
      <c r="N58" s="457"/>
      <c r="O58" s="457"/>
      <c r="P58" s="457"/>
      <c r="Q58" s="457"/>
      <c r="R58" s="457"/>
    </row>
    <row r="59" spans="1:18" s="9" customFormat="1" ht="11.25">
      <c r="A59" s="457"/>
      <c r="B59" s="457"/>
      <c r="C59" s="457"/>
      <c r="D59" s="457"/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</row>
    <row r="60" spans="1:18" s="9" customFormat="1" ht="11.25">
      <c r="A60" s="457"/>
      <c r="B60" s="457"/>
      <c r="C60" s="457"/>
      <c r="D60" s="457"/>
      <c r="E60" s="457"/>
      <c r="F60" s="457"/>
      <c r="G60" s="457"/>
      <c r="H60" s="457"/>
      <c r="I60" s="457"/>
      <c r="J60" s="457"/>
      <c r="K60" s="457"/>
      <c r="L60" s="457"/>
      <c r="M60" s="457"/>
      <c r="N60" s="457"/>
      <c r="O60" s="457"/>
      <c r="P60" s="457"/>
      <c r="Q60" s="457"/>
      <c r="R60" s="457"/>
    </row>
    <row r="61" spans="1:18" s="9" customFormat="1" ht="11.25">
      <c r="A61" s="457"/>
      <c r="B61" s="457"/>
      <c r="C61" s="457"/>
      <c r="D61" s="457"/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</row>
    <row r="62" spans="1:18" s="9" customFormat="1" ht="11.25">
      <c r="A62" s="457"/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7"/>
      <c r="M62" s="457"/>
      <c r="N62" s="457"/>
      <c r="O62" s="457"/>
      <c r="P62" s="457"/>
      <c r="Q62" s="457"/>
      <c r="R62" s="457"/>
    </row>
    <row r="63" spans="1:18" s="9" customFormat="1" ht="11.25">
      <c r="A63" s="457"/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457"/>
    </row>
    <row r="64" spans="1:18" s="9" customFormat="1" ht="11.25">
      <c r="A64" s="457"/>
      <c r="B64" s="457"/>
      <c r="C64" s="457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</row>
    <row r="65" spans="1:18" s="9" customFormat="1" ht="11.25">
      <c r="A65" s="457"/>
      <c r="B65" s="457"/>
      <c r="C65" s="457"/>
      <c r="D65" s="457"/>
      <c r="E65" s="457"/>
      <c r="F65" s="457"/>
      <c r="G65" s="457"/>
      <c r="H65" s="457"/>
      <c r="I65" s="457"/>
      <c r="J65" s="457"/>
      <c r="K65" s="457"/>
      <c r="L65" s="457"/>
      <c r="M65" s="457"/>
      <c r="N65" s="457"/>
      <c r="O65" s="457"/>
      <c r="P65" s="457"/>
      <c r="Q65" s="457"/>
      <c r="R65" s="457"/>
    </row>
    <row r="66" spans="1:18" s="9" customFormat="1" ht="11.25">
      <c r="A66" s="457"/>
      <c r="B66" s="457"/>
      <c r="C66" s="457"/>
      <c r="D66" s="457"/>
      <c r="E66" s="457"/>
      <c r="F66" s="457"/>
      <c r="G66" s="457"/>
      <c r="H66" s="457"/>
      <c r="I66" s="457"/>
      <c r="J66" s="457"/>
      <c r="K66" s="457"/>
      <c r="L66" s="457"/>
      <c r="M66" s="457"/>
      <c r="N66" s="457"/>
      <c r="O66" s="457"/>
      <c r="P66" s="457"/>
      <c r="Q66" s="457"/>
      <c r="R66" s="457"/>
    </row>
    <row r="67" spans="1:18" s="9" customFormat="1" ht="11.25">
      <c r="A67" s="457"/>
      <c r="B67" s="457"/>
      <c r="C67" s="457"/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7"/>
      <c r="R67" s="457"/>
    </row>
    <row r="68" spans="1:18" s="9" customFormat="1" ht="11.25">
      <c r="A68" s="457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  <c r="P68" s="457"/>
      <c r="Q68" s="457"/>
      <c r="R68" s="457"/>
    </row>
    <row r="69" spans="1:18" s="9" customFormat="1" ht="11.25">
      <c r="A69" s="457"/>
      <c r="B69" s="457"/>
      <c r="C69" s="457"/>
      <c r="D69" s="457"/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  <c r="R69" s="457"/>
    </row>
    <row r="70" spans="1:18" s="9" customFormat="1" ht="11.25">
      <c r="A70" s="457"/>
      <c r="B70" s="457"/>
      <c r="C70" s="457"/>
      <c r="D70" s="457"/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  <c r="R70" s="457"/>
    </row>
    <row r="71" spans="1:18" s="9" customFormat="1" ht="11.25">
      <c r="A71" s="457"/>
      <c r="B71" s="457"/>
      <c r="C71" s="457"/>
      <c r="D71" s="457"/>
      <c r="E71" s="457"/>
      <c r="F71" s="457"/>
      <c r="G71" s="457"/>
      <c r="H71" s="457"/>
      <c r="I71" s="457"/>
      <c r="J71" s="457"/>
      <c r="K71" s="457"/>
      <c r="L71" s="457"/>
      <c r="M71" s="457"/>
      <c r="N71" s="457"/>
      <c r="O71" s="457"/>
      <c r="P71" s="457"/>
      <c r="Q71" s="457"/>
      <c r="R71" s="457"/>
    </row>
    <row r="72" spans="1:18" s="9" customFormat="1" ht="11.25">
      <c r="A72" s="457"/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  <c r="P72" s="457"/>
      <c r="Q72" s="457"/>
      <c r="R72" s="457"/>
    </row>
    <row r="73" spans="1:18" s="9" customFormat="1" ht="11.25">
      <c r="A73" s="457"/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  <c r="Q73" s="457"/>
      <c r="R73" s="457"/>
    </row>
    <row r="74" spans="1:18" s="9" customFormat="1" ht="11.25">
      <c r="A74" s="457"/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  <c r="P74" s="457"/>
      <c r="Q74" s="457"/>
      <c r="R74" s="457"/>
    </row>
    <row r="75" spans="1:18" s="9" customFormat="1" ht="11.25">
      <c r="A75" s="457"/>
      <c r="B75" s="457"/>
      <c r="C75" s="457"/>
      <c r="D75" s="457"/>
      <c r="E75" s="457"/>
      <c r="F75" s="457"/>
      <c r="G75" s="457"/>
      <c r="H75" s="457"/>
      <c r="I75" s="457"/>
      <c r="J75" s="457"/>
      <c r="K75" s="457"/>
      <c r="L75" s="457"/>
      <c r="M75" s="457"/>
      <c r="N75" s="457"/>
      <c r="O75" s="457"/>
      <c r="P75" s="457"/>
      <c r="Q75" s="457"/>
      <c r="R75" s="457"/>
    </row>
    <row r="76" spans="1:18" s="9" customFormat="1" ht="11.25">
      <c r="A76" s="457"/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  <c r="Q76" s="457"/>
      <c r="R76" s="457"/>
    </row>
    <row r="77" spans="1:18" s="9" customFormat="1" ht="11.25">
      <c r="A77" s="457"/>
      <c r="B77" s="457"/>
      <c r="C77" s="457"/>
      <c r="D77" s="457"/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Q77" s="457"/>
      <c r="R77" s="457"/>
    </row>
    <row r="78" spans="1:18" s="9" customFormat="1" ht="11.25">
      <c r="A78" s="457"/>
      <c r="B78" s="457"/>
      <c r="C78" s="457"/>
      <c r="D78" s="457"/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  <c r="P78" s="457"/>
      <c r="Q78" s="457"/>
      <c r="R78" s="457"/>
    </row>
    <row r="79" spans="1:18" s="9" customFormat="1" ht="11.25">
      <c r="A79" s="457"/>
      <c r="B79" s="457"/>
      <c r="C79" s="457"/>
      <c r="D79" s="457"/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  <c r="P79" s="457"/>
      <c r="Q79" s="457"/>
      <c r="R79" s="457"/>
    </row>
    <row r="80" spans="1:18" s="9" customFormat="1" ht="11.25">
      <c r="A80" s="457"/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  <c r="P80" s="457"/>
      <c r="Q80" s="457"/>
      <c r="R80" s="457"/>
    </row>
    <row r="81" spans="1:18" s="9" customFormat="1" ht="11.25">
      <c r="A81" s="457"/>
      <c r="B81" s="457"/>
      <c r="C81" s="457"/>
      <c r="D81" s="457"/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  <c r="P81" s="457"/>
      <c r="Q81" s="457"/>
      <c r="R81" s="457"/>
    </row>
    <row r="82" spans="1:18" s="9" customFormat="1" ht="11.25">
      <c r="A82" s="457"/>
      <c r="B82" s="457"/>
      <c r="C82" s="457"/>
      <c r="D82" s="457"/>
      <c r="E82" s="457"/>
      <c r="F82" s="457"/>
      <c r="G82" s="457"/>
      <c r="H82" s="457"/>
      <c r="I82" s="457"/>
      <c r="J82" s="457"/>
      <c r="K82" s="457"/>
      <c r="L82" s="457"/>
      <c r="M82" s="457"/>
      <c r="N82" s="457"/>
      <c r="O82" s="457"/>
      <c r="P82" s="457"/>
      <c r="Q82" s="457"/>
      <c r="R82" s="457"/>
    </row>
    <row r="83" spans="1:18" s="9" customFormat="1" ht="11.25">
      <c r="A83" s="457"/>
      <c r="B83" s="457"/>
      <c r="C83" s="457"/>
      <c r="D83" s="457"/>
      <c r="E83" s="457"/>
      <c r="F83" s="457"/>
      <c r="G83" s="457"/>
      <c r="H83" s="457"/>
      <c r="I83" s="457"/>
      <c r="J83" s="457"/>
      <c r="K83" s="457"/>
      <c r="L83" s="457"/>
      <c r="M83" s="457"/>
      <c r="N83" s="457"/>
      <c r="O83" s="457"/>
      <c r="P83" s="457"/>
      <c r="Q83" s="457"/>
      <c r="R83" s="457"/>
    </row>
    <row r="84" spans="1:18" s="9" customFormat="1" ht="11.25">
      <c r="A84" s="457"/>
      <c r="B84" s="457"/>
      <c r="C84" s="457"/>
      <c r="D84" s="457"/>
      <c r="E84" s="457"/>
      <c r="F84" s="457"/>
      <c r="G84" s="457"/>
      <c r="H84" s="457"/>
      <c r="I84" s="457"/>
      <c r="J84" s="457"/>
      <c r="K84" s="457"/>
      <c r="L84" s="457"/>
      <c r="M84" s="457"/>
      <c r="N84" s="457"/>
      <c r="O84" s="457"/>
      <c r="P84" s="457"/>
      <c r="Q84" s="457"/>
      <c r="R84" s="457"/>
    </row>
    <row r="85" spans="1:18" s="9" customFormat="1" ht="11.25">
      <c r="A85" s="457"/>
      <c r="B85" s="457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  <c r="P85" s="457"/>
      <c r="Q85" s="457"/>
      <c r="R85" s="457"/>
    </row>
    <row r="86" spans="1:18" s="9" customFormat="1" ht="11.25">
      <c r="A86" s="457"/>
      <c r="B86" s="457"/>
      <c r="C86" s="457"/>
      <c r="D86" s="457"/>
      <c r="E86" s="457"/>
      <c r="F86" s="457"/>
      <c r="G86" s="457"/>
      <c r="H86" s="457"/>
      <c r="I86" s="457"/>
      <c r="J86" s="457"/>
      <c r="K86" s="457"/>
      <c r="L86" s="457"/>
      <c r="M86" s="457"/>
      <c r="N86" s="457"/>
      <c r="O86" s="457"/>
      <c r="P86" s="457"/>
      <c r="Q86" s="457"/>
      <c r="R86" s="457"/>
    </row>
    <row r="87" spans="1:18" s="9" customFormat="1" ht="11.25">
      <c r="A87" s="457"/>
      <c r="B87" s="457"/>
      <c r="C87" s="457"/>
      <c r="D87" s="457"/>
      <c r="E87" s="457"/>
      <c r="F87" s="457"/>
      <c r="G87" s="457"/>
      <c r="H87" s="457"/>
      <c r="I87" s="457"/>
      <c r="J87" s="457"/>
      <c r="K87" s="457"/>
      <c r="L87" s="457"/>
      <c r="M87" s="457"/>
      <c r="N87" s="457"/>
      <c r="O87" s="457"/>
      <c r="P87" s="457"/>
      <c r="Q87" s="457"/>
      <c r="R87" s="457"/>
    </row>
    <row r="88" spans="1:18" s="9" customFormat="1" ht="11.25">
      <c r="A88" s="457"/>
      <c r="B88" s="457"/>
      <c r="C88" s="457"/>
      <c r="D88" s="457"/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  <c r="P88" s="457"/>
      <c r="Q88" s="457"/>
      <c r="R88" s="457"/>
    </row>
    <row r="89" spans="1:18" s="9" customFormat="1" ht="11.25">
      <c r="A89" s="457"/>
      <c r="B89" s="457"/>
      <c r="C89" s="457"/>
      <c r="D89" s="457"/>
      <c r="E89" s="457"/>
      <c r="F89" s="457"/>
      <c r="G89" s="457"/>
      <c r="H89" s="457"/>
      <c r="I89" s="457"/>
      <c r="J89" s="457"/>
      <c r="K89" s="457"/>
      <c r="L89" s="457"/>
      <c r="M89" s="457"/>
      <c r="N89" s="457"/>
      <c r="O89" s="457"/>
      <c r="P89" s="457"/>
      <c r="Q89" s="457"/>
      <c r="R89" s="457"/>
    </row>
    <row r="90" spans="1:18" s="9" customFormat="1" ht="11.25">
      <c r="A90" s="457"/>
      <c r="B90" s="457"/>
      <c r="C90" s="457"/>
      <c r="D90" s="457"/>
      <c r="E90" s="457"/>
      <c r="F90" s="457"/>
      <c r="G90" s="457"/>
      <c r="H90" s="457"/>
      <c r="I90" s="457"/>
      <c r="J90" s="457"/>
      <c r="K90" s="457"/>
      <c r="L90" s="457"/>
      <c r="M90" s="457"/>
      <c r="N90" s="457"/>
      <c r="O90" s="457"/>
      <c r="P90" s="457"/>
      <c r="Q90" s="457"/>
      <c r="R90" s="457"/>
    </row>
    <row r="91" spans="1:18" s="9" customFormat="1" ht="11.25">
      <c r="A91" s="457"/>
      <c r="B91" s="457"/>
      <c r="C91" s="457"/>
      <c r="D91" s="457"/>
      <c r="E91" s="457"/>
      <c r="F91" s="457"/>
      <c r="G91" s="457"/>
      <c r="H91" s="457"/>
      <c r="I91" s="457"/>
      <c r="J91" s="457"/>
      <c r="K91" s="457"/>
      <c r="L91" s="457"/>
      <c r="M91" s="457"/>
      <c r="N91" s="457"/>
      <c r="O91" s="457"/>
      <c r="P91" s="457"/>
      <c r="Q91" s="457"/>
      <c r="R91" s="457"/>
    </row>
    <row r="92" spans="1:18" s="9" customFormat="1" ht="11.25">
      <c r="A92" s="457"/>
      <c r="B92" s="457"/>
      <c r="C92" s="457"/>
      <c r="D92" s="457"/>
      <c r="E92" s="457"/>
      <c r="F92" s="457"/>
      <c r="G92" s="457"/>
      <c r="H92" s="457"/>
      <c r="I92" s="457"/>
      <c r="J92" s="457"/>
      <c r="K92" s="457"/>
      <c r="L92" s="457"/>
      <c r="M92" s="457"/>
      <c r="N92" s="457"/>
      <c r="O92" s="457"/>
      <c r="P92" s="457"/>
      <c r="Q92" s="457"/>
      <c r="R92" s="457"/>
    </row>
    <row r="93" spans="1:18" s="9" customFormat="1" ht="11.25">
      <c r="A93" s="457"/>
      <c r="B93" s="457"/>
      <c r="C93" s="457"/>
      <c r="D93" s="457"/>
      <c r="E93" s="457"/>
      <c r="F93" s="457"/>
      <c r="G93" s="457"/>
      <c r="H93" s="457"/>
      <c r="I93" s="457"/>
      <c r="J93" s="457"/>
      <c r="K93" s="457"/>
      <c r="L93" s="457"/>
      <c r="M93" s="457"/>
      <c r="N93" s="457"/>
      <c r="O93" s="457"/>
      <c r="P93" s="457"/>
      <c r="Q93" s="457"/>
      <c r="R93" s="457"/>
    </row>
    <row r="94" spans="1:18" s="9" customFormat="1" ht="11.25">
      <c r="A94" s="457"/>
      <c r="B94" s="457"/>
      <c r="C94" s="457"/>
      <c r="D94" s="457"/>
      <c r="E94" s="457"/>
      <c r="F94" s="457"/>
      <c r="G94" s="457"/>
      <c r="H94" s="457"/>
      <c r="I94" s="457"/>
      <c r="J94" s="457"/>
      <c r="K94" s="457"/>
      <c r="L94" s="457"/>
      <c r="M94" s="457"/>
      <c r="N94" s="457"/>
      <c r="O94" s="457"/>
      <c r="P94" s="457"/>
      <c r="Q94" s="457"/>
      <c r="R94" s="457"/>
    </row>
    <row r="95" spans="1:18" s="9" customFormat="1" ht="11.25">
      <c r="A95" s="457"/>
      <c r="B95" s="457"/>
      <c r="C95" s="457"/>
      <c r="D95" s="457"/>
      <c r="E95" s="457"/>
      <c r="F95" s="457"/>
      <c r="G95" s="457"/>
      <c r="H95" s="457"/>
      <c r="I95" s="457"/>
      <c r="J95" s="457"/>
      <c r="K95" s="457"/>
      <c r="L95" s="457"/>
      <c r="M95" s="457"/>
      <c r="N95" s="457"/>
      <c r="O95" s="457"/>
      <c r="P95" s="457"/>
      <c r="Q95" s="457"/>
      <c r="R95" s="457"/>
    </row>
    <row r="96" spans="1:18" s="9" customFormat="1" ht="11.25">
      <c r="A96" s="457"/>
      <c r="B96" s="457"/>
      <c r="C96" s="457"/>
      <c r="D96" s="457"/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  <c r="P96" s="457"/>
      <c r="Q96" s="457"/>
      <c r="R96" s="457"/>
    </row>
    <row r="97" spans="1:18" s="9" customFormat="1" ht="11.25">
      <c r="A97" s="457"/>
      <c r="B97" s="457"/>
      <c r="C97" s="457"/>
      <c r="D97" s="457"/>
      <c r="E97" s="457"/>
      <c r="F97" s="457"/>
      <c r="G97" s="457"/>
      <c r="H97" s="457"/>
      <c r="I97" s="457"/>
      <c r="J97" s="457"/>
      <c r="K97" s="457"/>
      <c r="L97" s="457"/>
      <c r="M97" s="457"/>
      <c r="N97" s="457"/>
      <c r="O97" s="457"/>
      <c r="P97" s="457"/>
      <c r="Q97" s="457"/>
      <c r="R97" s="457"/>
    </row>
    <row r="98" spans="1:18" s="9" customFormat="1" ht="11.25">
      <c r="A98" s="457"/>
      <c r="B98" s="457"/>
      <c r="C98" s="457"/>
      <c r="D98" s="457"/>
      <c r="E98" s="457"/>
      <c r="F98" s="457"/>
      <c r="G98" s="457"/>
      <c r="H98" s="457"/>
      <c r="I98" s="457"/>
      <c r="J98" s="457"/>
      <c r="K98" s="457"/>
      <c r="L98" s="457"/>
      <c r="M98" s="457"/>
      <c r="N98" s="457"/>
      <c r="O98" s="457"/>
      <c r="P98" s="457"/>
      <c r="Q98" s="457"/>
      <c r="R98" s="457"/>
    </row>
    <row r="99" spans="1:18" s="9" customFormat="1" ht="11.25">
      <c r="A99" s="457"/>
      <c r="B99" s="457"/>
      <c r="C99" s="457"/>
      <c r="D99" s="457"/>
      <c r="E99" s="457"/>
      <c r="F99" s="457"/>
      <c r="G99" s="457"/>
      <c r="H99" s="457"/>
      <c r="I99" s="457"/>
      <c r="J99" s="457"/>
      <c r="K99" s="457"/>
      <c r="L99" s="457"/>
      <c r="M99" s="457"/>
      <c r="N99" s="457"/>
      <c r="O99" s="457"/>
      <c r="P99" s="457"/>
      <c r="Q99" s="457"/>
      <c r="R99" s="457"/>
    </row>
    <row r="100" spans="1:18" s="9" customFormat="1" ht="11.25">
      <c r="A100" s="457"/>
      <c r="B100" s="457"/>
      <c r="C100" s="457"/>
      <c r="D100" s="457"/>
      <c r="E100" s="457"/>
      <c r="F100" s="457"/>
      <c r="G100" s="457"/>
      <c r="H100" s="457"/>
      <c r="I100" s="457"/>
      <c r="J100" s="457"/>
      <c r="K100" s="457"/>
      <c r="L100" s="457"/>
      <c r="M100" s="457"/>
      <c r="N100" s="457"/>
      <c r="O100" s="457"/>
      <c r="P100" s="457"/>
      <c r="Q100" s="457"/>
      <c r="R100" s="457"/>
    </row>
    <row r="101" spans="1:18" s="9" customFormat="1" ht="11.25">
      <c r="A101" s="457"/>
      <c r="B101" s="457"/>
      <c r="C101" s="457"/>
      <c r="D101" s="457"/>
      <c r="E101" s="457"/>
      <c r="F101" s="457"/>
      <c r="G101" s="457"/>
      <c r="H101" s="457"/>
      <c r="I101" s="457"/>
      <c r="J101" s="457"/>
      <c r="K101" s="457"/>
      <c r="L101" s="457"/>
      <c r="M101" s="457"/>
      <c r="N101" s="457"/>
      <c r="O101" s="457"/>
      <c r="P101" s="457"/>
      <c r="Q101" s="457"/>
      <c r="R101" s="457"/>
    </row>
    <row r="102" spans="1:18" s="9" customFormat="1" ht="11.25">
      <c r="A102" s="457"/>
      <c r="B102" s="457"/>
      <c r="C102" s="457"/>
      <c r="D102" s="457"/>
      <c r="E102" s="457"/>
      <c r="F102" s="457"/>
      <c r="G102" s="457"/>
      <c r="H102" s="457"/>
      <c r="I102" s="457"/>
      <c r="J102" s="457"/>
      <c r="K102" s="457"/>
      <c r="L102" s="457"/>
      <c r="M102" s="457"/>
      <c r="N102" s="457"/>
      <c r="O102" s="457"/>
      <c r="P102" s="457"/>
      <c r="Q102" s="457"/>
      <c r="R102" s="457"/>
    </row>
    <row r="103" spans="1:18" s="9" customFormat="1" ht="11.25">
      <c r="A103" s="457"/>
      <c r="B103" s="457"/>
      <c r="C103" s="457"/>
      <c r="D103" s="457"/>
      <c r="E103" s="457"/>
      <c r="F103" s="457"/>
      <c r="G103" s="457"/>
      <c r="H103" s="457"/>
      <c r="I103" s="457"/>
      <c r="J103" s="457"/>
      <c r="K103" s="457"/>
      <c r="L103" s="457"/>
      <c r="M103" s="457"/>
      <c r="N103" s="457"/>
      <c r="O103" s="457"/>
      <c r="P103" s="457"/>
      <c r="Q103" s="457"/>
      <c r="R103" s="457"/>
    </row>
  </sheetData>
  <sheetProtection selectLockedCells="1"/>
  <mergeCells count="23">
    <mergeCell ref="K3:R3"/>
    <mergeCell ref="A3:J3"/>
    <mergeCell ref="K6:Q7"/>
    <mergeCell ref="J8:J9"/>
    <mergeCell ref="G6:G9"/>
    <mergeCell ref="I8:I9"/>
    <mergeCell ref="O8:O9"/>
    <mergeCell ref="K8:K9"/>
    <mergeCell ref="L8:L9"/>
    <mergeCell ref="A6:A9"/>
    <mergeCell ref="B6:B9"/>
    <mergeCell ref="C6:F7"/>
    <mergeCell ref="I6:J7"/>
    <mergeCell ref="H6:H9"/>
    <mergeCell ref="R6:R9"/>
    <mergeCell ref="C8:C9"/>
    <mergeCell ref="D8:D9"/>
    <mergeCell ref="E8:E9"/>
    <mergeCell ref="Q8:Q9"/>
    <mergeCell ref="P8:P9"/>
    <mergeCell ref="N8:N9"/>
    <mergeCell ref="F8:F9"/>
    <mergeCell ref="M8:M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2" man="1"/>
  </colBreaks>
  <ignoredErrors>
    <ignoredError sqref="C16:C34" formulaRange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68"/>
  <sheetViews>
    <sheetView showGridLines="0" view="pageBreakPreview" zoomScaleNormal="100" zoomScaleSheetLayoutView="100" workbookViewId="0">
      <selection activeCell="B15" sqref="B15"/>
    </sheetView>
  </sheetViews>
  <sheetFormatPr defaultRowHeight="14.25"/>
  <cols>
    <col min="1" max="1" width="3.625" style="196" customWidth="1"/>
    <col min="2" max="2" width="3.625" style="197" customWidth="1"/>
    <col min="3" max="6" width="8.125" style="196" customWidth="1"/>
    <col min="7" max="12" width="7.125" style="196" customWidth="1"/>
    <col min="13" max="13" width="8.25" style="196" customWidth="1"/>
    <col min="14" max="14" width="8.375" style="196" customWidth="1"/>
    <col min="15" max="21" width="6.625" style="196" customWidth="1"/>
    <col min="22" max="22" width="7.25" style="196" customWidth="1"/>
    <col min="23" max="23" width="11.625" style="196" customWidth="1"/>
    <col min="24" max="24" width="12.625" style="196" customWidth="1"/>
    <col min="25" max="26" width="19.125" style="196" customWidth="1"/>
    <col min="27" max="27" width="17.375" style="196" customWidth="1"/>
    <col min="28" max="28" width="13.625" style="196" customWidth="1"/>
    <col min="29" max="16384" width="9" style="196"/>
  </cols>
  <sheetData>
    <row r="1" spans="1:28" s="432" customFormat="1" ht="14.1" customHeight="1">
      <c r="A1" s="428" t="s">
        <v>1338</v>
      </c>
      <c r="B1" s="429"/>
      <c r="C1" s="430"/>
      <c r="D1" s="430"/>
      <c r="E1" s="430"/>
      <c r="F1" s="430"/>
      <c r="G1" s="430"/>
      <c r="H1" s="430"/>
      <c r="I1" s="430"/>
      <c r="J1" s="430"/>
      <c r="K1" s="430"/>
      <c r="L1" s="431" t="s">
        <v>572</v>
      </c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1" t="s">
        <v>1339</v>
      </c>
      <c r="X1" s="428" t="s">
        <v>1340</v>
      </c>
      <c r="Y1" s="430"/>
      <c r="Z1" s="430"/>
      <c r="AA1" s="431"/>
      <c r="AB1" s="431"/>
    </row>
    <row r="2" spans="1:28" s="171" customFormat="1" ht="14.1" customHeight="1">
      <c r="A2" s="167"/>
      <c r="B2" s="168"/>
      <c r="C2" s="169"/>
      <c r="D2" s="169"/>
      <c r="E2" s="169"/>
      <c r="F2" s="169"/>
      <c r="G2" s="169"/>
      <c r="H2" s="169"/>
      <c r="I2" s="169"/>
      <c r="J2" s="169"/>
      <c r="K2" s="169"/>
      <c r="L2" s="170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70"/>
      <c r="X2" s="167"/>
      <c r="Y2" s="169"/>
      <c r="Z2" s="169"/>
      <c r="AA2" s="169"/>
    </row>
    <row r="3" spans="1:28" s="172" customFormat="1" ht="20.100000000000001" customHeight="1">
      <c r="A3" s="1363" t="s">
        <v>672</v>
      </c>
      <c r="B3" s="1363"/>
      <c r="C3" s="1363"/>
      <c r="D3" s="1363"/>
      <c r="E3" s="1363"/>
      <c r="F3" s="1363"/>
      <c r="G3" s="1363"/>
      <c r="H3" s="1363"/>
      <c r="I3" s="1363"/>
      <c r="J3" s="1363"/>
      <c r="K3" s="1363"/>
      <c r="L3" s="1363"/>
      <c r="M3" s="1365" t="s">
        <v>1113</v>
      </c>
      <c r="N3" s="1365"/>
      <c r="O3" s="1365"/>
      <c r="P3" s="1365"/>
      <c r="Q3" s="1365"/>
      <c r="R3" s="1365"/>
      <c r="S3" s="1365"/>
      <c r="T3" s="1365"/>
      <c r="U3" s="1365"/>
      <c r="V3" s="1365"/>
      <c r="W3" s="1365"/>
      <c r="X3" s="1363" t="s">
        <v>671</v>
      </c>
      <c r="Y3" s="1363"/>
      <c r="Z3" s="1363"/>
      <c r="AA3" s="1363"/>
      <c r="AB3" s="1363"/>
    </row>
    <row r="4" spans="1:28" s="173" customFormat="1" ht="24" customHeight="1">
      <c r="A4" s="1366" t="s">
        <v>572</v>
      </c>
      <c r="B4" s="1366"/>
      <c r="C4" s="1366"/>
      <c r="D4" s="1366"/>
      <c r="E4" s="1366"/>
      <c r="F4" s="1366"/>
      <c r="G4" s="1366"/>
      <c r="H4" s="1366"/>
      <c r="I4" s="1366"/>
      <c r="J4" s="1366"/>
      <c r="K4" s="1366"/>
      <c r="L4" s="1366"/>
      <c r="M4" s="752"/>
      <c r="N4" s="752"/>
      <c r="O4" s="752"/>
      <c r="P4" s="752"/>
      <c r="Q4" s="752"/>
      <c r="R4" s="752"/>
      <c r="S4" s="752"/>
      <c r="T4" s="752"/>
      <c r="U4" s="752"/>
      <c r="V4" s="752"/>
      <c r="W4" s="752"/>
      <c r="X4" s="1364" t="s">
        <v>1114</v>
      </c>
      <c r="Y4" s="1364"/>
      <c r="Z4" s="1364"/>
      <c r="AA4" s="1364"/>
      <c r="AB4" s="1364"/>
    </row>
    <row r="5" spans="1:28" s="174" customFormat="1" ht="18" customHeight="1" thickBot="1">
      <c r="A5" s="174" t="s">
        <v>573</v>
      </c>
      <c r="B5" s="175"/>
      <c r="J5" s="176"/>
      <c r="L5" s="177"/>
      <c r="W5" s="177" t="s">
        <v>574</v>
      </c>
      <c r="X5" s="174" t="s">
        <v>573</v>
      </c>
      <c r="AA5" s="177"/>
      <c r="AB5" s="177" t="s">
        <v>574</v>
      </c>
    </row>
    <row r="6" spans="1:28" s="171" customFormat="1" ht="15" customHeight="1">
      <c r="A6" s="1344" t="s">
        <v>575</v>
      </c>
      <c r="B6" s="1345"/>
      <c r="C6" s="1369" t="s">
        <v>343</v>
      </c>
      <c r="D6" s="1370"/>
      <c r="E6" s="1350" t="s">
        <v>576</v>
      </c>
      <c r="F6" s="1350"/>
      <c r="G6" s="1350" t="s">
        <v>577</v>
      </c>
      <c r="H6" s="1350"/>
      <c r="I6" s="1350" t="s">
        <v>578</v>
      </c>
      <c r="J6" s="1367"/>
      <c r="K6" s="1350" t="s">
        <v>0</v>
      </c>
      <c r="L6" s="1351"/>
      <c r="M6" s="1358" t="s">
        <v>579</v>
      </c>
      <c r="N6" s="1350"/>
      <c r="O6" s="1350" t="s">
        <v>580</v>
      </c>
      <c r="P6" s="1350"/>
      <c r="Q6" s="1350" t="s">
        <v>1204</v>
      </c>
      <c r="R6" s="1367"/>
      <c r="S6" s="1350" t="s">
        <v>581</v>
      </c>
      <c r="T6" s="1350"/>
      <c r="U6" s="1350" t="s">
        <v>582</v>
      </c>
      <c r="V6" s="1351"/>
      <c r="W6" s="1373" t="s">
        <v>583</v>
      </c>
      <c r="X6" s="1345" t="s">
        <v>673</v>
      </c>
      <c r="Y6" s="1376" t="s">
        <v>674</v>
      </c>
      <c r="Z6" s="1377"/>
      <c r="AA6" s="1378" t="s">
        <v>584</v>
      </c>
      <c r="AB6" s="1373" t="s">
        <v>583</v>
      </c>
    </row>
    <row r="7" spans="1:28" s="171" customFormat="1" ht="26.25" customHeight="1">
      <c r="A7" s="1346"/>
      <c r="B7" s="1347"/>
      <c r="C7" s="1371"/>
      <c r="D7" s="1372"/>
      <c r="E7" s="1356"/>
      <c r="F7" s="1356"/>
      <c r="G7" s="1356"/>
      <c r="H7" s="1356"/>
      <c r="I7" s="1352"/>
      <c r="J7" s="1352"/>
      <c r="K7" s="1352"/>
      <c r="L7" s="1340"/>
      <c r="M7" s="1337"/>
      <c r="N7" s="1356"/>
      <c r="O7" s="1356"/>
      <c r="P7" s="1356"/>
      <c r="Q7" s="1352"/>
      <c r="R7" s="1352"/>
      <c r="S7" s="1356"/>
      <c r="T7" s="1356"/>
      <c r="U7" s="1352"/>
      <c r="V7" s="1340"/>
      <c r="W7" s="1374"/>
      <c r="X7" s="1347"/>
      <c r="Y7" s="1379" t="s">
        <v>585</v>
      </c>
      <c r="Z7" s="1380"/>
      <c r="AA7" s="1354"/>
      <c r="AB7" s="1374"/>
    </row>
    <row r="8" spans="1:28" s="171" customFormat="1" ht="14.25" customHeight="1">
      <c r="A8" s="1346"/>
      <c r="B8" s="1347"/>
      <c r="C8" s="1337" t="s">
        <v>586</v>
      </c>
      <c r="D8" s="1353" t="s">
        <v>587</v>
      </c>
      <c r="E8" s="1356" t="s">
        <v>586</v>
      </c>
      <c r="F8" s="1356" t="s">
        <v>588</v>
      </c>
      <c r="G8" s="1337" t="s">
        <v>586</v>
      </c>
      <c r="H8" s="1356" t="s">
        <v>588</v>
      </c>
      <c r="I8" s="1337" t="s">
        <v>586</v>
      </c>
      <c r="J8" s="1356" t="s">
        <v>588</v>
      </c>
      <c r="K8" s="1337" t="s">
        <v>586</v>
      </c>
      <c r="L8" s="1339" t="s">
        <v>588</v>
      </c>
      <c r="M8" s="1337" t="s">
        <v>586</v>
      </c>
      <c r="N8" s="1356" t="s">
        <v>588</v>
      </c>
      <c r="O8" s="1337" t="s">
        <v>586</v>
      </c>
      <c r="P8" s="1356" t="s">
        <v>588</v>
      </c>
      <c r="Q8" s="1337" t="s">
        <v>586</v>
      </c>
      <c r="R8" s="1356" t="s">
        <v>588</v>
      </c>
      <c r="S8" s="1337" t="s">
        <v>586</v>
      </c>
      <c r="T8" s="1356" t="s">
        <v>588</v>
      </c>
      <c r="U8" s="1337" t="s">
        <v>586</v>
      </c>
      <c r="V8" s="1339" t="s">
        <v>588</v>
      </c>
      <c r="W8" s="1374"/>
      <c r="X8" s="1347"/>
      <c r="Y8" s="1381" t="s">
        <v>1205</v>
      </c>
      <c r="Z8" s="1384" t="s">
        <v>1206</v>
      </c>
      <c r="AA8" s="1354"/>
      <c r="AB8" s="1374"/>
    </row>
    <row r="9" spans="1:28" s="171" customFormat="1" ht="15" customHeight="1">
      <c r="A9" s="1346"/>
      <c r="B9" s="1347"/>
      <c r="C9" s="1337"/>
      <c r="D9" s="1354"/>
      <c r="E9" s="1356"/>
      <c r="F9" s="1352"/>
      <c r="G9" s="1337"/>
      <c r="H9" s="1352"/>
      <c r="I9" s="1337"/>
      <c r="J9" s="1352"/>
      <c r="K9" s="1337"/>
      <c r="L9" s="1340"/>
      <c r="M9" s="1337"/>
      <c r="N9" s="1352"/>
      <c r="O9" s="1337"/>
      <c r="P9" s="1352"/>
      <c r="Q9" s="1337"/>
      <c r="R9" s="1352"/>
      <c r="S9" s="1337"/>
      <c r="T9" s="1352"/>
      <c r="U9" s="1337"/>
      <c r="V9" s="1340"/>
      <c r="W9" s="1374"/>
      <c r="X9" s="1347"/>
      <c r="Y9" s="1382"/>
      <c r="Z9" s="1385"/>
      <c r="AA9" s="1354"/>
      <c r="AB9" s="1374"/>
    </row>
    <row r="10" spans="1:28" s="171" customFormat="1" ht="15" customHeight="1">
      <c r="A10" s="1348"/>
      <c r="B10" s="1349"/>
      <c r="C10" s="1338"/>
      <c r="D10" s="1355"/>
      <c r="E10" s="1368"/>
      <c r="F10" s="1357"/>
      <c r="G10" s="1338"/>
      <c r="H10" s="1357"/>
      <c r="I10" s="1338"/>
      <c r="J10" s="1357"/>
      <c r="K10" s="1338"/>
      <c r="L10" s="1341"/>
      <c r="M10" s="1338"/>
      <c r="N10" s="1357"/>
      <c r="O10" s="1338"/>
      <c r="P10" s="1357"/>
      <c r="Q10" s="1338"/>
      <c r="R10" s="1357"/>
      <c r="S10" s="1338"/>
      <c r="T10" s="1357"/>
      <c r="U10" s="1338"/>
      <c r="V10" s="1341"/>
      <c r="W10" s="1375"/>
      <c r="X10" s="1349"/>
      <c r="Y10" s="1383"/>
      <c r="Z10" s="1386"/>
      <c r="AA10" s="1355"/>
      <c r="AB10" s="1375"/>
    </row>
    <row r="11" spans="1:28" s="180" customFormat="1" ht="17.45" customHeight="1">
      <c r="A11" s="1342" t="s">
        <v>700</v>
      </c>
      <c r="B11" s="1343"/>
      <c r="C11" s="40">
        <v>20420</v>
      </c>
      <c r="D11" s="40">
        <v>26228</v>
      </c>
      <c r="E11" s="40">
        <v>2803</v>
      </c>
      <c r="F11" s="40">
        <v>154</v>
      </c>
      <c r="G11" s="40">
        <v>93</v>
      </c>
      <c r="H11" s="40">
        <v>0</v>
      </c>
      <c r="I11" s="40">
        <v>36</v>
      </c>
      <c r="J11" s="40">
        <v>31</v>
      </c>
      <c r="K11" s="40">
        <v>0</v>
      </c>
      <c r="L11" s="40">
        <v>0</v>
      </c>
      <c r="M11" s="40">
        <v>15448</v>
      </c>
      <c r="N11" s="40">
        <v>24261</v>
      </c>
      <c r="O11" s="40">
        <v>19</v>
      </c>
      <c r="P11" s="40">
        <v>0</v>
      </c>
      <c r="Q11" s="40">
        <v>0</v>
      </c>
      <c r="R11" s="40">
        <v>0</v>
      </c>
      <c r="S11" s="40">
        <v>64</v>
      </c>
      <c r="T11" s="40">
        <v>15</v>
      </c>
      <c r="U11" s="40">
        <v>1957</v>
      </c>
      <c r="V11" s="40">
        <v>1767</v>
      </c>
      <c r="W11" s="178" t="s">
        <v>700</v>
      </c>
      <c r="X11" s="751" t="s">
        <v>700</v>
      </c>
      <c r="Y11" s="179">
        <v>616</v>
      </c>
      <c r="Z11" s="179">
        <v>25612</v>
      </c>
      <c r="AA11" s="179">
        <v>18797795</v>
      </c>
      <c r="AB11" s="178" t="s">
        <v>700</v>
      </c>
    </row>
    <row r="12" spans="1:28" s="180" customFormat="1" ht="17.45" customHeight="1">
      <c r="A12" s="1342" t="s">
        <v>796</v>
      </c>
      <c r="B12" s="1343"/>
      <c r="C12" s="40">
        <v>24169</v>
      </c>
      <c r="D12" s="40">
        <v>20219</v>
      </c>
      <c r="E12" s="40">
        <v>2845</v>
      </c>
      <c r="F12" s="40">
        <v>187</v>
      </c>
      <c r="G12" s="40">
        <v>136</v>
      </c>
      <c r="H12" s="40">
        <v>1</v>
      </c>
      <c r="I12" s="40">
        <v>18</v>
      </c>
      <c r="J12" s="40">
        <v>9</v>
      </c>
      <c r="K12" s="40">
        <v>7</v>
      </c>
      <c r="L12" s="40">
        <v>10</v>
      </c>
      <c r="M12" s="40">
        <v>19613</v>
      </c>
      <c r="N12" s="40">
        <v>18991</v>
      </c>
      <c r="O12" s="40">
        <v>7</v>
      </c>
      <c r="P12" s="40">
        <v>0</v>
      </c>
      <c r="Q12" s="40">
        <v>1</v>
      </c>
      <c r="R12" s="40">
        <v>0</v>
      </c>
      <c r="S12" s="40">
        <v>125</v>
      </c>
      <c r="T12" s="40">
        <v>24</v>
      </c>
      <c r="U12" s="40">
        <v>1417</v>
      </c>
      <c r="V12" s="40">
        <v>997</v>
      </c>
      <c r="W12" s="178" t="s">
        <v>796</v>
      </c>
      <c r="X12" s="751" t="s">
        <v>796</v>
      </c>
      <c r="Y12" s="179">
        <v>595</v>
      </c>
      <c r="Z12" s="179">
        <v>19624</v>
      </c>
      <c r="AA12" s="179">
        <v>31300250</v>
      </c>
      <c r="AB12" s="178" t="s">
        <v>796</v>
      </c>
    </row>
    <row r="13" spans="1:28" s="180" customFormat="1" ht="17.45" customHeight="1">
      <c r="A13" s="1342" t="s">
        <v>833</v>
      </c>
      <c r="B13" s="1343"/>
      <c r="C13" s="40">
        <v>19299</v>
      </c>
      <c r="D13" s="40">
        <v>20048</v>
      </c>
      <c r="E13" s="40">
        <v>2456</v>
      </c>
      <c r="F13" s="40">
        <v>111</v>
      </c>
      <c r="G13" s="40">
        <v>73</v>
      </c>
      <c r="H13" s="40">
        <v>3</v>
      </c>
      <c r="I13" s="40">
        <v>25</v>
      </c>
      <c r="J13" s="40">
        <v>10</v>
      </c>
      <c r="K13" s="40">
        <v>6</v>
      </c>
      <c r="L13" s="40">
        <v>2</v>
      </c>
      <c r="M13" s="40">
        <v>15672</v>
      </c>
      <c r="N13" s="40">
        <v>14335</v>
      </c>
      <c r="O13" s="40">
        <v>16</v>
      </c>
      <c r="P13" s="40">
        <v>0</v>
      </c>
      <c r="Q13" s="40">
        <v>0</v>
      </c>
      <c r="R13" s="40">
        <v>0</v>
      </c>
      <c r="S13" s="40">
        <v>164</v>
      </c>
      <c r="T13" s="40">
        <v>431</v>
      </c>
      <c r="U13" s="40">
        <v>887</v>
      </c>
      <c r="V13" s="40">
        <v>5156</v>
      </c>
      <c r="W13" s="178" t="s">
        <v>833</v>
      </c>
      <c r="X13" s="751" t="s">
        <v>833</v>
      </c>
      <c r="Y13" s="179">
        <v>556</v>
      </c>
      <c r="Z13" s="179">
        <v>19492</v>
      </c>
      <c r="AA13" s="179">
        <v>24494447</v>
      </c>
      <c r="AB13" s="178" t="s">
        <v>833</v>
      </c>
    </row>
    <row r="14" spans="1:28" s="180" customFormat="1" ht="17.45" customHeight="1">
      <c r="A14" s="1342" t="s">
        <v>1036</v>
      </c>
      <c r="B14" s="1343"/>
      <c r="C14" s="40">
        <v>20933</v>
      </c>
      <c r="D14" s="40">
        <v>19209</v>
      </c>
      <c r="E14" s="40">
        <v>2599</v>
      </c>
      <c r="F14" s="40">
        <v>160</v>
      </c>
      <c r="G14" s="40">
        <v>103</v>
      </c>
      <c r="H14" s="40">
        <v>3</v>
      </c>
      <c r="I14" s="40">
        <v>6</v>
      </c>
      <c r="J14" s="40">
        <v>2</v>
      </c>
      <c r="K14" s="40">
        <v>4</v>
      </c>
      <c r="L14" s="40">
        <v>4</v>
      </c>
      <c r="M14" s="40">
        <v>17049</v>
      </c>
      <c r="N14" s="40">
        <v>17162</v>
      </c>
      <c r="O14" s="40">
        <v>22</v>
      </c>
      <c r="P14" s="40">
        <v>0</v>
      </c>
      <c r="Q14" s="40">
        <v>0</v>
      </c>
      <c r="R14" s="40">
        <v>0</v>
      </c>
      <c r="S14" s="40">
        <v>303</v>
      </c>
      <c r="T14" s="40">
        <v>1033</v>
      </c>
      <c r="U14" s="40">
        <v>847</v>
      </c>
      <c r="V14" s="40">
        <v>845</v>
      </c>
      <c r="W14" s="178" t="s">
        <v>1036</v>
      </c>
      <c r="X14" s="751" t="s">
        <v>1036</v>
      </c>
      <c r="Y14" s="179">
        <v>463</v>
      </c>
      <c r="Z14" s="179">
        <v>18746</v>
      </c>
      <c r="AA14" s="179">
        <v>88011003</v>
      </c>
      <c r="AB14" s="178" t="s">
        <v>1036</v>
      </c>
    </row>
    <row r="15" spans="1:28" s="180" customFormat="1" ht="17.45" customHeight="1">
      <c r="A15" s="1359" t="s">
        <v>1260</v>
      </c>
      <c r="B15" s="1360"/>
      <c r="C15" s="181">
        <f>SUM(C17:C40)</f>
        <v>21001</v>
      </c>
      <c r="D15" s="181">
        <f>SUM(D17:D40)</f>
        <v>20365</v>
      </c>
      <c r="E15" s="181">
        <f t="shared" ref="E15:V15" si="0">SUM(E17:E40)</f>
        <v>2686</v>
      </c>
      <c r="F15" s="181">
        <f t="shared" si="0"/>
        <v>180</v>
      </c>
      <c r="G15" s="181">
        <f t="shared" si="0"/>
        <v>96</v>
      </c>
      <c r="H15" s="181">
        <f t="shared" si="0"/>
        <v>1</v>
      </c>
      <c r="I15" s="181">
        <f t="shared" si="0"/>
        <v>29</v>
      </c>
      <c r="J15" s="181">
        <f t="shared" si="0"/>
        <v>9</v>
      </c>
      <c r="K15" s="181">
        <f t="shared" si="0"/>
        <v>4</v>
      </c>
      <c r="L15" s="181">
        <f t="shared" si="0"/>
        <v>6</v>
      </c>
      <c r="M15" s="181">
        <f t="shared" si="0"/>
        <v>16749</v>
      </c>
      <c r="N15" s="181">
        <f t="shared" si="0"/>
        <v>18492</v>
      </c>
      <c r="O15" s="181">
        <f>SUM(O17:O40)</f>
        <v>43</v>
      </c>
      <c r="P15" s="181">
        <f>SUM(P17:P40)</f>
        <v>0</v>
      </c>
      <c r="Q15" s="181">
        <f>SUM(Q17:Q40)</f>
        <v>0</v>
      </c>
      <c r="R15" s="181">
        <f>SUM(R17:R40)</f>
        <v>0</v>
      </c>
      <c r="S15" s="181">
        <f t="shared" si="0"/>
        <v>238</v>
      </c>
      <c r="T15" s="181">
        <f t="shared" si="0"/>
        <v>1010</v>
      </c>
      <c r="U15" s="181">
        <f t="shared" si="0"/>
        <v>1156</v>
      </c>
      <c r="V15" s="181">
        <f t="shared" si="0"/>
        <v>667</v>
      </c>
      <c r="W15" s="546" t="s">
        <v>1260</v>
      </c>
      <c r="X15" s="892" t="s">
        <v>1260</v>
      </c>
      <c r="Y15" s="182">
        <f>SUM(Y17:Y40)</f>
        <v>369</v>
      </c>
      <c r="Z15" s="182">
        <f>SUM(Z17:Z40)</f>
        <v>13856</v>
      </c>
      <c r="AA15" s="182">
        <f>SUM(AA17:AA40)</f>
        <v>33883842</v>
      </c>
      <c r="AB15" s="546" t="s">
        <v>1260</v>
      </c>
    </row>
    <row r="16" spans="1:28" s="188" customFormat="1" ht="15.95" customHeight="1">
      <c r="A16" s="1342"/>
      <c r="B16" s="1343"/>
      <c r="C16" s="183"/>
      <c r="D16" s="183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5"/>
      <c r="X16" s="186"/>
      <c r="Y16" s="179"/>
      <c r="Z16" s="179"/>
      <c r="AA16" s="187"/>
      <c r="AB16" s="185"/>
    </row>
    <row r="17" spans="1:28" s="188" customFormat="1" ht="15.6" customHeight="1">
      <c r="A17" s="1342" t="s">
        <v>122</v>
      </c>
      <c r="B17" s="1343"/>
      <c r="C17" s="40">
        <f>SUM(E17,G17,I17,K17,M17,O17,Q17,S17,U17)</f>
        <v>7018</v>
      </c>
      <c r="D17" s="40">
        <f>SUM(F17,H17,J17,L17,N17,P17,R17,T17,V17)</f>
        <v>8247</v>
      </c>
      <c r="E17" s="786">
        <v>333</v>
      </c>
      <c r="F17" s="786">
        <v>46</v>
      </c>
      <c r="G17" s="786">
        <v>8</v>
      </c>
      <c r="H17" s="786">
        <v>1</v>
      </c>
      <c r="I17" s="786">
        <v>21</v>
      </c>
      <c r="J17" s="786">
        <v>8</v>
      </c>
      <c r="K17" s="786">
        <v>2</v>
      </c>
      <c r="L17" s="786">
        <v>4</v>
      </c>
      <c r="M17" s="787">
        <v>5792</v>
      </c>
      <c r="N17" s="787">
        <v>6822</v>
      </c>
      <c r="O17" s="786">
        <v>4</v>
      </c>
      <c r="P17" s="786">
        <v>0</v>
      </c>
      <c r="Q17" s="786">
        <v>0</v>
      </c>
      <c r="R17" s="786">
        <v>0</v>
      </c>
      <c r="S17" s="786">
        <v>201</v>
      </c>
      <c r="T17" s="786">
        <v>989</v>
      </c>
      <c r="U17" s="786">
        <v>657</v>
      </c>
      <c r="V17" s="786">
        <v>377</v>
      </c>
      <c r="W17" s="185" t="s">
        <v>123</v>
      </c>
      <c r="X17" s="186" t="s">
        <v>122</v>
      </c>
      <c r="Y17" s="179">
        <v>85</v>
      </c>
      <c r="Z17" s="179">
        <v>3899</v>
      </c>
      <c r="AA17" s="788">
        <v>3130162</v>
      </c>
      <c r="AB17" s="185" t="s">
        <v>123</v>
      </c>
    </row>
    <row r="18" spans="1:28" s="188" customFormat="1" ht="15.6" customHeight="1">
      <c r="A18" s="1342" t="s">
        <v>124</v>
      </c>
      <c r="B18" s="1343"/>
      <c r="C18" s="40">
        <f>SUM(E18,G18,I18,K18,M18,O18,Q18,S18,U18)</f>
        <v>1172</v>
      </c>
      <c r="D18" s="40">
        <f t="shared" ref="D18:D40" si="1">SUM(F18,H18,J18,L18,N18,P18,R18,T18,V18)</f>
        <v>294</v>
      </c>
      <c r="E18" s="786">
        <v>266</v>
      </c>
      <c r="F18" s="786">
        <v>8</v>
      </c>
      <c r="G18" s="786">
        <v>8</v>
      </c>
      <c r="H18" s="786">
        <v>0</v>
      </c>
      <c r="I18" s="786">
        <v>4</v>
      </c>
      <c r="J18" s="786">
        <v>0</v>
      </c>
      <c r="K18" s="786">
        <v>0</v>
      </c>
      <c r="L18" s="786">
        <v>0</v>
      </c>
      <c r="M18" s="789">
        <v>874</v>
      </c>
      <c r="N18" s="789">
        <v>279</v>
      </c>
      <c r="O18" s="786">
        <v>0</v>
      </c>
      <c r="P18" s="786">
        <v>0</v>
      </c>
      <c r="Q18" s="786">
        <v>0</v>
      </c>
      <c r="R18" s="786">
        <v>0</v>
      </c>
      <c r="S18" s="786">
        <v>20</v>
      </c>
      <c r="T18" s="786">
        <v>7</v>
      </c>
      <c r="U18" s="786">
        <v>0</v>
      </c>
      <c r="V18" s="786">
        <v>0</v>
      </c>
      <c r="W18" s="185" t="s">
        <v>125</v>
      </c>
      <c r="X18" s="186" t="s">
        <v>124</v>
      </c>
      <c r="Y18" s="179">
        <v>4</v>
      </c>
      <c r="Z18" s="179">
        <v>290</v>
      </c>
      <c r="AA18" s="788">
        <v>2355904</v>
      </c>
      <c r="AB18" s="185" t="s">
        <v>125</v>
      </c>
    </row>
    <row r="19" spans="1:28" s="188" customFormat="1" ht="15.6" customHeight="1">
      <c r="A19" s="1342" t="s">
        <v>126</v>
      </c>
      <c r="B19" s="1343"/>
      <c r="C19" s="40">
        <f>SUM(E19,G19,I19,K19,M19,O19,Q19,S19,U19)</f>
        <v>768</v>
      </c>
      <c r="D19" s="40">
        <f t="shared" si="1"/>
        <v>854</v>
      </c>
      <c r="E19" s="786">
        <v>149</v>
      </c>
      <c r="F19" s="786">
        <v>5</v>
      </c>
      <c r="G19" s="786">
        <v>4</v>
      </c>
      <c r="H19" s="786" t="s">
        <v>834</v>
      </c>
      <c r="I19" s="786" t="s">
        <v>834</v>
      </c>
      <c r="J19" s="786" t="s">
        <v>834</v>
      </c>
      <c r="K19" s="786" t="s">
        <v>834</v>
      </c>
      <c r="L19" s="786" t="s">
        <v>834</v>
      </c>
      <c r="M19" s="789">
        <v>615</v>
      </c>
      <c r="N19" s="789">
        <v>849</v>
      </c>
      <c r="O19" s="786" t="s">
        <v>834</v>
      </c>
      <c r="P19" s="786" t="s">
        <v>834</v>
      </c>
      <c r="Q19" s="786" t="s">
        <v>834</v>
      </c>
      <c r="R19" s="786" t="s">
        <v>834</v>
      </c>
      <c r="S19" s="786" t="s">
        <v>834</v>
      </c>
      <c r="T19" s="786" t="s">
        <v>834</v>
      </c>
      <c r="U19" s="786" t="s">
        <v>834</v>
      </c>
      <c r="V19" s="786" t="s">
        <v>834</v>
      </c>
      <c r="W19" s="185" t="s">
        <v>127</v>
      </c>
      <c r="X19" s="186" t="s">
        <v>126</v>
      </c>
      <c r="Y19" s="179">
        <v>19</v>
      </c>
      <c r="Z19" s="179">
        <v>833</v>
      </c>
      <c r="AA19" s="788">
        <v>1117630</v>
      </c>
      <c r="AB19" s="185" t="s">
        <v>127</v>
      </c>
    </row>
    <row r="20" spans="1:28" s="188" customFormat="1" ht="15.6" customHeight="1">
      <c r="A20" s="1342" t="s">
        <v>128</v>
      </c>
      <c r="B20" s="1343"/>
      <c r="C20" s="40">
        <f>SUM(E20,G20,I20,K20,M20,O20,Q20,S20,U20)</f>
        <v>1081</v>
      </c>
      <c r="D20" s="40">
        <f t="shared" si="1"/>
        <v>1455</v>
      </c>
      <c r="E20" s="786">
        <v>126</v>
      </c>
      <c r="F20" s="786">
        <v>15</v>
      </c>
      <c r="G20" s="786">
        <v>8</v>
      </c>
      <c r="H20" s="786">
        <v>0</v>
      </c>
      <c r="I20" s="786">
        <v>2</v>
      </c>
      <c r="J20" s="786">
        <v>0</v>
      </c>
      <c r="K20" s="786">
        <v>0</v>
      </c>
      <c r="L20" s="786">
        <v>0</v>
      </c>
      <c r="M20" s="789">
        <v>940</v>
      </c>
      <c r="N20" s="789">
        <v>1440</v>
      </c>
      <c r="O20" s="786">
        <v>5</v>
      </c>
      <c r="P20" s="786">
        <v>0</v>
      </c>
      <c r="Q20" s="786">
        <v>0</v>
      </c>
      <c r="R20" s="786">
        <v>0</v>
      </c>
      <c r="S20" s="786">
        <v>0</v>
      </c>
      <c r="T20" s="786">
        <v>0</v>
      </c>
      <c r="U20" s="786">
        <v>0</v>
      </c>
      <c r="V20" s="786">
        <v>0</v>
      </c>
      <c r="W20" s="185" t="s">
        <v>129</v>
      </c>
      <c r="X20" s="186" t="s">
        <v>128</v>
      </c>
      <c r="Y20" s="179">
        <v>29</v>
      </c>
      <c r="Z20" s="179">
        <v>1426</v>
      </c>
      <c r="AA20" s="788">
        <v>2249190</v>
      </c>
      <c r="AB20" s="185" t="s">
        <v>129</v>
      </c>
    </row>
    <row r="21" spans="1:28" s="188" customFormat="1" ht="15.6" customHeight="1">
      <c r="A21" s="1342" t="s">
        <v>130</v>
      </c>
      <c r="B21" s="1343"/>
      <c r="C21" s="40">
        <f t="shared" ref="C21:C40" si="2">SUM(E21,G21,I21,K21,M21,O21,Q21,S21,U21)</f>
        <v>2293</v>
      </c>
      <c r="D21" s="40">
        <f t="shared" si="1"/>
        <v>2806</v>
      </c>
      <c r="E21" s="786">
        <v>237</v>
      </c>
      <c r="F21" s="786">
        <v>8</v>
      </c>
      <c r="G21" s="786">
        <v>1</v>
      </c>
      <c r="H21" s="786">
        <v>0</v>
      </c>
      <c r="I21" s="786">
        <v>0</v>
      </c>
      <c r="J21" s="786">
        <v>0</v>
      </c>
      <c r="K21" s="786">
        <v>0</v>
      </c>
      <c r="L21" s="786">
        <v>0</v>
      </c>
      <c r="M21" s="789">
        <v>2054</v>
      </c>
      <c r="N21" s="789">
        <v>2798</v>
      </c>
      <c r="O21" s="786">
        <v>1</v>
      </c>
      <c r="P21" s="786">
        <v>0</v>
      </c>
      <c r="Q21" s="786">
        <v>0</v>
      </c>
      <c r="R21" s="786">
        <v>0</v>
      </c>
      <c r="S21" s="786">
        <v>0</v>
      </c>
      <c r="T21" s="786">
        <v>0</v>
      </c>
      <c r="U21" s="786">
        <v>0</v>
      </c>
      <c r="V21" s="786">
        <v>0</v>
      </c>
      <c r="W21" s="185" t="s">
        <v>131</v>
      </c>
      <c r="X21" s="186" t="s">
        <v>130</v>
      </c>
      <c r="Y21" s="179">
        <v>31</v>
      </c>
      <c r="Z21" s="179">
        <v>2775</v>
      </c>
      <c r="AA21" s="788">
        <v>5806993</v>
      </c>
      <c r="AB21" s="185" t="s">
        <v>131</v>
      </c>
    </row>
    <row r="22" spans="1:28" s="188" customFormat="1" ht="15.6" customHeight="1">
      <c r="A22" s="1342" t="s">
        <v>132</v>
      </c>
      <c r="B22" s="1343"/>
      <c r="C22" s="40">
        <f t="shared" si="2"/>
        <v>1676</v>
      </c>
      <c r="D22" s="40">
        <f t="shared" si="1"/>
        <v>767</v>
      </c>
      <c r="E22" s="786">
        <v>100</v>
      </c>
      <c r="F22" s="786">
        <v>10</v>
      </c>
      <c r="G22" s="786">
        <v>3</v>
      </c>
      <c r="H22" s="786">
        <v>0</v>
      </c>
      <c r="I22" s="786" t="s">
        <v>834</v>
      </c>
      <c r="J22" s="786" t="s">
        <v>834</v>
      </c>
      <c r="K22" s="786" t="s">
        <v>834</v>
      </c>
      <c r="L22" s="786" t="s">
        <v>834</v>
      </c>
      <c r="M22" s="789">
        <v>1508</v>
      </c>
      <c r="N22" s="789">
        <v>716</v>
      </c>
      <c r="O22" s="786">
        <v>24</v>
      </c>
      <c r="P22" s="786" t="s">
        <v>834</v>
      </c>
      <c r="Q22" s="786" t="s">
        <v>834</v>
      </c>
      <c r="R22" s="786" t="s">
        <v>834</v>
      </c>
      <c r="S22" s="786" t="s">
        <v>834</v>
      </c>
      <c r="T22" s="786" t="s">
        <v>834</v>
      </c>
      <c r="U22" s="786">
        <v>41</v>
      </c>
      <c r="V22" s="786">
        <v>41</v>
      </c>
      <c r="W22" s="185" t="s">
        <v>133</v>
      </c>
      <c r="X22" s="186" t="s">
        <v>132</v>
      </c>
      <c r="Y22" s="179">
        <v>14</v>
      </c>
      <c r="Z22" s="179">
        <v>752</v>
      </c>
      <c r="AA22" s="788">
        <v>2246590</v>
      </c>
      <c r="AB22" s="185" t="s">
        <v>133</v>
      </c>
    </row>
    <row r="23" spans="1:28" s="188" customFormat="1" ht="15.6" customHeight="1">
      <c r="A23" s="1342" t="s">
        <v>134</v>
      </c>
      <c r="B23" s="1343"/>
      <c r="C23" s="40">
        <f t="shared" si="2"/>
        <v>166</v>
      </c>
      <c r="D23" s="40">
        <f t="shared" si="1"/>
        <v>84</v>
      </c>
      <c r="E23" s="786">
        <v>102</v>
      </c>
      <c r="F23" s="786">
        <v>4</v>
      </c>
      <c r="G23" s="786">
        <v>7</v>
      </c>
      <c r="H23" s="786">
        <v>0</v>
      </c>
      <c r="I23" s="786">
        <v>0</v>
      </c>
      <c r="J23" s="786">
        <v>0</v>
      </c>
      <c r="K23" s="786">
        <v>0</v>
      </c>
      <c r="L23" s="786">
        <v>0</v>
      </c>
      <c r="M23" s="789">
        <v>50</v>
      </c>
      <c r="N23" s="789">
        <v>73</v>
      </c>
      <c r="O23" s="786">
        <v>0</v>
      </c>
      <c r="P23" s="786">
        <v>0</v>
      </c>
      <c r="Q23" s="786">
        <v>0</v>
      </c>
      <c r="R23" s="786">
        <v>0</v>
      </c>
      <c r="S23" s="786">
        <v>0</v>
      </c>
      <c r="T23" s="786">
        <v>0</v>
      </c>
      <c r="U23" s="786">
        <v>7</v>
      </c>
      <c r="V23" s="786">
        <v>7</v>
      </c>
      <c r="W23" s="185" t="s">
        <v>135</v>
      </c>
      <c r="X23" s="186" t="s">
        <v>134</v>
      </c>
      <c r="Y23" s="179">
        <v>17</v>
      </c>
      <c r="Z23" s="179">
        <v>67</v>
      </c>
      <c r="AA23" s="788">
        <v>1276337</v>
      </c>
      <c r="AB23" s="185" t="s">
        <v>135</v>
      </c>
    </row>
    <row r="24" spans="1:28" s="188" customFormat="1" ht="15.6" customHeight="1">
      <c r="A24" s="1342" t="s">
        <v>136</v>
      </c>
      <c r="B24" s="1343"/>
      <c r="C24" s="40">
        <f t="shared" si="2"/>
        <v>742</v>
      </c>
      <c r="D24" s="40">
        <f t="shared" si="1"/>
        <v>814</v>
      </c>
      <c r="E24" s="786">
        <v>157</v>
      </c>
      <c r="F24" s="786">
        <v>9</v>
      </c>
      <c r="G24" s="786">
        <v>11</v>
      </c>
      <c r="H24" s="786" t="s">
        <v>834</v>
      </c>
      <c r="I24" s="786" t="s">
        <v>834</v>
      </c>
      <c r="J24" s="786" t="s">
        <v>834</v>
      </c>
      <c r="K24" s="786" t="s">
        <v>834</v>
      </c>
      <c r="L24" s="786" t="s">
        <v>834</v>
      </c>
      <c r="M24" s="789">
        <v>570</v>
      </c>
      <c r="N24" s="789">
        <v>805</v>
      </c>
      <c r="O24" s="786">
        <v>4</v>
      </c>
      <c r="P24" s="786">
        <v>0</v>
      </c>
      <c r="Q24" s="786">
        <v>0</v>
      </c>
      <c r="R24" s="786">
        <v>0</v>
      </c>
      <c r="S24" s="786">
        <v>0</v>
      </c>
      <c r="T24" s="786">
        <v>0</v>
      </c>
      <c r="U24" s="786">
        <v>0</v>
      </c>
      <c r="V24" s="786">
        <v>0</v>
      </c>
      <c r="W24" s="185" t="s">
        <v>137</v>
      </c>
      <c r="X24" s="186" t="s">
        <v>136</v>
      </c>
      <c r="Y24" s="179">
        <v>27</v>
      </c>
      <c r="Z24" s="179">
        <v>787</v>
      </c>
      <c r="AA24" s="788">
        <v>2890605</v>
      </c>
      <c r="AB24" s="185" t="s">
        <v>137</v>
      </c>
    </row>
    <row r="25" spans="1:28" s="188" customFormat="1" ht="15.6" customHeight="1">
      <c r="A25" s="1342" t="s">
        <v>138</v>
      </c>
      <c r="B25" s="1343"/>
      <c r="C25" s="40">
        <f t="shared" si="2"/>
        <v>573</v>
      </c>
      <c r="D25" s="40">
        <f t="shared" si="1"/>
        <v>760</v>
      </c>
      <c r="E25" s="786">
        <v>66</v>
      </c>
      <c r="F25" s="786">
        <v>7</v>
      </c>
      <c r="G25" s="786">
        <v>2</v>
      </c>
      <c r="H25" s="786">
        <v>0</v>
      </c>
      <c r="I25" s="786">
        <v>0</v>
      </c>
      <c r="J25" s="786">
        <v>0</v>
      </c>
      <c r="K25" s="786">
        <v>1</v>
      </c>
      <c r="L25" s="786">
        <v>0</v>
      </c>
      <c r="M25" s="789">
        <v>418</v>
      </c>
      <c r="N25" s="789">
        <v>683</v>
      </c>
      <c r="O25" s="786">
        <v>0</v>
      </c>
      <c r="P25" s="786">
        <v>0</v>
      </c>
      <c r="Q25" s="786">
        <v>0</v>
      </c>
      <c r="R25" s="786">
        <v>0</v>
      </c>
      <c r="S25" s="786">
        <v>1</v>
      </c>
      <c r="T25" s="786">
        <v>1</v>
      </c>
      <c r="U25" s="786">
        <v>85</v>
      </c>
      <c r="V25" s="786">
        <v>69</v>
      </c>
      <c r="W25" s="185" t="s">
        <v>139</v>
      </c>
      <c r="X25" s="186" t="s">
        <v>138</v>
      </c>
      <c r="Y25" s="179">
        <v>14</v>
      </c>
      <c r="Z25" s="179">
        <v>746</v>
      </c>
      <c r="AA25" s="788">
        <v>2161877</v>
      </c>
      <c r="AB25" s="185" t="s">
        <v>139</v>
      </c>
    </row>
    <row r="26" spans="1:28" s="188" customFormat="1" ht="15.6" customHeight="1">
      <c r="A26" s="1342" t="s">
        <v>140</v>
      </c>
      <c r="B26" s="1343"/>
      <c r="C26" s="40">
        <f t="shared" si="2"/>
        <v>1293</v>
      </c>
      <c r="D26" s="40">
        <f t="shared" si="1"/>
        <v>1526</v>
      </c>
      <c r="E26" s="786">
        <v>191</v>
      </c>
      <c r="F26" s="786">
        <v>24</v>
      </c>
      <c r="G26" s="786">
        <v>2</v>
      </c>
      <c r="H26" s="786">
        <v>0</v>
      </c>
      <c r="I26" s="786">
        <v>2</v>
      </c>
      <c r="J26" s="786">
        <v>1</v>
      </c>
      <c r="K26" s="786">
        <v>0</v>
      </c>
      <c r="L26" s="786">
        <v>0</v>
      </c>
      <c r="M26" s="789">
        <v>1097</v>
      </c>
      <c r="N26" s="789">
        <v>1501</v>
      </c>
      <c r="O26" s="786">
        <v>1</v>
      </c>
      <c r="P26" s="786" t="s">
        <v>834</v>
      </c>
      <c r="Q26" s="786" t="s">
        <v>834</v>
      </c>
      <c r="R26" s="786" t="s">
        <v>834</v>
      </c>
      <c r="S26" s="786" t="s">
        <v>834</v>
      </c>
      <c r="T26" s="786" t="s">
        <v>834</v>
      </c>
      <c r="U26" s="786" t="s">
        <v>834</v>
      </c>
      <c r="V26" s="786" t="s">
        <v>834</v>
      </c>
      <c r="W26" s="185" t="s">
        <v>141</v>
      </c>
      <c r="X26" s="186" t="s">
        <v>140</v>
      </c>
      <c r="Y26" s="179">
        <v>2</v>
      </c>
      <c r="Z26" s="179">
        <v>22</v>
      </c>
      <c r="AA26" s="788">
        <v>2254462</v>
      </c>
      <c r="AB26" s="185" t="s">
        <v>141</v>
      </c>
    </row>
    <row r="27" spans="1:28" s="188" customFormat="1" ht="15.6" customHeight="1">
      <c r="A27" s="1342" t="s">
        <v>142</v>
      </c>
      <c r="B27" s="1343"/>
      <c r="C27" s="40">
        <f t="shared" si="2"/>
        <v>463</v>
      </c>
      <c r="D27" s="40">
        <f t="shared" si="1"/>
        <v>109</v>
      </c>
      <c r="E27" s="786">
        <v>31</v>
      </c>
      <c r="F27" s="786">
        <v>1</v>
      </c>
      <c r="G27" s="786">
        <v>3</v>
      </c>
      <c r="H27" s="786" t="s">
        <v>834</v>
      </c>
      <c r="I27" s="786" t="s">
        <v>834</v>
      </c>
      <c r="J27" s="786" t="s">
        <v>834</v>
      </c>
      <c r="K27" s="786" t="s">
        <v>834</v>
      </c>
      <c r="L27" s="786" t="s">
        <v>834</v>
      </c>
      <c r="M27" s="789">
        <v>219</v>
      </c>
      <c r="N27" s="789">
        <v>86</v>
      </c>
      <c r="O27" s="786" t="s">
        <v>834</v>
      </c>
      <c r="P27" s="786" t="s">
        <v>834</v>
      </c>
      <c r="Q27" s="786" t="s">
        <v>834</v>
      </c>
      <c r="R27" s="786" t="s">
        <v>834</v>
      </c>
      <c r="S27" s="786" t="s">
        <v>834</v>
      </c>
      <c r="T27" s="786" t="s">
        <v>834</v>
      </c>
      <c r="U27" s="786">
        <v>210</v>
      </c>
      <c r="V27" s="786">
        <v>22</v>
      </c>
      <c r="W27" s="185" t="s">
        <v>143</v>
      </c>
      <c r="X27" s="186" t="s">
        <v>142</v>
      </c>
      <c r="Y27" s="179">
        <v>8</v>
      </c>
      <c r="Z27" s="179">
        <v>167</v>
      </c>
      <c r="AA27" s="788">
        <v>691173</v>
      </c>
      <c r="AB27" s="185" t="s">
        <v>143</v>
      </c>
    </row>
    <row r="28" spans="1:28" s="188" customFormat="1" ht="15.6" customHeight="1">
      <c r="A28" s="1342" t="s">
        <v>144</v>
      </c>
      <c r="B28" s="1343"/>
      <c r="C28" s="40">
        <f t="shared" si="2"/>
        <v>340</v>
      </c>
      <c r="D28" s="40">
        <f t="shared" si="1"/>
        <v>382</v>
      </c>
      <c r="E28" s="786">
        <v>66</v>
      </c>
      <c r="F28" s="786">
        <v>5</v>
      </c>
      <c r="G28" s="786">
        <v>5</v>
      </c>
      <c r="H28" s="786">
        <v>0</v>
      </c>
      <c r="I28" s="786">
        <v>0</v>
      </c>
      <c r="J28" s="786">
        <v>0</v>
      </c>
      <c r="K28" s="786">
        <v>0</v>
      </c>
      <c r="L28" s="786">
        <v>0</v>
      </c>
      <c r="M28" s="789">
        <v>253</v>
      </c>
      <c r="N28" s="789">
        <v>360</v>
      </c>
      <c r="O28" s="786" t="s">
        <v>834</v>
      </c>
      <c r="P28" s="786" t="s">
        <v>834</v>
      </c>
      <c r="Q28" s="786" t="s">
        <v>834</v>
      </c>
      <c r="R28" s="786" t="s">
        <v>834</v>
      </c>
      <c r="S28" s="786" t="s">
        <v>834</v>
      </c>
      <c r="T28" s="786" t="s">
        <v>834</v>
      </c>
      <c r="U28" s="786">
        <v>16</v>
      </c>
      <c r="V28" s="786">
        <v>17</v>
      </c>
      <c r="W28" s="185" t="s">
        <v>145</v>
      </c>
      <c r="X28" s="186" t="s">
        <v>144</v>
      </c>
      <c r="Y28" s="179">
        <v>18</v>
      </c>
      <c r="Z28" s="179">
        <v>360</v>
      </c>
      <c r="AA28" s="788">
        <v>450697</v>
      </c>
      <c r="AB28" s="185" t="s">
        <v>145</v>
      </c>
    </row>
    <row r="29" spans="1:28" s="188" customFormat="1" ht="15.6" customHeight="1">
      <c r="A29" s="1342" t="s">
        <v>146</v>
      </c>
      <c r="B29" s="1343"/>
      <c r="C29" s="40">
        <f t="shared" si="2"/>
        <v>345</v>
      </c>
      <c r="D29" s="40">
        <f t="shared" si="1"/>
        <v>99</v>
      </c>
      <c r="E29" s="786">
        <v>31</v>
      </c>
      <c r="F29" s="786">
        <v>4</v>
      </c>
      <c r="G29" s="786">
        <v>2</v>
      </c>
      <c r="H29" s="786">
        <v>0</v>
      </c>
      <c r="I29" s="786">
        <v>0</v>
      </c>
      <c r="J29" s="786">
        <v>0</v>
      </c>
      <c r="K29" s="786">
        <v>0</v>
      </c>
      <c r="L29" s="786">
        <v>0</v>
      </c>
      <c r="M29" s="789">
        <v>312</v>
      </c>
      <c r="N29" s="789">
        <v>95</v>
      </c>
      <c r="O29" s="786">
        <v>0</v>
      </c>
      <c r="P29" s="786">
        <v>0</v>
      </c>
      <c r="Q29" s="786">
        <v>0</v>
      </c>
      <c r="R29" s="786">
        <v>0</v>
      </c>
      <c r="S29" s="786">
        <v>0</v>
      </c>
      <c r="T29" s="786">
        <v>0</v>
      </c>
      <c r="U29" s="786">
        <v>0</v>
      </c>
      <c r="V29" s="786">
        <v>0</v>
      </c>
      <c r="W29" s="185" t="s">
        <v>147</v>
      </c>
      <c r="X29" s="186" t="s">
        <v>146</v>
      </c>
      <c r="Y29" s="179">
        <v>12</v>
      </c>
      <c r="Z29" s="179">
        <v>88</v>
      </c>
      <c r="AA29" s="788">
        <v>204926</v>
      </c>
      <c r="AB29" s="185" t="s">
        <v>147</v>
      </c>
    </row>
    <row r="30" spans="1:28" s="188" customFormat="1" ht="15.6" customHeight="1">
      <c r="A30" s="1342" t="s">
        <v>148</v>
      </c>
      <c r="B30" s="1343"/>
      <c r="C30" s="40">
        <f t="shared" si="2"/>
        <v>108</v>
      </c>
      <c r="D30" s="40">
        <f t="shared" si="1"/>
        <v>119</v>
      </c>
      <c r="E30" s="786">
        <v>18</v>
      </c>
      <c r="F30" s="786">
        <v>0</v>
      </c>
      <c r="G30" s="786">
        <v>4</v>
      </c>
      <c r="H30" s="786">
        <v>0</v>
      </c>
      <c r="I30" s="786">
        <v>0</v>
      </c>
      <c r="J30" s="786">
        <v>0</v>
      </c>
      <c r="K30" s="786">
        <v>0</v>
      </c>
      <c r="L30" s="786">
        <v>0</v>
      </c>
      <c r="M30" s="789">
        <v>86</v>
      </c>
      <c r="N30" s="789">
        <v>119</v>
      </c>
      <c r="O30" s="786" t="s">
        <v>834</v>
      </c>
      <c r="P30" s="786" t="s">
        <v>834</v>
      </c>
      <c r="Q30" s="786" t="s">
        <v>834</v>
      </c>
      <c r="R30" s="786" t="s">
        <v>834</v>
      </c>
      <c r="S30" s="786" t="s">
        <v>834</v>
      </c>
      <c r="T30" s="786" t="s">
        <v>834</v>
      </c>
      <c r="U30" s="786" t="s">
        <v>834</v>
      </c>
      <c r="V30" s="786" t="s">
        <v>834</v>
      </c>
      <c r="W30" s="185" t="s">
        <v>149</v>
      </c>
      <c r="X30" s="186" t="s">
        <v>148</v>
      </c>
      <c r="Y30" s="179">
        <v>2</v>
      </c>
      <c r="Z30" s="179">
        <v>1</v>
      </c>
      <c r="AA30" s="788">
        <v>129197</v>
      </c>
      <c r="AB30" s="185" t="s">
        <v>149</v>
      </c>
    </row>
    <row r="31" spans="1:28" s="188" customFormat="1" ht="15.6" customHeight="1">
      <c r="A31" s="1342" t="s">
        <v>150</v>
      </c>
      <c r="B31" s="1343"/>
      <c r="C31" s="40">
        <f t="shared" si="2"/>
        <v>224</v>
      </c>
      <c r="D31" s="40">
        <f t="shared" si="1"/>
        <v>161</v>
      </c>
      <c r="E31" s="786">
        <v>67</v>
      </c>
      <c r="F31" s="786">
        <v>6</v>
      </c>
      <c r="G31" s="786">
        <v>2</v>
      </c>
      <c r="H31" s="786">
        <v>0</v>
      </c>
      <c r="I31" s="786">
        <v>0</v>
      </c>
      <c r="J31" s="786">
        <v>0</v>
      </c>
      <c r="K31" s="786">
        <v>0</v>
      </c>
      <c r="L31" s="786">
        <v>0</v>
      </c>
      <c r="M31" s="789">
        <v>49</v>
      </c>
      <c r="N31" s="789">
        <v>49</v>
      </c>
      <c r="O31" s="786">
        <v>0</v>
      </c>
      <c r="P31" s="786">
        <v>0</v>
      </c>
      <c r="Q31" s="786">
        <v>0</v>
      </c>
      <c r="R31" s="786">
        <v>0</v>
      </c>
      <c r="S31" s="786">
        <v>13</v>
      </c>
      <c r="T31" s="786">
        <v>13</v>
      </c>
      <c r="U31" s="786">
        <v>93</v>
      </c>
      <c r="V31" s="786">
        <v>93</v>
      </c>
      <c r="W31" s="185" t="s">
        <v>151</v>
      </c>
      <c r="X31" s="186" t="s">
        <v>150</v>
      </c>
      <c r="Y31" s="179">
        <v>13</v>
      </c>
      <c r="Z31" s="179">
        <v>148</v>
      </c>
      <c r="AA31" s="788">
        <v>606661</v>
      </c>
      <c r="AB31" s="185" t="s">
        <v>151</v>
      </c>
    </row>
    <row r="32" spans="1:28" s="188" customFormat="1" ht="15.6" customHeight="1">
      <c r="A32" s="1342" t="s">
        <v>152</v>
      </c>
      <c r="B32" s="1343"/>
      <c r="C32" s="40">
        <f t="shared" si="2"/>
        <v>556</v>
      </c>
      <c r="D32" s="40">
        <f t="shared" si="1"/>
        <v>379</v>
      </c>
      <c r="E32" s="786">
        <v>84</v>
      </c>
      <c r="F32" s="786">
        <v>9</v>
      </c>
      <c r="G32" s="786">
        <v>4</v>
      </c>
      <c r="H32" s="786">
        <v>0</v>
      </c>
      <c r="I32" s="786">
        <v>0</v>
      </c>
      <c r="J32" s="786">
        <v>0</v>
      </c>
      <c r="K32" s="786">
        <v>0</v>
      </c>
      <c r="L32" s="786">
        <v>0</v>
      </c>
      <c r="M32" s="789">
        <v>468</v>
      </c>
      <c r="N32" s="789">
        <v>370</v>
      </c>
      <c r="O32" s="786">
        <v>0</v>
      </c>
      <c r="P32" s="786">
        <v>0</v>
      </c>
      <c r="Q32" s="786">
        <v>0</v>
      </c>
      <c r="R32" s="786">
        <v>0</v>
      </c>
      <c r="S32" s="786">
        <v>0</v>
      </c>
      <c r="T32" s="786">
        <v>0</v>
      </c>
      <c r="U32" s="786">
        <v>0</v>
      </c>
      <c r="V32" s="786">
        <v>0</v>
      </c>
      <c r="W32" s="185" t="s">
        <v>153</v>
      </c>
      <c r="X32" s="186" t="s">
        <v>152</v>
      </c>
      <c r="Y32" s="179">
        <v>14</v>
      </c>
      <c r="Z32" s="179">
        <v>365</v>
      </c>
      <c r="AA32" s="788">
        <v>804093</v>
      </c>
      <c r="AB32" s="185" t="s">
        <v>153</v>
      </c>
    </row>
    <row r="33" spans="1:28" s="188" customFormat="1" ht="15.6" customHeight="1">
      <c r="A33" s="1342" t="s">
        <v>154</v>
      </c>
      <c r="B33" s="1343"/>
      <c r="C33" s="40">
        <f t="shared" si="2"/>
        <v>435</v>
      </c>
      <c r="D33" s="40">
        <f t="shared" si="1"/>
        <v>279</v>
      </c>
      <c r="E33" s="786">
        <v>98</v>
      </c>
      <c r="F33" s="786">
        <v>4</v>
      </c>
      <c r="G33" s="786">
        <v>5</v>
      </c>
      <c r="H33" s="786">
        <v>0</v>
      </c>
      <c r="I33" s="786">
        <v>0</v>
      </c>
      <c r="J33" s="786">
        <v>0</v>
      </c>
      <c r="K33" s="786">
        <v>1</v>
      </c>
      <c r="L33" s="786">
        <v>2</v>
      </c>
      <c r="M33" s="789">
        <v>331</v>
      </c>
      <c r="N33" s="789">
        <v>273</v>
      </c>
      <c r="O33" s="786" t="s">
        <v>834</v>
      </c>
      <c r="P33" s="786" t="s">
        <v>834</v>
      </c>
      <c r="Q33" s="786" t="s">
        <v>834</v>
      </c>
      <c r="R33" s="786" t="s">
        <v>834</v>
      </c>
      <c r="S33" s="786" t="s">
        <v>834</v>
      </c>
      <c r="T33" s="786" t="s">
        <v>834</v>
      </c>
      <c r="U33" s="786" t="s">
        <v>834</v>
      </c>
      <c r="V33" s="786" t="s">
        <v>834</v>
      </c>
      <c r="W33" s="185" t="s">
        <v>155</v>
      </c>
      <c r="X33" s="186" t="s">
        <v>154</v>
      </c>
      <c r="Y33" s="179">
        <v>4</v>
      </c>
      <c r="Z33" s="179">
        <v>2</v>
      </c>
      <c r="AA33" s="788">
        <v>875636</v>
      </c>
      <c r="AB33" s="185" t="s">
        <v>155</v>
      </c>
    </row>
    <row r="34" spans="1:28" s="188" customFormat="1" ht="15.6" customHeight="1">
      <c r="A34" s="1342" t="s">
        <v>156</v>
      </c>
      <c r="B34" s="1343"/>
      <c r="C34" s="40">
        <f t="shared" si="2"/>
        <v>381</v>
      </c>
      <c r="D34" s="40">
        <f t="shared" si="1"/>
        <v>389</v>
      </c>
      <c r="E34" s="786">
        <v>108</v>
      </c>
      <c r="F34" s="786">
        <v>1</v>
      </c>
      <c r="G34" s="786">
        <v>2</v>
      </c>
      <c r="H34" s="786">
        <v>0</v>
      </c>
      <c r="I34" s="786">
        <v>0</v>
      </c>
      <c r="J34" s="786">
        <v>0</v>
      </c>
      <c r="K34" s="786">
        <v>0</v>
      </c>
      <c r="L34" s="786">
        <v>0</v>
      </c>
      <c r="M34" s="789">
        <v>268</v>
      </c>
      <c r="N34" s="789">
        <v>388</v>
      </c>
      <c r="O34" s="786">
        <v>3</v>
      </c>
      <c r="P34" s="786">
        <v>0</v>
      </c>
      <c r="Q34" s="786">
        <v>0</v>
      </c>
      <c r="R34" s="786">
        <v>0</v>
      </c>
      <c r="S34" s="786">
        <v>0</v>
      </c>
      <c r="T34" s="786">
        <v>0</v>
      </c>
      <c r="U34" s="786">
        <v>0</v>
      </c>
      <c r="V34" s="786">
        <v>0</v>
      </c>
      <c r="W34" s="185" t="s">
        <v>157</v>
      </c>
      <c r="X34" s="186" t="s">
        <v>156</v>
      </c>
      <c r="Y34" s="179">
        <v>11</v>
      </c>
      <c r="Z34" s="179">
        <v>378</v>
      </c>
      <c r="AA34" s="788">
        <v>958092</v>
      </c>
      <c r="AB34" s="185" t="s">
        <v>157</v>
      </c>
    </row>
    <row r="35" spans="1:28" s="188" customFormat="1" ht="15.6" customHeight="1">
      <c r="A35" s="1342" t="s">
        <v>158</v>
      </c>
      <c r="B35" s="1343"/>
      <c r="C35" s="40">
        <f t="shared" si="2"/>
        <v>185</v>
      </c>
      <c r="D35" s="40">
        <f t="shared" si="1"/>
        <v>41</v>
      </c>
      <c r="E35" s="786">
        <v>150</v>
      </c>
      <c r="F35" s="786">
        <v>3</v>
      </c>
      <c r="G35" s="786">
        <v>5</v>
      </c>
      <c r="H35" s="786">
        <v>0</v>
      </c>
      <c r="I35" s="786">
        <v>0</v>
      </c>
      <c r="J35" s="786">
        <v>0</v>
      </c>
      <c r="K35" s="786">
        <v>0</v>
      </c>
      <c r="L35" s="786">
        <v>0</v>
      </c>
      <c r="M35" s="789">
        <v>14</v>
      </c>
      <c r="N35" s="789">
        <v>24</v>
      </c>
      <c r="O35" s="786">
        <v>0</v>
      </c>
      <c r="P35" s="786">
        <v>0</v>
      </c>
      <c r="Q35" s="786">
        <v>0</v>
      </c>
      <c r="R35" s="786">
        <v>0</v>
      </c>
      <c r="S35" s="786">
        <v>0</v>
      </c>
      <c r="T35" s="786">
        <v>0</v>
      </c>
      <c r="U35" s="786">
        <v>16</v>
      </c>
      <c r="V35" s="786">
        <v>14</v>
      </c>
      <c r="W35" s="185" t="s">
        <v>159</v>
      </c>
      <c r="X35" s="186" t="s">
        <v>158</v>
      </c>
      <c r="Y35" s="179">
        <v>18</v>
      </c>
      <c r="Z35" s="179">
        <v>20</v>
      </c>
      <c r="AA35" s="788">
        <v>785608</v>
      </c>
      <c r="AB35" s="185" t="s">
        <v>159</v>
      </c>
    </row>
    <row r="36" spans="1:28" s="188" customFormat="1" ht="15.6" customHeight="1">
      <c r="A36" s="1342" t="s">
        <v>160</v>
      </c>
      <c r="B36" s="1343"/>
      <c r="C36" s="40">
        <f t="shared" si="2"/>
        <v>502</v>
      </c>
      <c r="D36" s="40">
        <f t="shared" si="1"/>
        <v>262</v>
      </c>
      <c r="E36" s="786">
        <v>69</v>
      </c>
      <c r="F36" s="786">
        <v>2</v>
      </c>
      <c r="G36" s="786">
        <v>2</v>
      </c>
      <c r="H36" s="790">
        <v>0</v>
      </c>
      <c r="I36" s="786">
        <v>0</v>
      </c>
      <c r="J36" s="790">
        <v>0</v>
      </c>
      <c r="K36" s="790">
        <v>0</v>
      </c>
      <c r="L36" s="790">
        <v>0</v>
      </c>
      <c r="M36" s="789">
        <v>431</v>
      </c>
      <c r="N36" s="789">
        <v>260</v>
      </c>
      <c r="O36" s="786" t="s">
        <v>834</v>
      </c>
      <c r="P36" s="786" t="s">
        <v>834</v>
      </c>
      <c r="Q36" s="786" t="s">
        <v>834</v>
      </c>
      <c r="R36" s="786" t="s">
        <v>834</v>
      </c>
      <c r="S36" s="786" t="s">
        <v>834</v>
      </c>
      <c r="T36" s="786" t="s">
        <v>834</v>
      </c>
      <c r="U36" s="786" t="s">
        <v>834</v>
      </c>
      <c r="V36" s="786" t="s">
        <v>834</v>
      </c>
      <c r="W36" s="185" t="s">
        <v>161</v>
      </c>
      <c r="X36" s="186" t="s">
        <v>160</v>
      </c>
      <c r="Y36" s="179">
        <v>8</v>
      </c>
      <c r="Z36" s="179">
        <v>254</v>
      </c>
      <c r="AA36" s="788">
        <v>1878464</v>
      </c>
      <c r="AB36" s="185" t="s">
        <v>161</v>
      </c>
    </row>
    <row r="37" spans="1:28" s="188" customFormat="1" ht="15.6" customHeight="1">
      <c r="A37" s="1342" t="s">
        <v>162</v>
      </c>
      <c r="B37" s="1343"/>
      <c r="C37" s="40">
        <f t="shared" si="2"/>
        <v>223</v>
      </c>
      <c r="D37" s="40">
        <f t="shared" si="1"/>
        <v>272</v>
      </c>
      <c r="E37" s="786">
        <v>54</v>
      </c>
      <c r="F37" s="786">
        <v>3</v>
      </c>
      <c r="G37" s="786">
        <v>5</v>
      </c>
      <c r="H37" s="786">
        <v>0</v>
      </c>
      <c r="I37" s="786">
        <v>0</v>
      </c>
      <c r="J37" s="786">
        <v>0</v>
      </c>
      <c r="K37" s="786">
        <v>0</v>
      </c>
      <c r="L37" s="786">
        <v>0</v>
      </c>
      <c r="M37" s="789">
        <v>149</v>
      </c>
      <c r="N37" s="789">
        <v>257</v>
      </c>
      <c r="O37" s="786">
        <v>0</v>
      </c>
      <c r="P37" s="786">
        <v>0</v>
      </c>
      <c r="Q37" s="786">
        <v>0</v>
      </c>
      <c r="R37" s="786">
        <v>0</v>
      </c>
      <c r="S37" s="786">
        <v>0</v>
      </c>
      <c r="T37" s="786">
        <v>0</v>
      </c>
      <c r="U37" s="786">
        <v>15</v>
      </c>
      <c r="V37" s="786">
        <v>12</v>
      </c>
      <c r="W37" s="185" t="s">
        <v>163</v>
      </c>
      <c r="X37" s="186" t="s">
        <v>162</v>
      </c>
      <c r="Y37" s="179">
        <v>7</v>
      </c>
      <c r="Z37" s="179">
        <v>265</v>
      </c>
      <c r="AA37" s="788">
        <v>251870</v>
      </c>
      <c r="AB37" s="185" t="s">
        <v>163</v>
      </c>
    </row>
    <row r="38" spans="1:28" s="188" customFormat="1" ht="15.6" customHeight="1">
      <c r="A38" s="1342" t="s">
        <v>164</v>
      </c>
      <c r="B38" s="1343"/>
      <c r="C38" s="40">
        <f t="shared" si="2"/>
        <v>252</v>
      </c>
      <c r="D38" s="40">
        <f t="shared" si="1"/>
        <v>231</v>
      </c>
      <c r="E38" s="786">
        <v>80</v>
      </c>
      <c r="F38" s="786">
        <v>4</v>
      </c>
      <c r="G38" s="786">
        <v>3</v>
      </c>
      <c r="H38" s="786">
        <v>0</v>
      </c>
      <c r="I38" s="786">
        <v>0</v>
      </c>
      <c r="J38" s="786">
        <v>0</v>
      </c>
      <c r="K38" s="786">
        <v>0</v>
      </c>
      <c r="L38" s="786">
        <v>0</v>
      </c>
      <c r="M38" s="789">
        <v>149</v>
      </c>
      <c r="N38" s="789">
        <v>212</v>
      </c>
      <c r="O38" s="786">
        <v>1</v>
      </c>
      <c r="P38" s="786">
        <v>0</v>
      </c>
      <c r="Q38" s="786">
        <v>0</v>
      </c>
      <c r="R38" s="786">
        <v>0</v>
      </c>
      <c r="S38" s="786">
        <v>3</v>
      </c>
      <c r="T38" s="786">
        <v>0</v>
      </c>
      <c r="U38" s="786">
        <v>16</v>
      </c>
      <c r="V38" s="786">
        <v>15</v>
      </c>
      <c r="W38" s="185" t="s">
        <v>165</v>
      </c>
      <c r="X38" s="186" t="s">
        <v>164</v>
      </c>
      <c r="Y38" s="179">
        <v>12</v>
      </c>
      <c r="Z38" s="179">
        <v>211</v>
      </c>
      <c r="AA38" s="788">
        <v>734429</v>
      </c>
      <c r="AB38" s="185" t="s">
        <v>165</v>
      </c>
    </row>
    <row r="39" spans="1:28" s="188" customFormat="1" ht="15.6" customHeight="1">
      <c r="A39" s="1342" t="s">
        <v>167</v>
      </c>
      <c r="B39" s="1343"/>
      <c r="C39" s="40">
        <f t="shared" si="2"/>
        <v>107</v>
      </c>
      <c r="D39" s="40">
        <f t="shared" si="1"/>
        <v>33</v>
      </c>
      <c r="E39" s="786">
        <v>5</v>
      </c>
      <c r="F39" s="786">
        <v>0</v>
      </c>
      <c r="G39" s="786">
        <v>0</v>
      </c>
      <c r="H39" s="786">
        <v>0</v>
      </c>
      <c r="I39" s="786">
        <v>0</v>
      </c>
      <c r="J39" s="786">
        <v>0</v>
      </c>
      <c r="K39" s="786">
        <v>0</v>
      </c>
      <c r="L39" s="786">
        <v>0</v>
      </c>
      <c r="M39" s="789">
        <v>102</v>
      </c>
      <c r="N39" s="789">
        <v>33</v>
      </c>
      <c r="O39" s="786">
        <v>0</v>
      </c>
      <c r="P39" s="786">
        <v>0</v>
      </c>
      <c r="Q39" s="786">
        <v>0</v>
      </c>
      <c r="R39" s="786">
        <v>0</v>
      </c>
      <c r="S39" s="786">
        <v>0</v>
      </c>
      <c r="T39" s="786">
        <v>0</v>
      </c>
      <c r="U39" s="786">
        <v>0</v>
      </c>
      <c r="V39" s="786">
        <v>0</v>
      </c>
      <c r="W39" s="185" t="s">
        <v>166</v>
      </c>
      <c r="X39" s="186" t="s">
        <v>167</v>
      </c>
      <c r="Y39" s="179">
        <v>0</v>
      </c>
      <c r="Z39" s="179">
        <v>0</v>
      </c>
      <c r="AA39" s="788">
        <v>23246</v>
      </c>
      <c r="AB39" s="185" t="s">
        <v>166</v>
      </c>
    </row>
    <row r="40" spans="1:28" s="188" customFormat="1" ht="15.6" customHeight="1" thickBot="1">
      <c r="A40" s="1361" t="s">
        <v>589</v>
      </c>
      <c r="B40" s="1362"/>
      <c r="C40" s="40">
        <f t="shared" si="2"/>
        <v>98</v>
      </c>
      <c r="D40" s="40">
        <f t="shared" si="1"/>
        <v>2</v>
      </c>
      <c r="E40" s="786">
        <v>98</v>
      </c>
      <c r="F40" s="786">
        <v>2</v>
      </c>
      <c r="G40" s="786" t="s">
        <v>834</v>
      </c>
      <c r="H40" s="786" t="s">
        <v>834</v>
      </c>
      <c r="I40" s="786" t="s">
        <v>834</v>
      </c>
      <c r="J40" s="786" t="s">
        <v>834</v>
      </c>
      <c r="K40" s="786" t="s">
        <v>834</v>
      </c>
      <c r="L40" s="786" t="s">
        <v>834</v>
      </c>
      <c r="M40" s="787" t="s">
        <v>834</v>
      </c>
      <c r="N40" s="787" t="s">
        <v>834</v>
      </c>
      <c r="O40" s="786" t="s">
        <v>834</v>
      </c>
      <c r="P40" s="786" t="s">
        <v>834</v>
      </c>
      <c r="Q40" s="786" t="s">
        <v>834</v>
      </c>
      <c r="R40" s="786" t="s">
        <v>834</v>
      </c>
      <c r="S40" s="786" t="s">
        <v>834</v>
      </c>
      <c r="T40" s="791" t="s">
        <v>834</v>
      </c>
      <c r="U40" s="786" t="s">
        <v>834</v>
      </c>
      <c r="V40" s="786" t="s">
        <v>834</v>
      </c>
      <c r="W40" s="792" t="s">
        <v>590</v>
      </c>
      <c r="X40" s="793" t="s">
        <v>589</v>
      </c>
      <c r="Y40" s="179" t="s">
        <v>834</v>
      </c>
      <c r="Z40" s="179" t="s">
        <v>834</v>
      </c>
      <c r="AA40" s="788" t="s">
        <v>834</v>
      </c>
      <c r="AB40" s="792" t="s">
        <v>590</v>
      </c>
    </row>
    <row r="41" spans="1:28" s="191" customFormat="1" ht="11.1" customHeight="1">
      <c r="A41" s="189" t="s">
        <v>1241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U41" s="575"/>
      <c r="V41" s="575"/>
      <c r="W41" s="681" t="s">
        <v>978</v>
      </c>
      <c r="X41" s="189" t="s">
        <v>976</v>
      </c>
      <c r="Y41" s="190"/>
      <c r="Z41" s="190"/>
      <c r="AA41" s="190"/>
      <c r="AB41" s="682" t="s">
        <v>979</v>
      </c>
    </row>
    <row r="42" spans="1:28" s="195" customFormat="1" ht="11.1" customHeight="1">
      <c r="A42" s="192" t="s">
        <v>591</v>
      </c>
      <c r="B42" s="193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2" t="s">
        <v>591</v>
      </c>
      <c r="Y42" s="194"/>
      <c r="Z42" s="194"/>
      <c r="AA42" s="194"/>
    </row>
    <row r="43" spans="1:28" s="195" customFormat="1" ht="11.1" customHeight="1">
      <c r="A43" s="192" t="s">
        <v>1055</v>
      </c>
      <c r="B43" s="193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2" t="s">
        <v>1055</v>
      </c>
      <c r="Y43" s="194"/>
      <c r="Z43" s="194"/>
      <c r="AA43" s="194"/>
    </row>
    <row r="44" spans="1:28">
      <c r="E44" s="196" t="s">
        <v>966</v>
      </c>
    </row>
    <row r="45" spans="1:28">
      <c r="E45" s="515">
        <v>354</v>
      </c>
      <c r="F45" s="515">
        <v>28</v>
      </c>
    </row>
    <row r="46" spans="1:28">
      <c r="E46" s="515">
        <v>342</v>
      </c>
      <c r="F46" s="515">
        <v>4</v>
      </c>
    </row>
    <row r="47" spans="1:28">
      <c r="E47" s="515">
        <v>185</v>
      </c>
      <c r="F47" s="515">
        <v>4</v>
      </c>
    </row>
    <row r="48" spans="1:28">
      <c r="E48" s="515">
        <v>154</v>
      </c>
      <c r="F48" s="515">
        <v>17</v>
      </c>
    </row>
    <row r="49" spans="5:6">
      <c r="E49" s="515">
        <v>218</v>
      </c>
      <c r="F49" s="515">
        <v>2</v>
      </c>
    </row>
    <row r="50" spans="5:6">
      <c r="E50" s="515">
        <v>107</v>
      </c>
      <c r="F50" s="515">
        <v>2</v>
      </c>
    </row>
    <row r="51" spans="5:6">
      <c r="E51" s="515">
        <v>149</v>
      </c>
      <c r="F51" s="515">
        <v>12</v>
      </c>
    </row>
    <row r="52" spans="5:6">
      <c r="E52" s="515">
        <v>148</v>
      </c>
      <c r="F52" s="515">
        <v>10</v>
      </c>
    </row>
    <row r="53" spans="5:6">
      <c r="E53" s="515">
        <v>108</v>
      </c>
      <c r="F53" s="515">
        <v>11</v>
      </c>
    </row>
    <row r="54" spans="5:6">
      <c r="E54" s="515">
        <v>156</v>
      </c>
      <c r="F54" s="515">
        <v>15</v>
      </c>
    </row>
    <row r="55" spans="5:6">
      <c r="E55" s="515">
        <v>46</v>
      </c>
      <c r="F55" s="515">
        <v>2</v>
      </c>
    </row>
    <row r="56" spans="5:6">
      <c r="E56" s="515">
        <v>76</v>
      </c>
      <c r="F56" s="515">
        <v>1</v>
      </c>
    </row>
    <row r="57" spans="5:6">
      <c r="E57" s="515">
        <v>29</v>
      </c>
      <c r="F57" s="515">
        <v>2</v>
      </c>
    </row>
    <row r="58" spans="5:6">
      <c r="E58" s="515">
        <v>26</v>
      </c>
      <c r="F58" s="515">
        <v>2</v>
      </c>
    </row>
    <row r="59" spans="5:6">
      <c r="E59" s="515">
        <v>68</v>
      </c>
      <c r="F59" s="515">
        <v>3</v>
      </c>
    </row>
    <row r="60" spans="5:6">
      <c r="E60" s="515">
        <v>76</v>
      </c>
      <c r="F60" s="515">
        <v>5</v>
      </c>
    </row>
    <row r="61" spans="5:6">
      <c r="E61" s="515">
        <v>94</v>
      </c>
      <c r="F61" s="515">
        <v>8</v>
      </c>
    </row>
    <row r="62" spans="5:6">
      <c r="E62" s="515">
        <v>131</v>
      </c>
      <c r="F62" s="515">
        <v>5</v>
      </c>
    </row>
    <row r="63" spans="5:6">
      <c r="E63" s="515">
        <v>122</v>
      </c>
      <c r="F63" s="515">
        <v>3</v>
      </c>
    </row>
    <row r="64" spans="5:6">
      <c r="E64" s="515">
        <v>96</v>
      </c>
      <c r="F64" s="515">
        <v>4</v>
      </c>
    </row>
    <row r="65" spans="5:6">
      <c r="E65" s="515">
        <v>58</v>
      </c>
      <c r="F65" s="515">
        <v>1</v>
      </c>
    </row>
    <row r="66" spans="5:6">
      <c r="E66" s="515">
        <v>68</v>
      </c>
      <c r="F66" s="515">
        <v>13</v>
      </c>
    </row>
    <row r="67" spans="5:6">
      <c r="E67" s="515">
        <v>6</v>
      </c>
      <c r="F67" s="515">
        <v>0</v>
      </c>
    </row>
    <row r="68" spans="5:6">
      <c r="E68" s="515">
        <v>113</v>
      </c>
      <c r="F68" s="515">
        <v>2</v>
      </c>
    </row>
  </sheetData>
  <sheetProtection selectLockedCells="1"/>
  <mergeCells count="74">
    <mergeCell ref="T8:T10"/>
    <mergeCell ref="R8:R10"/>
    <mergeCell ref="U6:V7"/>
    <mergeCell ref="W6:W10"/>
    <mergeCell ref="V8:V10"/>
    <mergeCell ref="U8:U10"/>
    <mergeCell ref="S6:T7"/>
    <mergeCell ref="S8:S10"/>
    <mergeCell ref="AB6:AB10"/>
    <mergeCell ref="X6:X10"/>
    <mergeCell ref="Y6:Z6"/>
    <mergeCell ref="AA6:AA10"/>
    <mergeCell ref="Y7:Z7"/>
    <mergeCell ref="Y8:Y10"/>
    <mergeCell ref="Z8:Z10"/>
    <mergeCell ref="X3:AB3"/>
    <mergeCell ref="X4:AB4"/>
    <mergeCell ref="M3:W3"/>
    <mergeCell ref="A4:L4"/>
    <mergeCell ref="F8:F10"/>
    <mergeCell ref="G8:G10"/>
    <mergeCell ref="H8:H10"/>
    <mergeCell ref="I6:J7"/>
    <mergeCell ref="E6:F7"/>
    <mergeCell ref="E8:E10"/>
    <mergeCell ref="A3:L3"/>
    <mergeCell ref="J8:J10"/>
    <mergeCell ref="G6:H7"/>
    <mergeCell ref="C6:D7"/>
    <mergeCell ref="C8:C10"/>
    <mergeCell ref="Q6:R7"/>
    <mergeCell ref="A18:B18"/>
    <mergeCell ref="A19:B19"/>
    <mergeCell ref="A33:B33"/>
    <mergeCell ref="A20:B20"/>
    <mergeCell ref="A23:B23"/>
    <mergeCell ref="A31:B31"/>
    <mergeCell ref="A21:B21"/>
    <mergeCell ref="A22:B22"/>
    <mergeCell ref="A26:B26"/>
    <mergeCell ref="A32:B32"/>
    <mergeCell ref="A25:B25"/>
    <mergeCell ref="A24:B24"/>
    <mergeCell ref="A37:B37"/>
    <mergeCell ref="A39:B39"/>
    <mergeCell ref="A40:B40"/>
    <mergeCell ref="A27:B27"/>
    <mergeCell ref="A28:B28"/>
    <mergeCell ref="A29:B29"/>
    <mergeCell ref="A30:B30"/>
    <mergeCell ref="A38:B38"/>
    <mergeCell ref="A35:B35"/>
    <mergeCell ref="A36:B36"/>
    <mergeCell ref="A34:B34"/>
    <mergeCell ref="A17:B17"/>
    <mergeCell ref="A15:B15"/>
    <mergeCell ref="A12:B12"/>
    <mergeCell ref="A11:B11"/>
    <mergeCell ref="A16:B16"/>
    <mergeCell ref="A13:B13"/>
    <mergeCell ref="Q8:Q10"/>
    <mergeCell ref="L8:L10"/>
    <mergeCell ref="I8:I10"/>
    <mergeCell ref="A14:B14"/>
    <mergeCell ref="A6:B10"/>
    <mergeCell ref="K6:L7"/>
    <mergeCell ref="K8:K10"/>
    <mergeCell ref="D8:D10"/>
    <mergeCell ref="P8:P10"/>
    <mergeCell ref="M8:M10"/>
    <mergeCell ref="M6:N7"/>
    <mergeCell ref="N8:N10"/>
    <mergeCell ref="O8:O10"/>
    <mergeCell ref="O6:P7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2" max="42" man="1"/>
    <brk id="23" max="42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3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5.625" style="26" customWidth="1"/>
    <col min="2" max="2" width="5.625" style="25" customWidth="1"/>
    <col min="3" max="3" width="5.125" style="25" customWidth="1"/>
    <col min="4" max="4" width="6.125" style="25" customWidth="1"/>
    <col min="5" max="5" width="9.5" style="25" customWidth="1"/>
    <col min="6" max="6" width="9.125" style="25" customWidth="1"/>
    <col min="7" max="7" width="5.875" style="25" customWidth="1"/>
    <col min="8" max="8" width="8.75" style="25" customWidth="1"/>
    <col min="9" max="10" width="9.75" style="25" customWidth="1"/>
    <col min="11" max="11" width="7.25" style="475" customWidth="1"/>
    <col min="12" max="12" width="9" style="26"/>
    <col min="13" max="13" width="11.375" style="26" customWidth="1"/>
    <col min="14" max="16384" width="9" style="26"/>
  </cols>
  <sheetData>
    <row r="1" spans="1:13" s="423" customFormat="1" ht="14.1" customHeight="1">
      <c r="A1" s="470"/>
      <c r="B1" s="421"/>
      <c r="C1" s="421"/>
      <c r="D1" s="421"/>
      <c r="E1" s="421"/>
      <c r="G1" s="421"/>
      <c r="H1" s="421"/>
      <c r="I1" s="421"/>
      <c r="K1" s="431" t="s">
        <v>1341</v>
      </c>
    </row>
    <row r="2" spans="1:13" s="839" customFormat="1" ht="14.1" customHeight="1">
      <c r="B2" s="853"/>
      <c r="C2" s="853"/>
      <c r="D2" s="853"/>
      <c r="E2" s="853"/>
      <c r="F2" s="856"/>
      <c r="G2" s="853"/>
      <c r="H2" s="853"/>
      <c r="I2" s="853"/>
      <c r="J2" s="853"/>
      <c r="K2" s="847"/>
    </row>
    <row r="3" spans="1:13" s="854" customFormat="1" ht="20.100000000000001" customHeight="1">
      <c r="A3" s="1062" t="s">
        <v>492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/>
    </row>
    <row r="4" spans="1:13" s="855" customFormat="1" ht="24" customHeight="1">
      <c r="A4" s="1062" t="s">
        <v>1116</v>
      </c>
      <c r="B4" s="1062"/>
      <c r="C4" s="1062"/>
      <c r="D4" s="1062"/>
      <c r="E4" s="1062"/>
      <c r="F4" s="1062"/>
      <c r="G4" s="1062"/>
      <c r="H4" s="1062"/>
      <c r="I4" s="1062"/>
      <c r="J4" s="1062"/>
      <c r="K4" s="1062"/>
    </row>
    <row r="5" spans="1:13" s="852" customFormat="1" ht="18" customHeight="1" thickBot="1">
      <c r="A5" s="852" t="s">
        <v>1056</v>
      </c>
      <c r="F5" s="840"/>
      <c r="K5" s="840" t="s">
        <v>1057</v>
      </c>
    </row>
    <row r="6" spans="1:13" s="839" customFormat="1" ht="13.5" customHeight="1">
      <c r="A6" s="1387" t="s">
        <v>40</v>
      </c>
      <c r="B6" s="1390" t="s">
        <v>1115</v>
      </c>
      <c r="C6" s="1390"/>
      <c r="D6" s="1396" t="s">
        <v>1275</v>
      </c>
      <c r="E6" s="1390" t="s">
        <v>675</v>
      </c>
      <c r="F6" s="1390"/>
      <c r="G6" s="1390"/>
      <c r="H6" s="1390"/>
      <c r="I6" s="1390"/>
      <c r="J6" s="1391"/>
      <c r="K6" s="1410" t="s">
        <v>1274</v>
      </c>
    </row>
    <row r="7" spans="1:13" s="839" customFormat="1" ht="13.5" customHeight="1">
      <c r="A7" s="1388"/>
      <c r="B7" s="1392"/>
      <c r="C7" s="1392"/>
      <c r="D7" s="1397"/>
      <c r="E7" s="1392"/>
      <c r="F7" s="1392"/>
      <c r="G7" s="1392"/>
      <c r="H7" s="1392"/>
      <c r="I7" s="1392"/>
      <c r="J7" s="1393"/>
      <c r="K7" s="1411"/>
    </row>
    <row r="8" spans="1:13" s="839" customFormat="1" ht="29.25" customHeight="1">
      <c r="A8" s="1388"/>
      <c r="B8" s="1394" t="s">
        <v>1058</v>
      </c>
      <c r="C8" s="1407" t="s">
        <v>1059</v>
      </c>
      <c r="D8" s="1397"/>
      <c r="E8" s="1399"/>
      <c r="F8" s="1401" t="s">
        <v>2</v>
      </c>
      <c r="G8" s="1403" t="s">
        <v>3</v>
      </c>
      <c r="H8" s="1401" t="s">
        <v>4</v>
      </c>
      <c r="I8" s="1401" t="s">
        <v>5</v>
      </c>
      <c r="J8" s="1405" t="s">
        <v>1</v>
      </c>
      <c r="K8" s="1411"/>
    </row>
    <row r="9" spans="1:13" s="839" customFormat="1" ht="23.25" customHeight="1">
      <c r="A9" s="1389"/>
      <c r="B9" s="1395"/>
      <c r="C9" s="1408"/>
      <c r="D9" s="1398"/>
      <c r="E9" s="1400"/>
      <c r="F9" s="1402"/>
      <c r="G9" s="1404"/>
      <c r="H9" s="1409"/>
      <c r="I9" s="1409"/>
      <c r="J9" s="1406"/>
      <c r="K9" s="1412"/>
    </row>
    <row r="10" spans="1:13" s="839" customFormat="1" ht="17.850000000000001" customHeight="1">
      <c r="A10" s="943" t="s">
        <v>700</v>
      </c>
      <c r="B10" s="937">
        <v>0</v>
      </c>
      <c r="C10" s="937" t="s">
        <v>834</v>
      </c>
      <c r="D10" s="937">
        <v>4</v>
      </c>
      <c r="E10" s="937">
        <v>6611319</v>
      </c>
      <c r="F10" s="937">
        <v>47400</v>
      </c>
      <c r="G10" s="937">
        <v>0</v>
      </c>
      <c r="H10" s="937">
        <v>45814</v>
      </c>
      <c r="I10" s="937">
        <v>1534091</v>
      </c>
      <c r="J10" s="937">
        <v>4984014</v>
      </c>
      <c r="K10" s="944" t="s">
        <v>700</v>
      </c>
      <c r="M10" s="857"/>
    </row>
    <row r="11" spans="1:13" s="839" customFormat="1" ht="17.850000000000001" customHeight="1">
      <c r="A11" s="943" t="s">
        <v>796</v>
      </c>
      <c r="B11" s="937">
        <v>0</v>
      </c>
      <c r="C11" s="937" t="s">
        <v>834</v>
      </c>
      <c r="D11" s="937">
        <v>7</v>
      </c>
      <c r="E11" s="937">
        <v>8569991</v>
      </c>
      <c r="F11" s="937">
        <v>33000</v>
      </c>
      <c r="G11" s="937">
        <v>48720</v>
      </c>
      <c r="H11" s="937">
        <v>0</v>
      </c>
      <c r="I11" s="937">
        <v>8317367</v>
      </c>
      <c r="J11" s="937">
        <v>170904</v>
      </c>
      <c r="K11" s="944" t="s">
        <v>796</v>
      </c>
      <c r="M11" s="857"/>
    </row>
    <row r="12" spans="1:13" s="839" customFormat="1" ht="17.850000000000001" customHeight="1">
      <c r="A12" s="943" t="s">
        <v>833</v>
      </c>
      <c r="B12" s="937">
        <v>1</v>
      </c>
      <c r="C12" s="937" t="s">
        <v>834</v>
      </c>
      <c r="D12" s="937">
        <v>22</v>
      </c>
      <c r="E12" s="937">
        <v>45761559</v>
      </c>
      <c r="F12" s="937">
        <v>5203840</v>
      </c>
      <c r="G12" s="937">
        <v>0</v>
      </c>
      <c r="H12" s="937">
        <v>2682383</v>
      </c>
      <c r="I12" s="937">
        <v>36687902</v>
      </c>
      <c r="J12" s="937">
        <v>1187434</v>
      </c>
      <c r="K12" s="944" t="s">
        <v>833</v>
      </c>
      <c r="M12" s="857"/>
    </row>
    <row r="13" spans="1:13" s="839" customFormat="1" ht="17.850000000000001" customHeight="1">
      <c r="A13" s="943">
        <v>2017</v>
      </c>
      <c r="B13" s="937">
        <v>0</v>
      </c>
      <c r="C13" s="937" t="s">
        <v>834</v>
      </c>
      <c r="D13" s="937">
        <v>0</v>
      </c>
      <c r="E13" s="937">
        <v>1240119</v>
      </c>
      <c r="F13" s="937">
        <v>76200</v>
      </c>
      <c r="G13" s="937">
        <v>3460</v>
      </c>
      <c r="H13" s="937">
        <v>50458</v>
      </c>
      <c r="I13" s="937">
        <v>934985</v>
      </c>
      <c r="J13" s="937">
        <v>175016</v>
      </c>
      <c r="K13" s="944">
        <v>2017</v>
      </c>
      <c r="M13" s="857"/>
    </row>
    <row r="14" spans="1:13" s="842" customFormat="1" ht="17.850000000000001" customHeight="1">
      <c r="A14" s="945">
        <v>2018</v>
      </c>
      <c r="B14" s="938">
        <f>SUM(B16:B38)</f>
        <v>1</v>
      </c>
      <c r="C14" s="938" t="s">
        <v>834</v>
      </c>
      <c r="D14" s="938">
        <f t="shared" ref="D14:J14" si="0">SUM(D16:D38)</f>
        <v>2206</v>
      </c>
      <c r="E14" s="938">
        <f t="shared" si="0"/>
        <v>41773463</v>
      </c>
      <c r="F14" s="938">
        <f t="shared" si="0"/>
        <v>1194940</v>
      </c>
      <c r="G14" s="938">
        <f t="shared" si="0"/>
        <v>0</v>
      </c>
      <c r="H14" s="938">
        <f t="shared" si="0"/>
        <v>849222</v>
      </c>
      <c r="I14" s="938">
        <f t="shared" si="0"/>
        <v>27431257</v>
      </c>
      <c r="J14" s="938">
        <f t="shared" si="0"/>
        <v>12298044</v>
      </c>
      <c r="K14" s="946">
        <v>2018</v>
      </c>
      <c r="M14" s="848"/>
    </row>
    <row r="15" spans="1:13" s="839" customFormat="1" ht="10.7" customHeight="1">
      <c r="A15" s="947"/>
      <c r="B15" s="937"/>
      <c r="C15" s="937"/>
      <c r="D15" s="937"/>
      <c r="E15" s="937"/>
      <c r="F15" s="939"/>
      <c r="G15" s="939"/>
      <c r="H15" s="939"/>
      <c r="I15" s="939"/>
      <c r="J15" s="939"/>
      <c r="K15" s="948"/>
    </row>
    <row r="16" spans="1:13" s="839" customFormat="1" ht="17.25" customHeight="1">
      <c r="A16" s="949" t="s">
        <v>122</v>
      </c>
      <c r="B16" s="940">
        <v>0</v>
      </c>
      <c r="C16" s="941">
        <v>0</v>
      </c>
      <c r="D16" s="940">
        <v>68</v>
      </c>
      <c r="E16" s="940">
        <v>2519294</v>
      </c>
      <c r="F16" s="942">
        <v>121500</v>
      </c>
      <c r="G16" s="942">
        <v>0</v>
      </c>
      <c r="H16" s="942">
        <v>75295</v>
      </c>
      <c r="I16" s="942">
        <v>2114119</v>
      </c>
      <c r="J16" s="942">
        <v>208380</v>
      </c>
      <c r="K16" s="950" t="s">
        <v>123</v>
      </c>
    </row>
    <row r="17" spans="1:11" s="839" customFormat="1" ht="17.25" customHeight="1">
      <c r="A17" s="949" t="s">
        <v>548</v>
      </c>
      <c r="B17" s="940">
        <v>0</v>
      </c>
      <c r="C17" s="941">
        <v>0</v>
      </c>
      <c r="D17" s="940">
        <v>7</v>
      </c>
      <c r="E17" s="940">
        <v>9015457</v>
      </c>
      <c r="F17" s="942">
        <v>4500</v>
      </c>
      <c r="G17" s="942">
        <v>0</v>
      </c>
      <c r="H17" s="942">
        <v>6376</v>
      </c>
      <c r="I17" s="942">
        <v>8474102</v>
      </c>
      <c r="J17" s="942">
        <v>530479</v>
      </c>
      <c r="K17" s="950" t="s">
        <v>125</v>
      </c>
    </row>
    <row r="18" spans="1:11" s="839" customFormat="1" ht="17.25" customHeight="1">
      <c r="A18" s="949" t="s">
        <v>126</v>
      </c>
      <c r="B18" s="940">
        <v>0</v>
      </c>
      <c r="C18" s="941">
        <v>0</v>
      </c>
      <c r="D18" s="940">
        <v>0</v>
      </c>
      <c r="E18" s="940">
        <v>563227</v>
      </c>
      <c r="F18" s="942">
        <v>0</v>
      </c>
      <c r="G18" s="942">
        <v>0</v>
      </c>
      <c r="H18" s="942">
        <v>15265</v>
      </c>
      <c r="I18" s="942">
        <v>255150</v>
      </c>
      <c r="J18" s="942">
        <v>292812</v>
      </c>
      <c r="K18" s="950" t="s">
        <v>127</v>
      </c>
    </row>
    <row r="19" spans="1:11" s="839" customFormat="1" ht="17.25" customHeight="1">
      <c r="A19" s="949" t="s">
        <v>128</v>
      </c>
      <c r="B19" s="940">
        <v>0</v>
      </c>
      <c r="C19" s="941">
        <v>0</v>
      </c>
      <c r="D19" s="940">
        <v>0</v>
      </c>
      <c r="E19" s="940">
        <v>724759</v>
      </c>
      <c r="F19" s="942">
        <v>21000</v>
      </c>
      <c r="G19" s="942">
        <v>0</v>
      </c>
      <c r="H19" s="942">
        <v>108124</v>
      </c>
      <c r="I19" s="942">
        <v>508583</v>
      </c>
      <c r="J19" s="942">
        <v>87052</v>
      </c>
      <c r="K19" s="950" t="s">
        <v>129</v>
      </c>
    </row>
    <row r="20" spans="1:11" s="839" customFormat="1" ht="17.25" customHeight="1">
      <c r="A20" s="949" t="s">
        <v>130</v>
      </c>
      <c r="B20" s="940">
        <v>0</v>
      </c>
      <c r="C20" s="941">
        <v>0</v>
      </c>
      <c r="D20" s="940">
        <v>0</v>
      </c>
      <c r="E20" s="940">
        <v>906098</v>
      </c>
      <c r="F20" s="942">
        <v>900</v>
      </c>
      <c r="G20" s="942">
        <v>0</v>
      </c>
      <c r="H20" s="942">
        <v>22032</v>
      </c>
      <c r="I20" s="942">
        <v>481915</v>
      </c>
      <c r="J20" s="942">
        <v>401251</v>
      </c>
      <c r="K20" s="950" t="s">
        <v>131</v>
      </c>
    </row>
    <row r="21" spans="1:11" s="839" customFormat="1" ht="17.25" customHeight="1">
      <c r="A21" s="949" t="s">
        <v>132</v>
      </c>
      <c r="B21" s="940">
        <v>0</v>
      </c>
      <c r="C21" s="941">
        <v>0</v>
      </c>
      <c r="D21" s="940">
        <v>1</v>
      </c>
      <c r="E21" s="940">
        <v>498053</v>
      </c>
      <c r="F21" s="942">
        <v>21000</v>
      </c>
      <c r="G21" s="942">
        <v>0</v>
      </c>
      <c r="H21" s="942">
        <v>1813</v>
      </c>
      <c r="I21" s="942">
        <v>0</v>
      </c>
      <c r="J21" s="942">
        <v>475240</v>
      </c>
      <c r="K21" s="950" t="s">
        <v>133</v>
      </c>
    </row>
    <row r="22" spans="1:11" s="839" customFormat="1" ht="17.25" customHeight="1">
      <c r="A22" s="949" t="s">
        <v>134</v>
      </c>
      <c r="B22" s="940">
        <v>0</v>
      </c>
      <c r="C22" s="941">
        <v>0</v>
      </c>
      <c r="D22" s="940">
        <v>0</v>
      </c>
      <c r="E22" s="940">
        <v>3790066</v>
      </c>
      <c r="F22" s="942">
        <v>0</v>
      </c>
      <c r="G22" s="942">
        <v>0</v>
      </c>
      <c r="H22" s="942">
        <v>0</v>
      </c>
      <c r="I22" s="942">
        <v>0</v>
      </c>
      <c r="J22" s="942">
        <v>3790066</v>
      </c>
      <c r="K22" s="950" t="s">
        <v>135</v>
      </c>
    </row>
    <row r="23" spans="1:11" s="839" customFormat="1" ht="17.25" customHeight="1">
      <c r="A23" s="949" t="s">
        <v>136</v>
      </c>
      <c r="B23" s="940">
        <v>0</v>
      </c>
      <c r="C23" s="941">
        <v>0</v>
      </c>
      <c r="D23" s="940">
        <v>0</v>
      </c>
      <c r="E23" s="940">
        <v>1007452</v>
      </c>
      <c r="F23" s="942">
        <v>0</v>
      </c>
      <c r="G23" s="942">
        <v>0</v>
      </c>
      <c r="H23" s="942">
        <v>53</v>
      </c>
      <c r="I23" s="942">
        <v>0</v>
      </c>
      <c r="J23" s="942">
        <v>1007399</v>
      </c>
      <c r="K23" s="950" t="s">
        <v>137</v>
      </c>
    </row>
    <row r="24" spans="1:11" s="839" customFormat="1" ht="17.25" customHeight="1">
      <c r="A24" s="949" t="s">
        <v>138</v>
      </c>
      <c r="B24" s="940">
        <v>0</v>
      </c>
      <c r="C24" s="941">
        <v>0</v>
      </c>
      <c r="D24" s="940">
        <v>0</v>
      </c>
      <c r="E24" s="940">
        <v>34306</v>
      </c>
      <c r="F24" s="942">
        <v>2000</v>
      </c>
      <c r="G24" s="942">
        <v>0</v>
      </c>
      <c r="H24" s="942">
        <v>8804</v>
      </c>
      <c r="I24" s="942">
        <v>0</v>
      </c>
      <c r="J24" s="942">
        <v>23502</v>
      </c>
      <c r="K24" s="950" t="s">
        <v>139</v>
      </c>
    </row>
    <row r="25" spans="1:11" s="839" customFormat="1" ht="17.25" customHeight="1">
      <c r="A25" s="949" t="s">
        <v>140</v>
      </c>
      <c r="B25" s="940">
        <v>0</v>
      </c>
      <c r="C25" s="941">
        <v>0</v>
      </c>
      <c r="D25" s="940">
        <v>0</v>
      </c>
      <c r="E25" s="940">
        <v>1076516</v>
      </c>
      <c r="F25" s="942">
        <v>0</v>
      </c>
      <c r="G25" s="942">
        <v>0</v>
      </c>
      <c r="H25" s="942">
        <v>0</v>
      </c>
      <c r="I25" s="942">
        <v>0</v>
      </c>
      <c r="J25" s="942">
        <v>1076516</v>
      </c>
      <c r="K25" s="950" t="s">
        <v>141</v>
      </c>
    </row>
    <row r="26" spans="1:11" s="839" customFormat="1" ht="17.25" customHeight="1">
      <c r="A26" s="949" t="s">
        <v>142</v>
      </c>
      <c r="B26" s="940">
        <v>0</v>
      </c>
      <c r="C26" s="941">
        <v>0</v>
      </c>
      <c r="D26" s="940">
        <v>0</v>
      </c>
      <c r="E26" s="940">
        <v>1401484</v>
      </c>
      <c r="F26" s="942">
        <v>0</v>
      </c>
      <c r="G26" s="942">
        <v>0</v>
      </c>
      <c r="H26" s="942">
        <v>0</v>
      </c>
      <c r="I26" s="942">
        <v>0</v>
      </c>
      <c r="J26" s="942">
        <v>1401484</v>
      </c>
      <c r="K26" s="950" t="s">
        <v>143</v>
      </c>
    </row>
    <row r="27" spans="1:11" s="839" customFormat="1" ht="17.25" customHeight="1">
      <c r="A27" s="949" t="s">
        <v>144</v>
      </c>
      <c r="B27" s="940">
        <v>0</v>
      </c>
      <c r="C27" s="941">
        <v>0</v>
      </c>
      <c r="D27" s="940">
        <v>0</v>
      </c>
      <c r="E27" s="940">
        <v>1237412</v>
      </c>
      <c r="F27" s="942">
        <v>2840</v>
      </c>
      <c r="G27" s="942">
        <v>0</v>
      </c>
      <c r="H27" s="942">
        <v>71799</v>
      </c>
      <c r="I27" s="942">
        <v>628731</v>
      </c>
      <c r="J27" s="942">
        <v>534042</v>
      </c>
      <c r="K27" s="950" t="s">
        <v>145</v>
      </c>
    </row>
    <row r="28" spans="1:11" s="839" customFormat="1" ht="17.25" customHeight="1">
      <c r="A28" s="949" t="s">
        <v>146</v>
      </c>
      <c r="B28" s="940">
        <v>0</v>
      </c>
      <c r="C28" s="941">
        <v>0</v>
      </c>
      <c r="D28" s="940">
        <v>1</v>
      </c>
      <c r="E28" s="940">
        <v>1941427</v>
      </c>
      <c r="F28" s="942">
        <v>900</v>
      </c>
      <c r="G28" s="942">
        <v>0</v>
      </c>
      <c r="H28" s="942">
        <v>175</v>
      </c>
      <c r="I28" s="942">
        <v>1405137</v>
      </c>
      <c r="J28" s="942">
        <v>535215</v>
      </c>
      <c r="K28" s="950" t="s">
        <v>147</v>
      </c>
    </row>
    <row r="29" spans="1:11" s="839" customFormat="1" ht="17.25" customHeight="1">
      <c r="A29" s="949" t="s">
        <v>148</v>
      </c>
      <c r="B29" s="940">
        <v>0</v>
      </c>
      <c r="C29" s="941">
        <v>0</v>
      </c>
      <c r="D29" s="940">
        <v>0</v>
      </c>
      <c r="E29" s="940">
        <v>189082</v>
      </c>
      <c r="F29" s="942">
        <v>0</v>
      </c>
      <c r="G29" s="942">
        <v>0</v>
      </c>
      <c r="H29" s="942">
        <v>0</v>
      </c>
      <c r="I29" s="942">
        <v>82064</v>
      </c>
      <c r="J29" s="942">
        <v>107018</v>
      </c>
      <c r="K29" s="950" t="s">
        <v>149</v>
      </c>
    </row>
    <row r="30" spans="1:11" s="839" customFormat="1" ht="17.25" customHeight="1">
      <c r="A30" s="949" t="s">
        <v>150</v>
      </c>
      <c r="B30" s="940">
        <v>1</v>
      </c>
      <c r="C30" s="941">
        <v>0</v>
      </c>
      <c r="D30" s="940">
        <v>2111</v>
      </c>
      <c r="E30" s="940">
        <v>14275724</v>
      </c>
      <c r="F30" s="942">
        <v>991500</v>
      </c>
      <c r="G30" s="942">
        <v>0</v>
      </c>
      <c r="H30" s="942">
        <v>532059</v>
      </c>
      <c r="I30" s="942">
        <v>12743087</v>
      </c>
      <c r="J30" s="942">
        <v>9078</v>
      </c>
      <c r="K30" s="950" t="s">
        <v>151</v>
      </c>
    </row>
    <row r="31" spans="1:11" s="839" customFormat="1" ht="17.25" customHeight="1">
      <c r="A31" s="949" t="s">
        <v>152</v>
      </c>
      <c r="B31" s="940">
        <v>0</v>
      </c>
      <c r="C31" s="941">
        <v>0</v>
      </c>
      <c r="D31" s="940">
        <v>0</v>
      </c>
      <c r="E31" s="940">
        <v>728010</v>
      </c>
      <c r="F31" s="942">
        <v>0</v>
      </c>
      <c r="G31" s="942">
        <v>0</v>
      </c>
      <c r="H31" s="942">
        <v>0</v>
      </c>
      <c r="I31" s="942">
        <v>178660</v>
      </c>
      <c r="J31" s="942">
        <v>549350</v>
      </c>
      <c r="K31" s="950" t="s">
        <v>153</v>
      </c>
    </row>
    <row r="32" spans="1:11" s="839" customFormat="1" ht="17.25" customHeight="1">
      <c r="A32" s="949" t="s">
        <v>154</v>
      </c>
      <c r="B32" s="940">
        <v>0</v>
      </c>
      <c r="C32" s="941">
        <v>0</v>
      </c>
      <c r="D32" s="940">
        <v>0</v>
      </c>
      <c r="E32" s="940">
        <v>0</v>
      </c>
      <c r="F32" s="942">
        <v>0</v>
      </c>
      <c r="G32" s="942">
        <v>0</v>
      </c>
      <c r="H32" s="942">
        <v>0</v>
      </c>
      <c r="I32" s="942">
        <v>0</v>
      </c>
      <c r="J32" s="942">
        <v>0</v>
      </c>
      <c r="K32" s="950" t="s">
        <v>155</v>
      </c>
    </row>
    <row r="33" spans="1:11" s="839" customFormat="1" ht="17.25" customHeight="1">
      <c r="A33" s="949" t="s">
        <v>156</v>
      </c>
      <c r="B33" s="940">
        <v>0</v>
      </c>
      <c r="C33" s="941">
        <v>0</v>
      </c>
      <c r="D33" s="940">
        <v>11</v>
      </c>
      <c r="E33" s="940">
        <v>727733</v>
      </c>
      <c r="F33" s="942">
        <v>3600</v>
      </c>
      <c r="G33" s="942">
        <v>0</v>
      </c>
      <c r="H33" s="942">
        <v>0</v>
      </c>
      <c r="I33" s="942">
        <v>0</v>
      </c>
      <c r="J33" s="942">
        <v>724133</v>
      </c>
      <c r="K33" s="950" t="s">
        <v>157</v>
      </c>
    </row>
    <row r="34" spans="1:11" s="839" customFormat="1" ht="17.25" customHeight="1">
      <c r="A34" s="949" t="s">
        <v>158</v>
      </c>
      <c r="B34" s="940">
        <v>0</v>
      </c>
      <c r="C34" s="941">
        <v>0</v>
      </c>
      <c r="D34" s="940">
        <v>0</v>
      </c>
      <c r="E34" s="940">
        <v>206390</v>
      </c>
      <c r="F34" s="942">
        <v>600</v>
      </c>
      <c r="G34" s="942">
        <v>0</v>
      </c>
      <c r="H34" s="942">
        <v>30</v>
      </c>
      <c r="I34" s="942">
        <v>164807</v>
      </c>
      <c r="J34" s="942">
        <v>40953</v>
      </c>
      <c r="K34" s="950" t="s">
        <v>159</v>
      </c>
    </row>
    <row r="35" spans="1:11" s="839" customFormat="1" ht="17.25" customHeight="1">
      <c r="A35" s="949" t="s">
        <v>160</v>
      </c>
      <c r="B35" s="940">
        <v>0</v>
      </c>
      <c r="C35" s="941">
        <v>0</v>
      </c>
      <c r="D35" s="940">
        <v>0</v>
      </c>
      <c r="E35" s="940">
        <v>56118</v>
      </c>
      <c r="F35" s="942">
        <v>0</v>
      </c>
      <c r="G35" s="942">
        <v>0</v>
      </c>
      <c r="H35" s="942">
        <v>7397</v>
      </c>
      <c r="I35" s="942">
        <v>0</v>
      </c>
      <c r="J35" s="942">
        <v>48721</v>
      </c>
      <c r="K35" s="950" t="s">
        <v>161</v>
      </c>
    </row>
    <row r="36" spans="1:11" s="839" customFormat="1" ht="17.25" customHeight="1">
      <c r="A36" s="949" t="s">
        <v>162</v>
      </c>
      <c r="B36" s="940">
        <v>0</v>
      </c>
      <c r="C36" s="941">
        <v>0</v>
      </c>
      <c r="D36" s="940">
        <v>0</v>
      </c>
      <c r="E36" s="940">
        <v>450215</v>
      </c>
      <c r="F36" s="942">
        <v>0</v>
      </c>
      <c r="G36" s="942">
        <v>0</v>
      </c>
      <c r="H36" s="942">
        <v>0</v>
      </c>
      <c r="I36" s="942">
        <v>0</v>
      </c>
      <c r="J36" s="942">
        <v>450215</v>
      </c>
      <c r="K36" s="950" t="s">
        <v>163</v>
      </c>
    </row>
    <row r="37" spans="1:11" s="839" customFormat="1" ht="17.25" customHeight="1">
      <c r="A37" s="949" t="s">
        <v>164</v>
      </c>
      <c r="B37" s="940">
        <v>0</v>
      </c>
      <c r="C37" s="941">
        <v>0</v>
      </c>
      <c r="D37" s="940">
        <v>7</v>
      </c>
      <c r="E37" s="940">
        <v>278245</v>
      </c>
      <c r="F37" s="942">
        <v>24600</v>
      </c>
      <c r="G37" s="942">
        <v>0</v>
      </c>
      <c r="H37" s="942">
        <v>0</v>
      </c>
      <c r="I37" s="942">
        <v>248507</v>
      </c>
      <c r="J37" s="942">
        <v>5138</v>
      </c>
      <c r="K37" s="950" t="s">
        <v>165</v>
      </c>
    </row>
    <row r="38" spans="1:11" s="839" customFormat="1" ht="17.25" customHeight="1" thickBot="1">
      <c r="A38" s="951" t="s">
        <v>167</v>
      </c>
      <c r="B38" s="952">
        <v>0</v>
      </c>
      <c r="C38" s="953">
        <v>0</v>
      </c>
      <c r="D38" s="954">
        <v>0</v>
      </c>
      <c r="E38" s="952">
        <v>146395</v>
      </c>
      <c r="F38" s="955">
        <v>0</v>
      </c>
      <c r="G38" s="955">
        <v>0</v>
      </c>
      <c r="H38" s="955">
        <v>0</v>
      </c>
      <c r="I38" s="955">
        <v>146395</v>
      </c>
      <c r="J38" s="955">
        <v>0</v>
      </c>
      <c r="K38" s="956" t="s">
        <v>166</v>
      </c>
    </row>
    <row r="39" spans="1:11" s="844" customFormat="1" ht="11.1" customHeight="1">
      <c r="A39" s="849" t="s">
        <v>817</v>
      </c>
      <c r="F39" s="845"/>
      <c r="K39" s="845" t="s">
        <v>829</v>
      </c>
    </row>
    <row r="40" spans="1:11" s="839" customFormat="1" ht="12" customHeight="1">
      <c r="A40" s="841" t="s">
        <v>1242</v>
      </c>
      <c r="B40" s="853"/>
      <c r="C40" s="853"/>
      <c r="D40" s="853"/>
      <c r="E40" s="853"/>
      <c r="F40" s="853"/>
      <c r="G40" s="853"/>
      <c r="H40" s="853"/>
      <c r="I40" s="853"/>
      <c r="J40" s="853"/>
    </row>
    <row r="41" spans="1:11" s="9" customFormat="1" ht="15" customHeight="1">
      <c r="B41" s="457"/>
      <c r="C41" s="457"/>
      <c r="D41" s="457"/>
      <c r="E41" s="457"/>
      <c r="F41" s="457"/>
      <c r="G41" s="457"/>
      <c r="H41" s="457"/>
      <c r="I41" s="457"/>
      <c r="J41" s="457"/>
    </row>
    <row r="42" spans="1:11" s="9" customFormat="1" ht="15" customHeight="1">
      <c r="B42" s="457"/>
      <c r="C42" s="457"/>
      <c r="D42" s="457"/>
      <c r="E42" s="457"/>
      <c r="F42" s="457"/>
      <c r="G42" s="457"/>
      <c r="H42" s="457"/>
      <c r="I42" s="457"/>
      <c r="J42" s="457"/>
    </row>
    <row r="43" spans="1:11" s="9" customFormat="1" ht="15" customHeight="1">
      <c r="B43" s="457"/>
      <c r="C43" s="457"/>
      <c r="D43" s="457"/>
      <c r="E43" s="457"/>
      <c r="F43" s="457"/>
      <c r="G43" s="457"/>
      <c r="H43" s="457"/>
      <c r="I43" s="457"/>
      <c r="J43" s="457"/>
    </row>
    <row r="44" spans="1:11" s="9" customFormat="1" ht="15" customHeight="1">
      <c r="B44" s="457"/>
      <c r="C44" s="457"/>
      <c r="D44" s="457"/>
      <c r="E44" s="457"/>
      <c r="F44" s="457"/>
      <c r="G44" s="457"/>
      <c r="H44" s="457"/>
      <c r="I44" s="457"/>
      <c r="J44" s="457"/>
    </row>
    <row r="45" spans="1:11" s="9" customFormat="1" ht="15" customHeight="1">
      <c r="B45" s="457"/>
      <c r="C45" s="457"/>
      <c r="D45" s="457"/>
      <c r="E45" s="457"/>
      <c r="F45" s="457"/>
      <c r="G45" s="457"/>
      <c r="H45" s="457"/>
      <c r="I45" s="457"/>
      <c r="J45" s="457"/>
    </row>
    <row r="46" spans="1:11" s="9" customFormat="1" ht="5.25" customHeight="1">
      <c r="B46" s="457"/>
      <c r="C46" s="457"/>
      <c r="D46" s="457"/>
      <c r="E46" s="457"/>
      <c r="F46" s="457"/>
      <c r="G46" s="457"/>
      <c r="H46" s="457"/>
      <c r="I46" s="457"/>
      <c r="J46" s="457"/>
    </row>
    <row r="47" spans="1:11" s="9" customFormat="1" ht="15.75" customHeight="1">
      <c r="B47" s="457"/>
      <c r="C47" s="457"/>
      <c r="D47" s="457"/>
      <c r="E47" s="457"/>
      <c r="F47" s="457"/>
      <c r="G47" s="457"/>
      <c r="H47" s="457"/>
      <c r="I47" s="457"/>
      <c r="J47" s="457"/>
    </row>
    <row r="48" spans="1:11" s="9" customFormat="1" ht="11.25">
      <c r="B48" s="457"/>
      <c r="C48" s="457"/>
      <c r="D48" s="457"/>
      <c r="E48" s="457"/>
      <c r="F48" s="457"/>
      <c r="G48" s="457"/>
      <c r="H48" s="457"/>
      <c r="I48" s="457"/>
      <c r="J48" s="457"/>
    </row>
    <row r="49" spans="2:10" s="9" customFormat="1" ht="11.25">
      <c r="B49" s="457"/>
      <c r="C49" s="457"/>
      <c r="D49" s="457"/>
      <c r="E49" s="457"/>
      <c r="F49" s="457"/>
      <c r="G49" s="457"/>
      <c r="H49" s="457"/>
      <c r="I49" s="457"/>
      <c r="J49" s="457"/>
    </row>
    <row r="50" spans="2:10" s="9" customFormat="1" ht="11.25">
      <c r="B50" s="457"/>
      <c r="C50" s="457"/>
      <c r="D50" s="457"/>
      <c r="E50" s="457"/>
      <c r="F50" s="457"/>
      <c r="G50" s="457"/>
      <c r="H50" s="457"/>
      <c r="I50" s="457"/>
      <c r="J50" s="457"/>
    </row>
    <row r="51" spans="2:10" s="9" customFormat="1" ht="11.25">
      <c r="B51" s="457"/>
      <c r="C51" s="457"/>
      <c r="D51" s="457"/>
      <c r="E51" s="457"/>
      <c r="F51" s="457"/>
      <c r="G51" s="457"/>
      <c r="H51" s="457"/>
      <c r="I51" s="457"/>
      <c r="J51" s="457"/>
    </row>
    <row r="52" spans="2:10" s="9" customFormat="1" ht="11.25">
      <c r="B52" s="457"/>
      <c r="C52" s="457"/>
      <c r="D52" s="457"/>
      <c r="E52" s="457"/>
      <c r="F52" s="457"/>
      <c r="G52" s="457"/>
      <c r="H52" s="457"/>
      <c r="I52" s="457"/>
      <c r="J52" s="457"/>
    </row>
    <row r="53" spans="2:10" s="9" customFormat="1" ht="11.25">
      <c r="B53" s="457"/>
      <c r="C53" s="457"/>
      <c r="D53" s="457"/>
      <c r="E53" s="457"/>
      <c r="F53" s="457"/>
      <c r="G53" s="457"/>
      <c r="H53" s="457"/>
      <c r="I53" s="457"/>
      <c r="J53" s="457"/>
    </row>
    <row r="54" spans="2:10" s="9" customFormat="1" ht="11.25">
      <c r="B54" s="457"/>
      <c r="C54" s="457"/>
      <c r="D54" s="457"/>
      <c r="E54" s="457"/>
      <c r="F54" s="457"/>
      <c r="G54" s="457"/>
      <c r="H54" s="457"/>
      <c r="I54" s="457"/>
      <c r="J54" s="457"/>
    </row>
    <row r="55" spans="2:10" s="9" customFormat="1" ht="11.25">
      <c r="B55" s="457"/>
      <c r="C55" s="457"/>
      <c r="D55" s="457"/>
      <c r="E55" s="457"/>
      <c r="F55" s="457"/>
      <c r="G55" s="457"/>
      <c r="H55" s="457"/>
      <c r="I55" s="457"/>
      <c r="J55" s="457"/>
    </row>
    <row r="56" spans="2:10" s="9" customFormat="1" ht="11.25">
      <c r="B56" s="457"/>
      <c r="C56" s="457"/>
      <c r="D56" s="457"/>
      <c r="E56" s="457"/>
      <c r="F56" s="457"/>
      <c r="G56" s="457"/>
      <c r="H56" s="457"/>
      <c r="I56" s="457"/>
      <c r="J56" s="457"/>
    </row>
    <row r="57" spans="2:10" s="9" customFormat="1" ht="11.25">
      <c r="B57" s="457"/>
      <c r="C57" s="457"/>
      <c r="D57" s="457"/>
      <c r="E57" s="457"/>
      <c r="F57" s="457"/>
      <c r="G57" s="457"/>
      <c r="H57" s="457"/>
      <c r="I57" s="457"/>
      <c r="J57" s="457"/>
    </row>
    <row r="58" spans="2:10" s="9" customFormat="1" ht="11.25">
      <c r="B58" s="457"/>
      <c r="C58" s="457"/>
      <c r="D58" s="457"/>
      <c r="E58" s="457"/>
      <c r="F58" s="457"/>
      <c r="G58" s="457"/>
      <c r="H58" s="457"/>
      <c r="I58" s="457"/>
      <c r="J58" s="457"/>
    </row>
    <row r="59" spans="2:10" s="9" customFormat="1" ht="11.25">
      <c r="B59" s="457"/>
      <c r="C59" s="457"/>
      <c r="D59" s="457"/>
      <c r="E59" s="457"/>
      <c r="F59" s="457"/>
      <c r="G59" s="457"/>
      <c r="H59" s="457"/>
      <c r="I59" s="457"/>
      <c r="J59" s="457"/>
    </row>
    <row r="60" spans="2:10" s="9" customFormat="1" ht="11.25">
      <c r="B60" s="457"/>
      <c r="C60" s="457"/>
      <c r="D60" s="457"/>
      <c r="E60" s="457"/>
      <c r="F60" s="457"/>
      <c r="G60" s="457"/>
      <c r="H60" s="457"/>
      <c r="I60" s="457"/>
      <c r="J60" s="457"/>
    </row>
    <row r="61" spans="2:10" s="9" customFormat="1" ht="11.25">
      <c r="B61" s="457"/>
      <c r="C61" s="457"/>
      <c r="D61" s="457"/>
      <c r="E61" s="457"/>
      <c r="F61" s="457"/>
      <c r="G61" s="457"/>
      <c r="H61" s="457"/>
      <c r="I61" s="457"/>
      <c r="J61" s="457"/>
    </row>
    <row r="62" spans="2:10" s="9" customFormat="1" ht="11.25">
      <c r="B62" s="457"/>
      <c r="C62" s="457"/>
      <c r="D62" s="457"/>
      <c r="E62" s="457"/>
      <c r="F62" s="457"/>
      <c r="G62" s="457"/>
      <c r="H62" s="457"/>
      <c r="I62" s="457"/>
      <c r="J62" s="457"/>
    </row>
    <row r="63" spans="2:10" s="9" customFormat="1" ht="11.25">
      <c r="B63" s="457"/>
      <c r="C63" s="457"/>
      <c r="D63" s="457"/>
      <c r="E63" s="457"/>
      <c r="F63" s="457"/>
      <c r="G63" s="457"/>
      <c r="H63" s="457"/>
      <c r="I63" s="457"/>
      <c r="J63" s="457"/>
    </row>
    <row r="64" spans="2:10" s="9" customFormat="1" ht="11.25">
      <c r="B64" s="457"/>
      <c r="C64" s="457"/>
      <c r="D64" s="457"/>
      <c r="E64" s="457"/>
      <c r="F64" s="457"/>
      <c r="G64" s="457"/>
      <c r="H64" s="457"/>
      <c r="I64" s="457"/>
      <c r="J64" s="457"/>
    </row>
    <row r="65" spans="2:10" s="9" customFormat="1" ht="11.25">
      <c r="B65" s="457"/>
      <c r="C65" s="457"/>
      <c r="D65" s="457"/>
      <c r="E65" s="457"/>
      <c r="F65" s="457"/>
      <c r="G65" s="457"/>
      <c r="H65" s="457"/>
      <c r="I65" s="457"/>
      <c r="J65" s="457"/>
    </row>
    <row r="66" spans="2:10" s="9" customFormat="1" ht="11.25">
      <c r="B66" s="457"/>
      <c r="C66" s="457"/>
      <c r="D66" s="457"/>
      <c r="E66" s="457"/>
      <c r="F66" s="457"/>
      <c r="G66" s="457"/>
      <c r="H66" s="457"/>
      <c r="I66" s="457"/>
      <c r="J66" s="457"/>
    </row>
    <row r="67" spans="2:10" s="9" customFormat="1" ht="11.25">
      <c r="B67" s="457"/>
      <c r="C67" s="457"/>
      <c r="D67" s="457"/>
      <c r="E67" s="457"/>
      <c r="F67" s="457"/>
      <c r="G67" s="457"/>
      <c r="H67" s="457"/>
      <c r="I67" s="457"/>
      <c r="J67" s="457"/>
    </row>
    <row r="68" spans="2:10" s="9" customFormat="1" ht="11.25">
      <c r="B68" s="457"/>
      <c r="C68" s="457"/>
      <c r="D68" s="457"/>
      <c r="E68" s="457"/>
      <c r="F68" s="457"/>
      <c r="G68" s="457"/>
      <c r="H68" s="457"/>
      <c r="I68" s="457"/>
      <c r="J68" s="457"/>
    </row>
    <row r="69" spans="2:10" s="9" customFormat="1" ht="11.25">
      <c r="B69" s="457"/>
      <c r="C69" s="457"/>
      <c r="D69" s="457"/>
      <c r="E69" s="457"/>
      <c r="F69" s="457"/>
      <c r="G69" s="457"/>
      <c r="H69" s="457"/>
      <c r="I69" s="457"/>
      <c r="J69" s="457"/>
    </row>
    <row r="70" spans="2:10" s="9" customFormat="1" ht="11.25">
      <c r="B70" s="457"/>
      <c r="C70" s="457"/>
      <c r="D70" s="457"/>
      <c r="E70" s="457"/>
      <c r="F70" s="457"/>
      <c r="G70" s="457"/>
      <c r="H70" s="457"/>
      <c r="I70" s="457"/>
      <c r="J70" s="457"/>
    </row>
    <row r="71" spans="2:10" s="9" customFormat="1" ht="11.25">
      <c r="B71" s="457"/>
      <c r="C71" s="457"/>
      <c r="D71" s="457"/>
      <c r="E71" s="457"/>
      <c r="F71" s="457"/>
      <c r="G71" s="457"/>
      <c r="H71" s="457"/>
      <c r="I71" s="457"/>
      <c r="J71" s="457"/>
    </row>
    <row r="72" spans="2:10" s="9" customFormat="1" ht="11.25">
      <c r="B72" s="457"/>
      <c r="C72" s="457"/>
      <c r="D72" s="457"/>
      <c r="E72" s="457"/>
      <c r="F72" s="457"/>
      <c r="G72" s="457"/>
      <c r="H72" s="457"/>
      <c r="I72" s="457"/>
      <c r="J72" s="457"/>
    </row>
    <row r="73" spans="2:10" s="9" customFormat="1" ht="11.25">
      <c r="B73" s="457"/>
      <c r="C73" s="457"/>
      <c r="D73" s="457"/>
      <c r="E73" s="457"/>
      <c r="F73" s="457"/>
      <c r="G73" s="457"/>
      <c r="H73" s="457"/>
      <c r="I73" s="457"/>
      <c r="J73" s="457"/>
    </row>
    <row r="74" spans="2:10" s="9" customFormat="1" ht="11.25">
      <c r="B74" s="457"/>
      <c r="C74" s="457"/>
      <c r="D74" s="457"/>
      <c r="E74" s="457"/>
      <c r="F74" s="457"/>
      <c r="G74" s="457"/>
      <c r="H74" s="457"/>
      <c r="I74" s="457"/>
      <c r="J74" s="457"/>
    </row>
    <row r="75" spans="2:10" s="9" customFormat="1" ht="11.25">
      <c r="B75" s="457"/>
      <c r="C75" s="457"/>
      <c r="D75" s="457"/>
      <c r="E75" s="457"/>
      <c r="F75" s="457"/>
      <c r="G75" s="457"/>
      <c r="H75" s="457"/>
      <c r="I75" s="457"/>
      <c r="J75" s="457"/>
    </row>
    <row r="76" spans="2:10" s="9" customFormat="1" ht="11.25">
      <c r="B76" s="457"/>
      <c r="C76" s="457"/>
      <c r="D76" s="457"/>
      <c r="E76" s="457"/>
      <c r="F76" s="457"/>
      <c r="G76" s="457"/>
      <c r="H76" s="457"/>
      <c r="I76" s="457"/>
      <c r="J76" s="457"/>
    </row>
    <row r="77" spans="2:10" s="9" customFormat="1" ht="11.25">
      <c r="B77" s="457"/>
      <c r="C77" s="457"/>
      <c r="D77" s="457"/>
      <c r="E77" s="457"/>
      <c r="F77" s="457"/>
      <c r="G77" s="457"/>
      <c r="H77" s="457"/>
      <c r="I77" s="457"/>
      <c r="J77" s="457"/>
    </row>
    <row r="78" spans="2:10" s="9" customFormat="1" ht="11.25">
      <c r="B78" s="457"/>
      <c r="C78" s="457"/>
      <c r="D78" s="457"/>
      <c r="E78" s="457"/>
      <c r="F78" s="457"/>
      <c r="G78" s="457"/>
      <c r="H78" s="457"/>
      <c r="I78" s="457"/>
      <c r="J78" s="457"/>
    </row>
    <row r="79" spans="2:10" s="9" customFormat="1" ht="11.25">
      <c r="B79" s="457"/>
      <c r="C79" s="457"/>
      <c r="D79" s="457"/>
      <c r="E79" s="457"/>
      <c r="F79" s="457"/>
      <c r="G79" s="457"/>
      <c r="H79" s="457"/>
      <c r="I79" s="457"/>
      <c r="J79" s="457"/>
    </row>
    <row r="80" spans="2:10" s="9" customFormat="1" ht="11.25">
      <c r="B80" s="457"/>
      <c r="C80" s="457"/>
      <c r="D80" s="457"/>
      <c r="E80" s="457"/>
      <c r="F80" s="457"/>
      <c r="G80" s="457"/>
      <c r="H80" s="457"/>
      <c r="I80" s="457"/>
      <c r="J80" s="457"/>
    </row>
    <row r="81" spans="2:10" s="9" customFormat="1" ht="11.25">
      <c r="B81" s="457"/>
      <c r="C81" s="457"/>
      <c r="D81" s="457"/>
      <c r="E81" s="457"/>
      <c r="F81" s="457"/>
      <c r="G81" s="457"/>
      <c r="H81" s="457"/>
      <c r="I81" s="457"/>
      <c r="J81" s="457"/>
    </row>
    <row r="82" spans="2:10" s="9" customFormat="1" ht="11.25">
      <c r="B82" s="457"/>
      <c r="C82" s="457"/>
      <c r="D82" s="457"/>
      <c r="E82" s="457"/>
      <c r="F82" s="457"/>
      <c r="G82" s="457"/>
      <c r="H82" s="457"/>
      <c r="I82" s="457"/>
      <c r="J82" s="457"/>
    </row>
    <row r="83" spans="2:10" s="9" customFormat="1" ht="11.25">
      <c r="B83" s="457"/>
      <c r="C83" s="457"/>
      <c r="D83" s="457"/>
      <c r="E83" s="457"/>
      <c r="F83" s="457"/>
      <c r="G83" s="457"/>
      <c r="H83" s="457"/>
      <c r="I83" s="457"/>
      <c r="J83" s="457"/>
    </row>
    <row r="84" spans="2:10" s="9" customFormat="1" ht="11.25">
      <c r="B84" s="457"/>
      <c r="C84" s="457"/>
      <c r="D84" s="457"/>
      <c r="E84" s="457"/>
      <c r="F84" s="457"/>
      <c r="G84" s="457"/>
      <c r="H84" s="457"/>
      <c r="I84" s="457"/>
      <c r="J84" s="457"/>
    </row>
    <row r="85" spans="2:10" s="9" customFormat="1" ht="11.25">
      <c r="B85" s="457"/>
      <c r="C85" s="457"/>
      <c r="D85" s="457"/>
      <c r="E85" s="457"/>
      <c r="F85" s="457"/>
      <c r="G85" s="457"/>
      <c r="H85" s="457"/>
      <c r="I85" s="457"/>
      <c r="J85" s="457"/>
    </row>
    <row r="86" spans="2:10" s="9" customFormat="1" ht="11.25">
      <c r="B86" s="457"/>
      <c r="C86" s="457"/>
      <c r="D86" s="457"/>
      <c r="E86" s="457"/>
      <c r="F86" s="457"/>
      <c r="G86" s="457"/>
      <c r="H86" s="457"/>
      <c r="I86" s="457"/>
      <c r="J86" s="457"/>
    </row>
    <row r="87" spans="2:10" s="9" customFormat="1" ht="11.25">
      <c r="B87" s="457"/>
      <c r="C87" s="457"/>
      <c r="D87" s="457"/>
      <c r="E87" s="457"/>
      <c r="F87" s="457"/>
      <c r="G87" s="457"/>
      <c r="H87" s="457"/>
      <c r="I87" s="457"/>
      <c r="J87" s="457"/>
    </row>
    <row r="88" spans="2:10" s="9" customFormat="1" ht="11.25">
      <c r="B88" s="457"/>
      <c r="C88" s="457"/>
      <c r="D88" s="457"/>
      <c r="E88" s="457"/>
      <c r="F88" s="457"/>
      <c r="G88" s="457"/>
      <c r="H88" s="457"/>
      <c r="I88" s="457"/>
      <c r="J88" s="457"/>
    </row>
    <row r="89" spans="2:10" s="9" customFormat="1" ht="11.25">
      <c r="B89" s="457"/>
      <c r="C89" s="457"/>
      <c r="D89" s="457"/>
      <c r="E89" s="457"/>
      <c r="F89" s="457"/>
      <c r="G89" s="457"/>
      <c r="H89" s="457"/>
      <c r="I89" s="457"/>
      <c r="J89" s="457"/>
    </row>
    <row r="90" spans="2:10" s="9" customFormat="1" ht="11.25">
      <c r="B90" s="457"/>
      <c r="C90" s="457"/>
      <c r="D90" s="457"/>
      <c r="E90" s="457"/>
      <c r="F90" s="457"/>
      <c r="G90" s="457"/>
      <c r="H90" s="457"/>
      <c r="I90" s="457"/>
      <c r="J90" s="457"/>
    </row>
    <row r="91" spans="2:10" s="9" customFormat="1" ht="11.25">
      <c r="B91" s="457"/>
      <c r="C91" s="457"/>
      <c r="D91" s="457"/>
      <c r="E91" s="457"/>
      <c r="F91" s="457"/>
      <c r="G91" s="457"/>
      <c r="H91" s="457"/>
      <c r="I91" s="457"/>
      <c r="J91" s="457"/>
    </row>
    <row r="92" spans="2:10" s="9" customFormat="1" ht="11.25">
      <c r="B92" s="457"/>
      <c r="C92" s="457"/>
      <c r="D92" s="457"/>
      <c r="E92" s="457"/>
      <c r="F92" s="457"/>
      <c r="G92" s="457"/>
      <c r="H92" s="457"/>
      <c r="I92" s="457"/>
      <c r="J92" s="457"/>
    </row>
    <row r="93" spans="2:10" s="9" customFormat="1" ht="11.25">
      <c r="B93" s="457"/>
      <c r="C93" s="457"/>
      <c r="D93" s="457"/>
      <c r="E93" s="457"/>
      <c r="F93" s="457"/>
      <c r="G93" s="457"/>
      <c r="H93" s="457"/>
      <c r="I93" s="457"/>
      <c r="J93" s="457"/>
    </row>
    <row r="94" spans="2:10" s="9" customFormat="1" ht="11.25">
      <c r="B94" s="457"/>
      <c r="C94" s="457"/>
      <c r="D94" s="457"/>
      <c r="E94" s="457"/>
      <c r="F94" s="457"/>
      <c r="G94" s="457"/>
      <c r="H94" s="457"/>
      <c r="I94" s="457"/>
      <c r="J94" s="457"/>
    </row>
    <row r="95" spans="2:10" s="9" customFormat="1" ht="11.25">
      <c r="B95" s="457"/>
      <c r="C95" s="457"/>
      <c r="D95" s="457"/>
      <c r="E95" s="457"/>
      <c r="F95" s="457"/>
      <c r="G95" s="457"/>
      <c r="H95" s="457"/>
      <c r="I95" s="457"/>
      <c r="J95" s="457"/>
    </row>
    <row r="96" spans="2:10" s="9" customFormat="1" ht="11.25">
      <c r="B96" s="457"/>
      <c r="C96" s="457"/>
      <c r="D96" s="457"/>
      <c r="E96" s="457"/>
      <c r="F96" s="457"/>
      <c r="G96" s="457"/>
      <c r="H96" s="457"/>
      <c r="I96" s="457"/>
      <c r="J96" s="457"/>
    </row>
    <row r="97" spans="2:10" s="9" customFormat="1" ht="11.25">
      <c r="B97" s="457"/>
      <c r="C97" s="457"/>
      <c r="D97" s="457"/>
      <c r="E97" s="457"/>
      <c r="F97" s="457"/>
      <c r="G97" s="457"/>
      <c r="H97" s="457"/>
      <c r="I97" s="457"/>
      <c r="J97" s="457"/>
    </row>
    <row r="98" spans="2:10" s="9" customFormat="1" ht="11.25">
      <c r="B98" s="457"/>
      <c r="C98" s="457"/>
      <c r="D98" s="457"/>
      <c r="E98" s="457"/>
      <c r="F98" s="457"/>
      <c r="G98" s="457"/>
      <c r="H98" s="457"/>
      <c r="I98" s="457"/>
      <c r="J98" s="457"/>
    </row>
    <row r="99" spans="2:10" s="9" customFormat="1" ht="11.25">
      <c r="B99" s="457"/>
      <c r="C99" s="457"/>
      <c r="D99" s="457"/>
      <c r="E99" s="457"/>
      <c r="F99" s="457"/>
      <c r="G99" s="457"/>
      <c r="H99" s="457"/>
      <c r="I99" s="457"/>
      <c r="J99" s="457"/>
    </row>
    <row r="100" spans="2:10" s="9" customFormat="1" ht="11.25">
      <c r="B100" s="457"/>
      <c r="C100" s="457"/>
      <c r="D100" s="457"/>
      <c r="E100" s="457"/>
      <c r="F100" s="457"/>
      <c r="G100" s="457"/>
      <c r="H100" s="457"/>
      <c r="I100" s="457"/>
      <c r="J100" s="457"/>
    </row>
    <row r="101" spans="2:10" s="9" customFormat="1" ht="11.25">
      <c r="B101" s="457"/>
      <c r="C101" s="457"/>
      <c r="D101" s="457"/>
      <c r="E101" s="457"/>
      <c r="F101" s="457"/>
      <c r="G101" s="457"/>
      <c r="H101" s="457"/>
      <c r="I101" s="457"/>
      <c r="J101" s="457"/>
    </row>
    <row r="102" spans="2:10" s="9" customFormat="1" ht="11.25">
      <c r="B102" s="457"/>
      <c r="C102" s="457"/>
      <c r="D102" s="457"/>
      <c r="E102" s="457"/>
      <c r="F102" s="457"/>
      <c r="G102" s="457"/>
      <c r="H102" s="457"/>
      <c r="I102" s="457"/>
      <c r="J102" s="457"/>
    </row>
    <row r="103" spans="2:10" s="9" customFormat="1" ht="11.25">
      <c r="B103" s="457"/>
      <c r="C103" s="457"/>
      <c r="D103" s="457"/>
      <c r="E103" s="457"/>
      <c r="F103" s="457"/>
      <c r="G103" s="457"/>
      <c r="H103" s="457"/>
      <c r="I103" s="457"/>
      <c r="J103" s="457"/>
    </row>
  </sheetData>
  <sheetProtection selectLockedCells="1"/>
  <mergeCells count="15">
    <mergeCell ref="A3:K3"/>
    <mergeCell ref="A4:K4"/>
    <mergeCell ref="A6:A9"/>
    <mergeCell ref="E6:J7"/>
    <mergeCell ref="B8:B9"/>
    <mergeCell ref="D6:D9"/>
    <mergeCell ref="E8:E9"/>
    <mergeCell ref="F8:F9"/>
    <mergeCell ref="G8:G9"/>
    <mergeCell ref="B6:C7"/>
    <mergeCell ref="J8:J9"/>
    <mergeCell ref="C8:C9"/>
    <mergeCell ref="H8:H9"/>
    <mergeCell ref="I8:I9"/>
    <mergeCell ref="K6:K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M105"/>
  <sheetViews>
    <sheetView view="pageBreakPreview" topLeftCell="Q1" zoomScaleNormal="100" zoomScaleSheetLayoutView="100" workbookViewId="0">
      <selection activeCell="B15" sqref="B15"/>
    </sheetView>
  </sheetViews>
  <sheetFormatPr defaultRowHeight="14.25"/>
  <cols>
    <col min="1" max="1" width="11.625" style="160" customWidth="1"/>
    <col min="2" max="2" width="8.625" style="161" customWidth="1"/>
    <col min="3" max="3" width="10.125" style="161" customWidth="1"/>
    <col min="4" max="4" width="9.125" style="161" customWidth="1"/>
    <col min="5" max="5" width="8.875" style="161" customWidth="1"/>
    <col min="6" max="6" width="9.125" style="161" customWidth="1"/>
    <col min="7" max="8" width="8.125" style="161" customWidth="1"/>
    <col min="9" max="10" width="8.625" style="161" customWidth="1"/>
    <col min="11" max="11" width="9.625" style="161" customWidth="1"/>
    <col min="12" max="12" width="9.75" style="161" customWidth="1"/>
    <col min="13" max="13" width="9.125" style="161" customWidth="1"/>
    <col min="14" max="15" width="8.625" style="161" customWidth="1"/>
    <col min="16" max="16" width="7.875" style="161" customWidth="1"/>
    <col min="17" max="17" width="20.125" style="161" customWidth="1"/>
    <col min="18" max="18" width="12.625" style="161" customWidth="1"/>
    <col min="19" max="21" width="11.125" style="161" customWidth="1"/>
    <col min="22" max="22" width="11.625" style="162" customWidth="1"/>
    <col min="23" max="23" width="13.125" style="162" customWidth="1"/>
    <col min="24" max="24" width="11.625" style="162" customWidth="1"/>
    <col min="25" max="25" width="10.125" style="162" customWidth="1"/>
    <col min="26" max="26" width="9.625" style="162" customWidth="1"/>
    <col min="27" max="27" width="11.625" style="161" customWidth="1"/>
    <col min="28" max="29" width="10.125" style="160" customWidth="1"/>
    <col min="30" max="30" width="10.125" style="162" customWidth="1"/>
    <col min="31" max="31" width="20.625" style="162" customWidth="1"/>
    <col min="32" max="32" width="10.625" style="162" customWidth="1"/>
    <col min="33" max="33" width="20.125" style="162" customWidth="1"/>
    <col min="34" max="34" width="8.625" style="160" customWidth="1"/>
    <col min="35" max="39" width="8.625" style="162" customWidth="1"/>
    <col min="40" max="16384" width="9" style="162"/>
  </cols>
  <sheetData>
    <row r="1" spans="1:39" s="427" customFormat="1" ht="14.1" customHeight="1">
      <c r="A1" s="747" t="s">
        <v>1342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M1" s="719"/>
      <c r="N1" s="719"/>
      <c r="O1" s="426"/>
      <c r="P1" s="426"/>
      <c r="Q1" s="719" t="s">
        <v>1343</v>
      </c>
      <c r="R1" s="747" t="s">
        <v>1344</v>
      </c>
      <c r="S1" s="426"/>
      <c r="AB1" s="747"/>
      <c r="AC1" s="747"/>
      <c r="AE1" s="719" t="s">
        <v>1345</v>
      </c>
      <c r="AF1" s="747" t="s">
        <v>1346</v>
      </c>
      <c r="AH1" s="747"/>
    </row>
    <row r="2" spans="1:39" s="126" customFormat="1" ht="14.1" customHeight="1">
      <c r="A2" s="370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746"/>
      <c r="M2" s="746"/>
      <c r="N2" s="746"/>
      <c r="O2" s="125"/>
      <c r="P2" s="125"/>
      <c r="Q2" s="125"/>
      <c r="R2" s="125"/>
      <c r="S2" s="125"/>
      <c r="T2" s="125"/>
      <c r="U2" s="125"/>
      <c r="AA2" s="125"/>
      <c r="AB2" s="370"/>
      <c r="AC2" s="370"/>
      <c r="AH2" s="370"/>
    </row>
    <row r="3" spans="1:39" s="127" customFormat="1" ht="20.100000000000001" customHeight="1">
      <c r="A3" s="1445" t="s">
        <v>690</v>
      </c>
      <c r="B3" s="1445"/>
      <c r="C3" s="1445"/>
      <c r="D3" s="1445"/>
      <c r="E3" s="1445"/>
      <c r="F3" s="1445"/>
      <c r="G3" s="1445"/>
      <c r="H3" s="1445"/>
      <c r="I3" s="1445"/>
      <c r="J3" s="1446" t="s">
        <v>1117</v>
      </c>
      <c r="K3" s="1446"/>
      <c r="L3" s="1446"/>
      <c r="M3" s="1446"/>
      <c r="N3" s="1446"/>
      <c r="O3" s="1446"/>
      <c r="P3" s="1446"/>
      <c r="Q3" s="1446"/>
      <c r="R3" s="1445" t="s">
        <v>698</v>
      </c>
      <c r="S3" s="1445"/>
      <c r="T3" s="1445"/>
      <c r="U3" s="1445"/>
      <c r="V3" s="1445"/>
      <c r="W3" s="1445"/>
      <c r="X3" s="1445"/>
      <c r="Y3" s="1446" t="s">
        <v>1119</v>
      </c>
      <c r="Z3" s="1446"/>
      <c r="AA3" s="1446"/>
      <c r="AB3" s="1446"/>
      <c r="AC3" s="1446"/>
      <c r="AD3" s="1446"/>
      <c r="AE3" s="1446"/>
      <c r="AF3" s="1445" t="s">
        <v>692</v>
      </c>
      <c r="AG3" s="1445"/>
      <c r="AH3" s="1445"/>
      <c r="AI3" s="1445"/>
      <c r="AJ3" s="1445"/>
      <c r="AK3" s="1445"/>
      <c r="AL3" s="1445"/>
      <c r="AM3" s="1445"/>
    </row>
    <row r="4" spans="1:39" s="130" customFormat="1" ht="24" customHeight="1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C4" s="129"/>
      <c r="AD4" s="129"/>
      <c r="AE4" s="129"/>
      <c r="AF4" s="1446" t="s">
        <v>1118</v>
      </c>
      <c r="AG4" s="1446"/>
      <c r="AH4" s="1446"/>
      <c r="AI4" s="1446"/>
      <c r="AJ4" s="1446"/>
      <c r="AK4" s="1446"/>
      <c r="AL4" s="1446"/>
      <c r="AM4" s="1446"/>
    </row>
    <row r="5" spans="1:39" s="131" customFormat="1" ht="18" customHeight="1" thickBot="1">
      <c r="A5" s="131" t="s">
        <v>6</v>
      </c>
      <c r="M5" s="132"/>
      <c r="N5" s="132"/>
      <c r="Q5" s="132" t="s">
        <v>7</v>
      </c>
      <c r="R5" s="131" t="s">
        <v>6</v>
      </c>
      <c r="AE5" s="132" t="s">
        <v>7</v>
      </c>
      <c r="AF5" s="131" t="s">
        <v>6</v>
      </c>
      <c r="AM5" s="132" t="s">
        <v>7</v>
      </c>
    </row>
    <row r="6" spans="1:39" s="126" customFormat="1" ht="14.1" customHeight="1">
      <c r="A6" s="1447" t="s">
        <v>676</v>
      </c>
      <c r="B6" s="1413" t="s">
        <v>677</v>
      </c>
      <c r="C6" s="1416" t="s">
        <v>945</v>
      </c>
      <c r="D6" s="1416" t="s">
        <v>946</v>
      </c>
      <c r="E6" s="1419" t="s">
        <v>929</v>
      </c>
      <c r="F6" s="1419" t="s">
        <v>678</v>
      </c>
      <c r="G6" s="1422" t="s">
        <v>679</v>
      </c>
      <c r="H6" s="1419" t="s">
        <v>680</v>
      </c>
      <c r="I6" s="1425" t="s">
        <v>681</v>
      </c>
      <c r="J6" s="1428" t="s">
        <v>930</v>
      </c>
      <c r="K6" s="1431" t="s">
        <v>931</v>
      </c>
      <c r="L6" s="1425" t="s">
        <v>8</v>
      </c>
      <c r="M6" s="1425" t="s">
        <v>682</v>
      </c>
      <c r="N6" s="1425" t="s">
        <v>683</v>
      </c>
      <c r="O6" s="1434" t="s">
        <v>932</v>
      </c>
      <c r="P6" s="1419" t="s">
        <v>933</v>
      </c>
      <c r="Q6" s="1450" t="s">
        <v>964</v>
      </c>
      <c r="R6" s="1447" t="s">
        <v>691</v>
      </c>
      <c r="S6" s="1413" t="s">
        <v>934</v>
      </c>
      <c r="T6" s="1428" t="s">
        <v>935</v>
      </c>
      <c r="U6" s="1434" t="s">
        <v>936</v>
      </c>
      <c r="V6" s="1434" t="s">
        <v>1207</v>
      </c>
      <c r="W6" s="1434" t="s">
        <v>684</v>
      </c>
      <c r="X6" s="1437" t="s">
        <v>937</v>
      </c>
      <c r="Y6" s="1440" t="s">
        <v>1208</v>
      </c>
      <c r="Z6" s="1428" t="s">
        <v>938</v>
      </c>
      <c r="AA6" s="1434" t="s">
        <v>939</v>
      </c>
      <c r="AB6" s="1437" t="s">
        <v>940</v>
      </c>
      <c r="AC6" s="1437" t="s">
        <v>941</v>
      </c>
      <c r="AD6" s="1434" t="s">
        <v>942</v>
      </c>
      <c r="AE6" s="1450" t="s">
        <v>964</v>
      </c>
      <c r="AF6" s="1453" t="s">
        <v>965</v>
      </c>
      <c r="AG6" s="1447"/>
      <c r="AH6" s="1456" t="s">
        <v>685</v>
      </c>
      <c r="AI6" s="1434" t="s">
        <v>1209</v>
      </c>
      <c r="AJ6" s="1416" t="s">
        <v>1210</v>
      </c>
      <c r="AK6" s="1434" t="s">
        <v>943</v>
      </c>
      <c r="AL6" s="1434" t="s">
        <v>944</v>
      </c>
      <c r="AM6" s="1431" t="s">
        <v>686</v>
      </c>
    </row>
    <row r="7" spans="1:39" s="126" customFormat="1" ht="14.1" customHeight="1">
      <c r="A7" s="1448"/>
      <c r="B7" s="1414"/>
      <c r="C7" s="1417"/>
      <c r="D7" s="1417"/>
      <c r="E7" s="1420"/>
      <c r="F7" s="1420"/>
      <c r="G7" s="1423"/>
      <c r="H7" s="1420"/>
      <c r="I7" s="1426"/>
      <c r="J7" s="1429"/>
      <c r="K7" s="1432"/>
      <c r="L7" s="1426"/>
      <c r="M7" s="1426"/>
      <c r="N7" s="1426"/>
      <c r="O7" s="1435"/>
      <c r="P7" s="1420"/>
      <c r="Q7" s="1451"/>
      <c r="R7" s="1448"/>
      <c r="S7" s="1414"/>
      <c r="T7" s="1429"/>
      <c r="U7" s="1435"/>
      <c r="V7" s="1435"/>
      <c r="W7" s="1435"/>
      <c r="X7" s="1438"/>
      <c r="Y7" s="1441"/>
      <c r="Z7" s="1429"/>
      <c r="AA7" s="1435"/>
      <c r="AB7" s="1438"/>
      <c r="AC7" s="1438"/>
      <c r="AD7" s="1435"/>
      <c r="AE7" s="1451"/>
      <c r="AF7" s="1454"/>
      <c r="AG7" s="1448"/>
      <c r="AH7" s="1457"/>
      <c r="AI7" s="1435"/>
      <c r="AJ7" s="1417"/>
      <c r="AK7" s="1435"/>
      <c r="AL7" s="1435"/>
      <c r="AM7" s="1432"/>
    </row>
    <row r="8" spans="1:39" s="126" customFormat="1" ht="14.1" customHeight="1">
      <c r="A8" s="1448"/>
      <c r="B8" s="1414"/>
      <c r="C8" s="1417"/>
      <c r="D8" s="1417"/>
      <c r="E8" s="1420"/>
      <c r="F8" s="1420"/>
      <c r="G8" s="1423"/>
      <c r="H8" s="1420"/>
      <c r="I8" s="1426"/>
      <c r="J8" s="1429"/>
      <c r="K8" s="1432"/>
      <c r="L8" s="1426"/>
      <c r="M8" s="1426"/>
      <c r="N8" s="1426"/>
      <c r="O8" s="1435"/>
      <c r="P8" s="1420"/>
      <c r="Q8" s="1451"/>
      <c r="R8" s="1448"/>
      <c r="S8" s="1414"/>
      <c r="T8" s="1429"/>
      <c r="U8" s="1435"/>
      <c r="V8" s="1435"/>
      <c r="W8" s="1435"/>
      <c r="X8" s="1438"/>
      <c r="Y8" s="1441"/>
      <c r="Z8" s="1429"/>
      <c r="AA8" s="1435"/>
      <c r="AB8" s="1438"/>
      <c r="AC8" s="1438"/>
      <c r="AD8" s="1435"/>
      <c r="AE8" s="1451"/>
      <c r="AF8" s="1454"/>
      <c r="AG8" s="1448"/>
      <c r="AH8" s="1457"/>
      <c r="AI8" s="1435"/>
      <c r="AJ8" s="1417"/>
      <c r="AK8" s="1435"/>
      <c r="AL8" s="1435"/>
      <c r="AM8" s="1432"/>
    </row>
    <row r="9" spans="1:39" s="126" customFormat="1" ht="14.1" customHeight="1">
      <c r="A9" s="1448"/>
      <c r="B9" s="1414"/>
      <c r="C9" s="1417"/>
      <c r="D9" s="1417"/>
      <c r="E9" s="1420"/>
      <c r="F9" s="1420"/>
      <c r="G9" s="1423"/>
      <c r="H9" s="1420"/>
      <c r="I9" s="1426"/>
      <c r="J9" s="1429"/>
      <c r="K9" s="1432"/>
      <c r="L9" s="1426"/>
      <c r="M9" s="1426"/>
      <c r="N9" s="1426"/>
      <c r="O9" s="1435"/>
      <c r="P9" s="1420"/>
      <c r="Q9" s="1451"/>
      <c r="R9" s="1448"/>
      <c r="S9" s="1414"/>
      <c r="T9" s="1429"/>
      <c r="U9" s="1435"/>
      <c r="V9" s="1435"/>
      <c r="W9" s="1435"/>
      <c r="X9" s="1438"/>
      <c r="Y9" s="1441"/>
      <c r="Z9" s="1429"/>
      <c r="AA9" s="1435"/>
      <c r="AB9" s="1438"/>
      <c r="AC9" s="1438"/>
      <c r="AD9" s="1435"/>
      <c r="AE9" s="1451"/>
      <c r="AF9" s="1454"/>
      <c r="AG9" s="1448"/>
      <c r="AH9" s="1457"/>
      <c r="AI9" s="1435"/>
      <c r="AJ9" s="1417"/>
      <c r="AK9" s="1435"/>
      <c r="AL9" s="1435"/>
      <c r="AM9" s="1432"/>
    </row>
    <row r="10" spans="1:39" s="126" customFormat="1" ht="15.75" customHeight="1">
      <c r="A10" s="1449"/>
      <c r="B10" s="1415"/>
      <c r="C10" s="1418"/>
      <c r="D10" s="1418"/>
      <c r="E10" s="1421"/>
      <c r="F10" s="1421"/>
      <c r="G10" s="1424"/>
      <c r="H10" s="1421"/>
      <c r="I10" s="1427"/>
      <c r="J10" s="1430"/>
      <c r="K10" s="1433"/>
      <c r="L10" s="1427"/>
      <c r="M10" s="1427"/>
      <c r="N10" s="1427"/>
      <c r="O10" s="1436"/>
      <c r="P10" s="1421"/>
      <c r="Q10" s="1452"/>
      <c r="R10" s="1449"/>
      <c r="S10" s="1415"/>
      <c r="T10" s="1430"/>
      <c r="U10" s="1436"/>
      <c r="V10" s="1436"/>
      <c r="W10" s="1436"/>
      <c r="X10" s="1439"/>
      <c r="Y10" s="1442"/>
      <c r="Z10" s="1430"/>
      <c r="AA10" s="1436"/>
      <c r="AB10" s="1439"/>
      <c r="AC10" s="1439"/>
      <c r="AD10" s="1436"/>
      <c r="AE10" s="1452"/>
      <c r="AF10" s="1455"/>
      <c r="AG10" s="1449"/>
      <c r="AH10" s="1458"/>
      <c r="AI10" s="1436"/>
      <c r="AJ10" s="1418"/>
      <c r="AK10" s="1436"/>
      <c r="AL10" s="1436"/>
      <c r="AM10" s="1433"/>
    </row>
    <row r="11" spans="1:39" s="136" customFormat="1" ht="21" customHeight="1">
      <c r="A11" s="753" t="s">
        <v>700</v>
      </c>
      <c r="B11" s="362">
        <v>174325</v>
      </c>
      <c r="C11" s="364">
        <v>2382</v>
      </c>
      <c r="D11" s="364">
        <v>154</v>
      </c>
      <c r="E11" s="364">
        <v>70174</v>
      </c>
      <c r="F11" s="364">
        <v>642</v>
      </c>
      <c r="G11" s="364">
        <v>1223</v>
      </c>
      <c r="H11" s="364">
        <v>383</v>
      </c>
      <c r="I11" s="364">
        <v>212</v>
      </c>
      <c r="J11" s="364">
        <v>217</v>
      </c>
      <c r="K11" s="364">
        <v>1807</v>
      </c>
      <c r="L11" s="364">
        <v>3475</v>
      </c>
      <c r="M11" s="364">
        <v>113</v>
      </c>
      <c r="N11" s="364">
        <v>262</v>
      </c>
      <c r="O11" s="364">
        <v>7876</v>
      </c>
      <c r="P11" s="364">
        <v>2632</v>
      </c>
      <c r="Q11" s="134" t="s">
        <v>700</v>
      </c>
      <c r="R11" s="753" t="s">
        <v>700</v>
      </c>
      <c r="S11" s="133">
        <v>1152</v>
      </c>
      <c r="T11" s="133">
        <v>13881</v>
      </c>
      <c r="U11" s="133">
        <v>27331</v>
      </c>
      <c r="V11" s="133">
        <v>2580</v>
      </c>
      <c r="W11" s="133">
        <v>1377</v>
      </c>
      <c r="X11" s="133">
        <v>27378</v>
      </c>
      <c r="Y11" s="133">
        <v>741</v>
      </c>
      <c r="Z11" s="133">
        <v>164</v>
      </c>
      <c r="AA11" s="133">
        <v>419</v>
      </c>
      <c r="AB11" s="135">
        <v>100</v>
      </c>
      <c r="AC11" s="135">
        <v>43</v>
      </c>
      <c r="AD11" s="133">
        <v>155</v>
      </c>
      <c r="AE11" s="134" t="s">
        <v>700</v>
      </c>
      <c r="AF11" s="1459" t="s">
        <v>700</v>
      </c>
      <c r="AG11" s="1460"/>
      <c r="AH11" s="135">
        <v>51</v>
      </c>
      <c r="AI11" s="133">
        <v>149</v>
      </c>
      <c r="AJ11" s="133">
        <v>17</v>
      </c>
      <c r="AK11" s="133">
        <v>827</v>
      </c>
      <c r="AL11" s="133">
        <v>6408</v>
      </c>
      <c r="AM11" s="135">
        <v>0</v>
      </c>
    </row>
    <row r="12" spans="1:39" s="136" customFormat="1" ht="21" customHeight="1">
      <c r="A12" s="753" t="s">
        <v>796</v>
      </c>
      <c r="B12" s="362">
        <v>178355</v>
      </c>
      <c r="C12" s="364">
        <v>2522</v>
      </c>
      <c r="D12" s="364">
        <v>123</v>
      </c>
      <c r="E12" s="364">
        <v>71493</v>
      </c>
      <c r="F12" s="364">
        <v>653</v>
      </c>
      <c r="G12" s="364">
        <v>1270</v>
      </c>
      <c r="H12" s="364">
        <v>387</v>
      </c>
      <c r="I12" s="364">
        <v>214</v>
      </c>
      <c r="J12" s="364">
        <v>218</v>
      </c>
      <c r="K12" s="364">
        <v>1808</v>
      </c>
      <c r="L12" s="364">
        <v>3433</v>
      </c>
      <c r="M12" s="364">
        <v>111</v>
      </c>
      <c r="N12" s="364">
        <v>265</v>
      </c>
      <c r="O12" s="364">
        <v>8127</v>
      </c>
      <c r="P12" s="364">
        <v>2675</v>
      </c>
      <c r="Q12" s="134" t="s">
        <v>796</v>
      </c>
      <c r="R12" s="753" t="s">
        <v>796</v>
      </c>
      <c r="S12" s="133">
        <v>1216</v>
      </c>
      <c r="T12" s="133">
        <v>14362</v>
      </c>
      <c r="U12" s="133">
        <v>28108</v>
      </c>
      <c r="V12" s="133">
        <v>2549</v>
      </c>
      <c r="W12" s="133">
        <v>1401</v>
      </c>
      <c r="X12" s="133">
        <v>27594</v>
      </c>
      <c r="Y12" s="133">
        <v>781</v>
      </c>
      <c r="Z12" s="133">
        <v>178</v>
      </c>
      <c r="AA12" s="133">
        <v>427</v>
      </c>
      <c r="AB12" s="135">
        <v>115</v>
      </c>
      <c r="AC12" s="135">
        <v>48</v>
      </c>
      <c r="AD12" s="133">
        <v>162</v>
      </c>
      <c r="AE12" s="134" t="s">
        <v>796</v>
      </c>
      <c r="AF12" s="1459" t="s">
        <v>796</v>
      </c>
      <c r="AG12" s="1460"/>
      <c r="AH12" s="135">
        <v>51</v>
      </c>
      <c r="AI12" s="133">
        <v>179</v>
      </c>
      <c r="AJ12" s="133">
        <v>19</v>
      </c>
      <c r="AK12" s="133">
        <v>829</v>
      </c>
      <c r="AL12" s="133">
        <v>7037</v>
      </c>
      <c r="AM12" s="135">
        <v>0</v>
      </c>
    </row>
    <row r="13" spans="1:39" s="136" customFormat="1" ht="21" customHeight="1">
      <c r="A13" s="753" t="s">
        <v>833</v>
      </c>
      <c r="B13" s="362">
        <v>179296</v>
      </c>
      <c r="C13" s="364">
        <v>2606</v>
      </c>
      <c r="D13" s="364">
        <v>122</v>
      </c>
      <c r="E13" s="364">
        <v>71198</v>
      </c>
      <c r="F13" s="364">
        <v>640</v>
      </c>
      <c r="G13" s="364">
        <v>1294</v>
      </c>
      <c r="H13" s="364">
        <v>382</v>
      </c>
      <c r="I13" s="364">
        <v>195</v>
      </c>
      <c r="J13" s="364">
        <v>214</v>
      </c>
      <c r="K13" s="364">
        <v>1808</v>
      </c>
      <c r="L13" s="364">
        <v>3293</v>
      </c>
      <c r="M13" s="364">
        <v>111</v>
      </c>
      <c r="N13" s="364">
        <v>277</v>
      </c>
      <c r="O13" s="364">
        <v>8583</v>
      </c>
      <c r="P13" s="364">
        <v>2691</v>
      </c>
      <c r="Q13" s="134" t="s">
        <v>833</v>
      </c>
      <c r="R13" s="753" t="s">
        <v>833</v>
      </c>
      <c r="S13" s="133">
        <v>1096</v>
      </c>
      <c r="T13" s="133">
        <v>14689</v>
      </c>
      <c r="U13" s="133">
        <v>27938</v>
      </c>
      <c r="V13" s="133">
        <v>2558</v>
      </c>
      <c r="W13" s="133">
        <v>1416</v>
      </c>
      <c r="X13" s="133">
        <v>27482</v>
      </c>
      <c r="Y13" s="133">
        <v>719</v>
      </c>
      <c r="Z13" s="133">
        <v>209</v>
      </c>
      <c r="AA13" s="133">
        <v>428</v>
      </c>
      <c r="AB13" s="135">
        <v>121</v>
      </c>
      <c r="AC13" s="135">
        <v>51</v>
      </c>
      <c r="AD13" s="133">
        <v>163</v>
      </c>
      <c r="AE13" s="134" t="s">
        <v>833</v>
      </c>
      <c r="AF13" s="1459" t="s">
        <v>833</v>
      </c>
      <c r="AG13" s="1460"/>
      <c r="AH13" s="135">
        <v>51</v>
      </c>
      <c r="AI13" s="133">
        <v>233</v>
      </c>
      <c r="AJ13" s="133">
        <v>18</v>
      </c>
      <c r="AK13" s="133">
        <v>821</v>
      </c>
      <c r="AL13" s="133">
        <v>7889</v>
      </c>
      <c r="AM13" s="135">
        <v>0</v>
      </c>
    </row>
    <row r="14" spans="1:39" s="136" customFormat="1" ht="21" customHeight="1">
      <c r="A14" s="753" t="s">
        <v>1036</v>
      </c>
      <c r="B14" s="362">
        <v>182062</v>
      </c>
      <c r="C14" s="364">
        <v>2634</v>
      </c>
      <c r="D14" s="364">
        <v>145</v>
      </c>
      <c r="E14" s="364">
        <v>71711</v>
      </c>
      <c r="F14" s="364">
        <v>655</v>
      </c>
      <c r="G14" s="364">
        <v>1310</v>
      </c>
      <c r="H14" s="364">
        <v>378</v>
      </c>
      <c r="I14" s="364">
        <v>199</v>
      </c>
      <c r="J14" s="364">
        <v>226</v>
      </c>
      <c r="K14" s="364">
        <v>1798</v>
      </c>
      <c r="L14" s="364">
        <v>3256</v>
      </c>
      <c r="M14" s="364">
        <v>119</v>
      </c>
      <c r="N14" s="364">
        <v>282</v>
      </c>
      <c r="O14" s="364">
        <v>8708</v>
      </c>
      <c r="P14" s="364">
        <v>2721</v>
      </c>
      <c r="Q14" s="134" t="s">
        <v>1036</v>
      </c>
      <c r="R14" s="753" t="s">
        <v>1036</v>
      </c>
      <c r="S14" s="133">
        <v>1136</v>
      </c>
      <c r="T14" s="133">
        <v>14996</v>
      </c>
      <c r="U14" s="133">
        <v>28733</v>
      </c>
      <c r="V14" s="133">
        <v>2570</v>
      </c>
      <c r="W14" s="133">
        <v>1422</v>
      </c>
      <c r="X14" s="133">
        <v>27629</v>
      </c>
      <c r="Y14" s="133">
        <v>742</v>
      </c>
      <c r="Z14" s="133">
        <v>199</v>
      </c>
      <c r="AA14" s="133">
        <v>427</v>
      </c>
      <c r="AB14" s="135">
        <v>125</v>
      </c>
      <c r="AC14" s="135">
        <v>54</v>
      </c>
      <c r="AD14" s="133">
        <v>177</v>
      </c>
      <c r="AE14" s="134" t="s">
        <v>1036</v>
      </c>
      <c r="AF14" s="1459" t="s">
        <v>1036</v>
      </c>
      <c r="AG14" s="1460"/>
      <c r="AH14" s="135">
        <v>52</v>
      </c>
      <c r="AI14" s="133">
        <v>248</v>
      </c>
      <c r="AJ14" s="133">
        <v>18</v>
      </c>
      <c r="AK14" s="133">
        <v>824</v>
      </c>
      <c r="AL14" s="133">
        <v>8568</v>
      </c>
      <c r="AM14" s="135">
        <v>0</v>
      </c>
    </row>
    <row r="15" spans="1:39" s="136" customFormat="1" ht="21" customHeight="1">
      <c r="A15" s="893" t="s">
        <v>1260</v>
      </c>
      <c r="B15" s="361">
        <f t="shared" ref="B15:AA15" si="0">SUM(B17:B34)</f>
        <v>185780</v>
      </c>
      <c r="C15" s="365">
        <f>SUM(C17:C34)</f>
        <v>2757</v>
      </c>
      <c r="D15" s="365">
        <f>SUM(D17:D34)</f>
        <v>138</v>
      </c>
      <c r="E15" s="365">
        <f t="shared" si="0"/>
        <v>71956</v>
      </c>
      <c r="F15" s="365">
        <f>SUM(F17:F34)</f>
        <v>675</v>
      </c>
      <c r="G15" s="365">
        <f>SUM(G17:G34)</f>
        <v>1351</v>
      </c>
      <c r="H15" s="365">
        <f t="shared" si="0"/>
        <v>384</v>
      </c>
      <c r="I15" s="365">
        <f>SUM(I17:I34)</f>
        <v>206</v>
      </c>
      <c r="J15" s="365">
        <f>SUM(J17:J34)</f>
        <v>221</v>
      </c>
      <c r="K15" s="365">
        <f>SUM(K17:K34)</f>
        <v>1776</v>
      </c>
      <c r="L15" s="365">
        <f t="shared" si="0"/>
        <v>3513</v>
      </c>
      <c r="M15" s="365">
        <f t="shared" si="0"/>
        <v>122</v>
      </c>
      <c r="N15" s="365">
        <f t="shared" si="0"/>
        <v>298</v>
      </c>
      <c r="O15" s="365">
        <f t="shared" si="0"/>
        <v>8689</v>
      </c>
      <c r="P15" s="365">
        <f t="shared" si="0"/>
        <v>2658</v>
      </c>
      <c r="Q15" s="547" t="s">
        <v>1260</v>
      </c>
      <c r="R15" s="893" t="s">
        <v>1260</v>
      </c>
      <c r="S15" s="137">
        <f t="shared" si="0"/>
        <v>1158</v>
      </c>
      <c r="T15" s="137">
        <f t="shared" si="0"/>
        <v>15277</v>
      </c>
      <c r="U15" s="137">
        <f t="shared" si="0"/>
        <v>29644</v>
      </c>
      <c r="V15" s="137">
        <f t="shared" si="0"/>
        <v>2583</v>
      </c>
      <c r="W15" s="137">
        <f t="shared" si="0"/>
        <v>1432</v>
      </c>
      <c r="X15" s="137">
        <f t="shared" si="0"/>
        <v>28551</v>
      </c>
      <c r="Y15" s="137">
        <f t="shared" si="0"/>
        <v>771</v>
      </c>
      <c r="Z15" s="137">
        <f t="shared" si="0"/>
        <v>206</v>
      </c>
      <c r="AA15" s="137">
        <f t="shared" si="0"/>
        <v>431</v>
      </c>
      <c r="AB15" s="137">
        <f t="shared" ref="AB15:AM15" si="1">SUM(AB17:AB34)</f>
        <v>129</v>
      </c>
      <c r="AC15" s="137">
        <f t="shared" si="1"/>
        <v>54</v>
      </c>
      <c r="AD15" s="137">
        <f t="shared" si="1"/>
        <v>181</v>
      </c>
      <c r="AE15" s="547" t="s">
        <v>1260</v>
      </c>
      <c r="AF15" s="1443" t="s">
        <v>1276</v>
      </c>
      <c r="AG15" s="1444"/>
      <c r="AH15" s="137">
        <f t="shared" si="1"/>
        <v>53</v>
      </c>
      <c r="AI15" s="137">
        <f t="shared" si="1"/>
        <v>261</v>
      </c>
      <c r="AJ15" s="137">
        <f t="shared" si="1"/>
        <v>21</v>
      </c>
      <c r="AK15" s="137">
        <f t="shared" si="1"/>
        <v>829</v>
      </c>
      <c r="AL15" s="137">
        <f t="shared" si="1"/>
        <v>9455</v>
      </c>
      <c r="AM15" s="138">
        <f t="shared" si="1"/>
        <v>0</v>
      </c>
    </row>
    <row r="16" spans="1:39" s="126" customFormat="1" ht="9.9499999999999993" customHeight="1">
      <c r="A16" s="139"/>
      <c r="B16" s="362"/>
      <c r="C16" s="364"/>
      <c r="D16" s="364"/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4"/>
      <c r="P16" s="364"/>
      <c r="Q16" s="140"/>
      <c r="R16" s="141"/>
      <c r="S16" s="133"/>
      <c r="T16" s="135"/>
      <c r="U16" s="135"/>
      <c r="V16" s="135"/>
      <c r="W16" s="135"/>
      <c r="X16" s="135"/>
      <c r="Y16" s="135"/>
      <c r="Z16" s="135"/>
      <c r="AA16" s="133"/>
      <c r="AB16" s="142"/>
      <c r="AC16" s="142"/>
      <c r="AD16" s="135"/>
      <c r="AE16" s="140"/>
      <c r="AF16" s="143"/>
      <c r="AG16" s="141"/>
      <c r="AH16" s="142"/>
      <c r="AI16" s="135"/>
      <c r="AJ16" s="135"/>
      <c r="AK16" s="135"/>
      <c r="AL16" s="135"/>
      <c r="AM16" s="135"/>
    </row>
    <row r="17" spans="1:39" s="126" customFormat="1" ht="19.7" customHeight="1">
      <c r="A17" s="144" t="s">
        <v>430</v>
      </c>
      <c r="B17" s="363">
        <f>SUM(C17:P17,S17:AD17,AH17:AM17)</f>
        <v>9663</v>
      </c>
      <c r="C17" s="408">
        <v>317</v>
      </c>
      <c r="D17" s="408">
        <v>7</v>
      </c>
      <c r="E17" s="408">
        <v>5062</v>
      </c>
      <c r="F17" s="408">
        <v>47</v>
      </c>
      <c r="G17" s="408">
        <v>117</v>
      </c>
      <c r="H17" s="408">
        <v>38</v>
      </c>
      <c r="I17" s="408">
        <v>5</v>
      </c>
      <c r="J17" s="408">
        <v>37</v>
      </c>
      <c r="K17" s="408">
        <v>159</v>
      </c>
      <c r="L17" s="408">
        <v>209</v>
      </c>
      <c r="M17" s="408">
        <v>5</v>
      </c>
      <c r="N17" s="408">
        <v>26</v>
      </c>
      <c r="O17" s="408">
        <v>319</v>
      </c>
      <c r="P17" s="408">
        <v>201</v>
      </c>
      <c r="Q17" s="145" t="s">
        <v>429</v>
      </c>
      <c r="R17" s="144" t="s">
        <v>430</v>
      </c>
      <c r="S17" s="407">
        <v>148</v>
      </c>
      <c r="T17" s="407">
        <v>296</v>
      </c>
      <c r="U17" s="407">
        <v>1087</v>
      </c>
      <c r="V17" s="407">
        <v>157</v>
      </c>
      <c r="W17" s="407">
        <v>87</v>
      </c>
      <c r="X17" s="407">
        <v>681</v>
      </c>
      <c r="Y17" s="407">
        <v>43</v>
      </c>
      <c r="Z17" s="407">
        <v>9</v>
      </c>
      <c r="AA17" s="407">
        <v>16</v>
      </c>
      <c r="AB17" s="407">
        <v>1</v>
      </c>
      <c r="AC17" s="407">
        <v>1</v>
      </c>
      <c r="AD17" s="407">
        <v>4</v>
      </c>
      <c r="AE17" s="145" t="s">
        <v>429</v>
      </c>
      <c r="AF17" s="47" t="s">
        <v>430</v>
      </c>
      <c r="AG17" s="146" t="s">
        <v>429</v>
      </c>
      <c r="AH17" s="409">
        <v>2</v>
      </c>
      <c r="AI17" s="409">
        <v>4</v>
      </c>
      <c r="AJ17" s="409">
        <v>4</v>
      </c>
      <c r="AK17" s="407">
        <v>16</v>
      </c>
      <c r="AL17" s="407">
        <v>558</v>
      </c>
      <c r="AM17" s="407" t="s">
        <v>834</v>
      </c>
    </row>
    <row r="18" spans="1:39" s="126" customFormat="1" ht="19.7" customHeight="1">
      <c r="A18" s="144" t="s">
        <v>432</v>
      </c>
      <c r="B18" s="363">
        <f t="shared" ref="B18:B34" si="2">SUM(C18:P18,S18:AD18,AH18:AM18)</f>
        <v>10180</v>
      </c>
      <c r="C18" s="408">
        <v>329</v>
      </c>
      <c r="D18" s="408">
        <v>3</v>
      </c>
      <c r="E18" s="408">
        <v>4951</v>
      </c>
      <c r="F18" s="408">
        <v>39</v>
      </c>
      <c r="G18" s="408">
        <v>117</v>
      </c>
      <c r="H18" s="408">
        <v>48</v>
      </c>
      <c r="I18" s="408">
        <v>10</v>
      </c>
      <c r="J18" s="408">
        <v>14</v>
      </c>
      <c r="K18" s="408">
        <v>111</v>
      </c>
      <c r="L18" s="408">
        <v>363</v>
      </c>
      <c r="M18" s="408">
        <v>6</v>
      </c>
      <c r="N18" s="408">
        <v>16</v>
      </c>
      <c r="O18" s="408">
        <v>265</v>
      </c>
      <c r="P18" s="408">
        <v>302</v>
      </c>
      <c r="Q18" s="145" t="s">
        <v>431</v>
      </c>
      <c r="R18" s="144" t="s">
        <v>432</v>
      </c>
      <c r="S18" s="407">
        <v>80</v>
      </c>
      <c r="T18" s="407">
        <v>789</v>
      </c>
      <c r="U18" s="407">
        <v>672</v>
      </c>
      <c r="V18" s="407">
        <v>216</v>
      </c>
      <c r="W18" s="407">
        <v>124</v>
      </c>
      <c r="X18" s="407">
        <v>407</v>
      </c>
      <c r="Y18" s="407">
        <v>33</v>
      </c>
      <c r="Z18" s="407">
        <v>102</v>
      </c>
      <c r="AA18" s="407">
        <v>26</v>
      </c>
      <c r="AB18" s="407">
        <v>5</v>
      </c>
      <c r="AC18" s="407">
        <v>2</v>
      </c>
      <c r="AD18" s="407">
        <v>9</v>
      </c>
      <c r="AE18" s="145" t="s">
        <v>431</v>
      </c>
      <c r="AF18" s="47" t="s">
        <v>432</v>
      </c>
      <c r="AG18" s="146" t="s">
        <v>431</v>
      </c>
      <c r="AH18" s="409">
        <v>1</v>
      </c>
      <c r="AI18" s="409">
        <v>22</v>
      </c>
      <c r="AJ18" s="409">
        <v>6</v>
      </c>
      <c r="AK18" s="407">
        <v>15</v>
      </c>
      <c r="AL18" s="407">
        <v>1097</v>
      </c>
      <c r="AM18" s="407" t="s">
        <v>834</v>
      </c>
    </row>
    <row r="19" spans="1:39" s="126" customFormat="1" ht="19.7" customHeight="1">
      <c r="A19" s="147" t="s">
        <v>181</v>
      </c>
      <c r="B19" s="363">
        <f t="shared" si="2"/>
        <v>17166</v>
      </c>
      <c r="C19" s="408">
        <v>289</v>
      </c>
      <c r="D19" s="408">
        <v>18</v>
      </c>
      <c r="E19" s="408">
        <v>6916</v>
      </c>
      <c r="F19" s="408">
        <v>47</v>
      </c>
      <c r="G19" s="408">
        <v>138</v>
      </c>
      <c r="H19" s="408">
        <v>46</v>
      </c>
      <c r="I19" s="408">
        <v>24</v>
      </c>
      <c r="J19" s="408">
        <v>27</v>
      </c>
      <c r="K19" s="408">
        <v>147</v>
      </c>
      <c r="L19" s="408">
        <v>235</v>
      </c>
      <c r="M19" s="408">
        <v>22</v>
      </c>
      <c r="N19" s="408">
        <v>34</v>
      </c>
      <c r="O19" s="408">
        <v>600</v>
      </c>
      <c r="P19" s="408">
        <v>359</v>
      </c>
      <c r="Q19" s="148" t="s">
        <v>295</v>
      </c>
      <c r="R19" s="147" t="s">
        <v>181</v>
      </c>
      <c r="S19" s="407">
        <v>42</v>
      </c>
      <c r="T19" s="407">
        <v>2017</v>
      </c>
      <c r="U19" s="407">
        <v>1639</v>
      </c>
      <c r="V19" s="407">
        <v>281</v>
      </c>
      <c r="W19" s="407">
        <v>121</v>
      </c>
      <c r="X19" s="407">
        <v>2596</v>
      </c>
      <c r="Y19" s="407">
        <v>91</v>
      </c>
      <c r="Z19" s="407">
        <v>5</v>
      </c>
      <c r="AA19" s="407">
        <v>27</v>
      </c>
      <c r="AB19" s="407">
        <v>2</v>
      </c>
      <c r="AC19" s="407">
        <v>9</v>
      </c>
      <c r="AD19" s="407">
        <v>20</v>
      </c>
      <c r="AE19" s="148" t="s">
        <v>295</v>
      </c>
      <c r="AF19" s="149" t="s">
        <v>181</v>
      </c>
      <c r="AG19" s="150" t="s">
        <v>295</v>
      </c>
      <c r="AH19" s="409">
        <v>2</v>
      </c>
      <c r="AI19" s="409">
        <v>29</v>
      </c>
      <c r="AJ19" s="409">
        <v>1</v>
      </c>
      <c r="AK19" s="407">
        <v>65</v>
      </c>
      <c r="AL19" s="407">
        <v>1317</v>
      </c>
      <c r="AM19" s="407" t="s">
        <v>834</v>
      </c>
    </row>
    <row r="20" spans="1:39" s="126" customFormat="1" ht="19.7" customHeight="1">
      <c r="A20" s="147" t="s">
        <v>183</v>
      </c>
      <c r="B20" s="363">
        <f t="shared" si="2"/>
        <v>10505</v>
      </c>
      <c r="C20" s="408">
        <v>135</v>
      </c>
      <c r="D20" s="408">
        <v>12</v>
      </c>
      <c r="E20" s="408">
        <v>4144</v>
      </c>
      <c r="F20" s="408">
        <v>25</v>
      </c>
      <c r="G20" s="408">
        <v>81</v>
      </c>
      <c r="H20" s="408">
        <v>15</v>
      </c>
      <c r="I20" s="408">
        <v>12</v>
      </c>
      <c r="J20" s="408">
        <v>8</v>
      </c>
      <c r="K20" s="408">
        <v>101</v>
      </c>
      <c r="L20" s="408">
        <v>142</v>
      </c>
      <c r="M20" s="408">
        <v>4</v>
      </c>
      <c r="N20" s="408">
        <v>16</v>
      </c>
      <c r="O20" s="408">
        <v>712</v>
      </c>
      <c r="P20" s="408">
        <v>148</v>
      </c>
      <c r="Q20" s="148" t="s">
        <v>297</v>
      </c>
      <c r="R20" s="147" t="s">
        <v>183</v>
      </c>
      <c r="S20" s="407">
        <v>33</v>
      </c>
      <c r="T20" s="407">
        <v>479</v>
      </c>
      <c r="U20" s="407">
        <v>1708</v>
      </c>
      <c r="V20" s="407">
        <v>151</v>
      </c>
      <c r="W20" s="407">
        <v>97</v>
      </c>
      <c r="X20" s="407">
        <v>1876</v>
      </c>
      <c r="Y20" s="407">
        <v>45</v>
      </c>
      <c r="Z20" s="407">
        <v>3</v>
      </c>
      <c r="AA20" s="407">
        <v>25</v>
      </c>
      <c r="AB20" s="407">
        <v>3</v>
      </c>
      <c r="AC20" s="407">
        <v>4</v>
      </c>
      <c r="AD20" s="407">
        <v>8</v>
      </c>
      <c r="AE20" s="148" t="s">
        <v>297</v>
      </c>
      <c r="AF20" s="149" t="s">
        <v>183</v>
      </c>
      <c r="AG20" s="150" t="s">
        <v>297</v>
      </c>
      <c r="AH20" s="409">
        <v>3</v>
      </c>
      <c r="AI20" s="409">
        <v>18</v>
      </c>
      <c r="AJ20" s="409">
        <v>0</v>
      </c>
      <c r="AK20" s="407">
        <v>11</v>
      </c>
      <c r="AL20" s="407">
        <v>486</v>
      </c>
      <c r="AM20" s="407" t="s">
        <v>834</v>
      </c>
    </row>
    <row r="21" spans="1:39" s="126" customFormat="1" ht="19.7" customHeight="1">
      <c r="A21" s="147" t="s">
        <v>185</v>
      </c>
      <c r="B21" s="363">
        <f t="shared" si="2"/>
        <v>18219</v>
      </c>
      <c r="C21" s="408">
        <v>159</v>
      </c>
      <c r="D21" s="408">
        <v>26</v>
      </c>
      <c r="E21" s="408">
        <v>6716</v>
      </c>
      <c r="F21" s="408">
        <v>94</v>
      </c>
      <c r="G21" s="408">
        <v>114</v>
      </c>
      <c r="H21" s="408">
        <v>40</v>
      </c>
      <c r="I21" s="408">
        <v>25</v>
      </c>
      <c r="J21" s="408">
        <v>21</v>
      </c>
      <c r="K21" s="408">
        <v>199</v>
      </c>
      <c r="L21" s="408">
        <v>530</v>
      </c>
      <c r="M21" s="408">
        <v>14</v>
      </c>
      <c r="N21" s="408">
        <v>21</v>
      </c>
      <c r="O21" s="408">
        <v>988</v>
      </c>
      <c r="P21" s="408">
        <v>203</v>
      </c>
      <c r="Q21" s="148" t="s">
        <v>299</v>
      </c>
      <c r="R21" s="147" t="s">
        <v>185</v>
      </c>
      <c r="S21" s="407">
        <v>96</v>
      </c>
      <c r="T21" s="407">
        <v>438</v>
      </c>
      <c r="U21" s="407">
        <v>3951</v>
      </c>
      <c r="V21" s="407">
        <v>223</v>
      </c>
      <c r="W21" s="407">
        <v>153</v>
      </c>
      <c r="X21" s="407">
        <v>3027</v>
      </c>
      <c r="Y21" s="407">
        <v>53</v>
      </c>
      <c r="Z21" s="407">
        <v>18</v>
      </c>
      <c r="AA21" s="407">
        <v>79</v>
      </c>
      <c r="AB21" s="407">
        <v>11</v>
      </c>
      <c r="AC21" s="407">
        <v>6</v>
      </c>
      <c r="AD21" s="407">
        <v>15</v>
      </c>
      <c r="AE21" s="148" t="s">
        <v>299</v>
      </c>
      <c r="AF21" s="149" t="s">
        <v>185</v>
      </c>
      <c r="AG21" s="150" t="s">
        <v>299</v>
      </c>
      <c r="AH21" s="409">
        <v>4</v>
      </c>
      <c r="AI21" s="409">
        <v>29</v>
      </c>
      <c r="AJ21" s="409">
        <v>2</v>
      </c>
      <c r="AK21" s="407">
        <v>258</v>
      </c>
      <c r="AL21" s="407">
        <v>706</v>
      </c>
      <c r="AM21" s="407" t="s">
        <v>834</v>
      </c>
    </row>
    <row r="22" spans="1:39" s="126" customFormat="1" ht="19.7" customHeight="1">
      <c r="A22" s="147" t="s">
        <v>187</v>
      </c>
      <c r="B22" s="363">
        <f t="shared" si="2"/>
        <v>15678</v>
      </c>
      <c r="C22" s="408">
        <v>533</v>
      </c>
      <c r="D22" s="408">
        <v>25</v>
      </c>
      <c r="E22" s="408">
        <v>7797</v>
      </c>
      <c r="F22" s="408">
        <v>41</v>
      </c>
      <c r="G22" s="408">
        <v>125</v>
      </c>
      <c r="H22" s="408">
        <v>41</v>
      </c>
      <c r="I22" s="408">
        <v>3</v>
      </c>
      <c r="J22" s="408">
        <v>17</v>
      </c>
      <c r="K22" s="408">
        <v>135</v>
      </c>
      <c r="L22" s="408">
        <v>368</v>
      </c>
      <c r="M22" s="408">
        <v>5</v>
      </c>
      <c r="N22" s="408">
        <v>37</v>
      </c>
      <c r="O22" s="408">
        <v>416</v>
      </c>
      <c r="P22" s="408">
        <v>344</v>
      </c>
      <c r="Q22" s="148" t="s">
        <v>301</v>
      </c>
      <c r="R22" s="147" t="s">
        <v>187</v>
      </c>
      <c r="S22" s="407">
        <v>84</v>
      </c>
      <c r="T22" s="407">
        <v>1826</v>
      </c>
      <c r="U22" s="407">
        <v>1008</v>
      </c>
      <c r="V22" s="407">
        <v>186</v>
      </c>
      <c r="W22" s="407">
        <v>166</v>
      </c>
      <c r="X22" s="407">
        <v>1494</v>
      </c>
      <c r="Y22" s="407">
        <v>50</v>
      </c>
      <c r="Z22" s="407">
        <v>4</v>
      </c>
      <c r="AA22" s="407">
        <v>20</v>
      </c>
      <c r="AB22" s="407">
        <v>1</v>
      </c>
      <c r="AC22" s="407">
        <v>3</v>
      </c>
      <c r="AD22" s="407">
        <v>9</v>
      </c>
      <c r="AE22" s="148" t="s">
        <v>301</v>
      </c>
      <c r="AF22" s="149" t="s">
        <v>187</v>
      </c>
      <c r="AG22" s="150" t="s">
        <v>301</v>
      </c>
      <c r="AH22" s="409">
        <v>4</v>
      </c>
      <c r="AI22" s="409">
        <v>10</v>
      </c>
      <c r="AJ22" s="409">
        <v>4</v>
      </c>
      <c r="AK22" s="407">
        <v>27</v>
      </c>
      <c r="AL22" s="407">
        <v>895</v>
      </c>
      <c r="AM22" s="407" t="s">
        <v>834</v>
      </c>
    </row>
    <row r="23" spans="1:39" s="126" customFormat="1" ht="19.7" customHeight="1">
      <c r="A23" s="147" t="s">
        <v>189</v>
      </c>
      <c r="B23" s="363">
        <f t="shared" si="2"/>
        <v>11748</v>
      </c>
      <c r="C23" s="408">
        <v>109</v>
      </c>
      <c r="D23" s="408">
        <v>2</v>
      </c>
      <c r="E23" s="408">
        <v>4248</v>
      </c>
      <c r="F23" s="408">
        <v>47</v>
      </c>
      <c r="G23" s="408">
        <v>89</v>
      </c>
      <c r="H23" s="408">
        <v>28</v>
      </c>
      <c r="I23" s="408">
        <v>21</v>
      </c>
      <c r="J23" s="408">
        <v>14</v>
      </c>
      <c r="K23" s="408">
        <v>109</v>
      </c>
      <c r="L23" s="408">
        <v>340</v>
      </c>
      <c r="M23" s="408">
        <v>12</v>
      </c>
      <c r="N23" s="408">
        <v>12</v>
      </c>
      <c r="O23" s="408">
        <v>593</v>
      </c>
      <c r="P23" s="408">
        <v>125</v>
      </c>
      <c r="Q23" s="148" t="s">
        <v>303</v>
      </c>
      <c r="R23" s="147" t="s">
        <v>189</v>
      </c>
      <c r="S23" s="407">
        <v>91</v>
      </c>
      <c r="T23" s="407">
        <v>293</v>
      </c>
      <c r="U23" s="407">
        <v>2087</v>
      </c>
      <c r="V23" s="407">
        <v>136</v>
      </c>
      <c r="W23" s="407">
        <v>120</v>
      </c>
      <c r="X23" s="407">
        <v>2309</v>
      </c>
      <c r="Y23" s="407">
        <v>44</v>
      </c>
      <c r="Z23" s="407">
        <v>5</v>
      </c>
      <c r="AA23" s="407">
        <v>25</v>
      </c>
      <c r="AB23" s="407">
        <v>13</v>
      </c>
      <c r="AC23" s="407">
        <v>2</v>
      </c>
      <c r="AD23" s="407">
        <v>11</v>
      </c>
      <c r="AE23" s="148" t="s">
        <v>303</v>
      </c>
      <c r="AF23" s="149" t="s">
        <v>189</v>
      </c>
      <c r="AG23" s="150" t="s">
        <v>303</v>
      </c>
      <c r="AH23" s="409">
        <v>9</v>
      </c>
      <c r="AI23" s="409">
        <v>20</v>
      </c>
      <c r="AJ23" s="409">
        <v>0</v>
      </c>
      <c r="AK23" s="407">
        <v>118</v>
      </c>
      <c r="AL23" s="407">
        <v>716</v>
      </c>
      <c r="AM23" s="407" t="s">
        <v>834</v>
      </c>
    </row>
    <row r="24" spans="1:39" s="126" customFormat="1" ht="19.7" customHeight="1">
      <c r="A24" s="147" t="s">
        <v>191</v>
      </c>
      <c r="B24" s="363">
        <f t="shared" si="2"/>
        <v>9197</v>
      </c>
      <c r="C24" s="408">
        <v>72</v>
      </c>
      <c r="D24" s="408">
        <v>0</v>
      </c>
      <c r="E24" s="408">
        <v>2948</v>
      </c>
      <c r="F24" s="408">
        <v>48</v>
      </c>
      <c r="G24" s="408">
        <v>43</v>
      </c>
      <c r="H24" s="408">
        <v>15</v>
      </c>
      <c r="I24" s="408">
        <v>23</v>
      </c>
      <c r="J24" s="408">
        <v>10</v>
      </c>
      <c r="K24" s="408">
        <v>80</v>
      </c>
      <c r="L24" s="408">
        <v>204</v>
      </c>
      <c r="M24" s="408">
        <v>5</v>
      </c>
      <c r="N24" s="408">
        <v>19</v>
      </c>
      <c r="O24" s="408">
        <v>217</v>
      </c>
      <c r="P24" s="408">
        <v>106</v>
      </c>
      <c r="Q24" s="151" t="s">
        <v>305</v>
      </c>
      <c r="R24" s="147" t="s">
        <v>191</v>
      </c>
      <c r="S24" s="407">
        <v>28</v>
      </c>
      <c r="T24" s="407">
        <v>1300</v>
      </c>
      <c r="U24" s="407">
        <v>1775</v>
      </c>
      <c r="V24" s="407">
        <v>180</v>
      </c>
      <c r="W24" s="407">
        <v>63</v>
      </c>
      <c r="X24" s="407">
        <v>1361</v>
      </c>
      <c r="Y24" s="407">
        <v>40</v>
      </c>
      <c r="Z24" s="407">
        <v>24</v>
      </c>
      <c r="AA24" s="407">
        <v>8</v>
      </c>
      <c r="AB24" s="407">
        <v>8</v>
      </c>
      <c r="AC24" s="407">
        <v>1</v>
      </c>
      <c r="AD24" s="407">
        <v>3</v>
      </c>
      <c r="AE24" s="151" t="s">
        <v>305</v>
      </c>
      <c r="AF24" s="149" t="s">
        <v>191</v>
      </c>
      <c r="AG24" s="152" t="s">
        <v>305</v>
      </c>
      <c r="AH24" s="409">
        <v>2</v>
      </c>
      <c r="AI24" s="409">
        <v>12</v>
      </c>
      <c r="AJ24" s="409">
        <v>0</v>
      </c>
      <c r="AK24" s="407">
        <v>41</v>
      </c>
      <c r="AL24" s="407">
        <v>561</v>
      </c>
      <c r="AM24" s="407" t="s">
        <v>834</v>
      </c>
    </row>
    <row r="25" spans="1:39" s="126" customFormat="1" ht="19.7" customHeight="1">
      <c r="A25" s="147" t="s">
        <v>193</v>
      </c>
      <c r="B25" s="363">
        <f t="shared" si="2"/>
        <v>9659</v>
      </c>
      <c r="C25" s="408">
        <v>80</v>
      </c>
      <c r="D25" s="408">
        <v>6</v>
      </c>
      <c r="E25" s="408">
        <v>3297</v>
      </c>
      <c r="F25" s="408">
        <v>31</v>
      </c>
      <c r="G25" s="408">
        <v>68</v>
      </c>
      <c r="H25" s="408">
        <v>7</v>
      </c>
      <c r="I25" s="408">
        <v>8</v>
      </c>
      <c r="J25" s="408">
        <v>5</v>
      </c>
      <c r="K25" s="408">
        <v>90</v>
      </c>
      <c r="L25" s="408">
        <v>94</v>
      </c>
      <c r="M25" s="408">
        <v>5</v>
      </c>
      <c r="N25" s="408">
        <v>7</v>
      </c>
      <c r="O25" s="408">
        <v>845</v>
      </c>
      <c r="P25" s="408">
        <v>69</v>
      </c>
      <c r="Q25" s="148" t="s">
        <v>307</v>
      </c>
      <c r="R25" s="147" t="s">
        <v>193</v>
      </c>
      <c r="S25" s="407">
        <v>85</v>
      </c>
      <c r="T25" s="407">
        <v>217</v>
      </c>
      <c r="U25" s="407">
        <v>2013</v>
      </c>
      <c r="V25" s="407">
        <v>99</v>
      </c>
      <c r="W25" s="407">
        <v>43</v>
      </c>
      <c r="X25" s="407">
        <v>2356</v>
      </c>
      <c r="Y25" s="407">
        <v>19</v>
      </c>
      <c r="Z25" s="407">
        <v>3</v>
      </c>
      <c r="AA25" s="407">
        <v>37</v>
      </c>
      <c r="AB25" s="407">
        <v>8</v>
      </c>
      <c r="AC25" s="407">
        <v>1</v>
      </c>
      <c r="AD25" s="407">
        <v>16</v>
      </c>
      <c r="AE25" s="148" t="s">
        <v>307</v>
      </c>
      <c r="AF25" s="149" t="s">
        <v>193</v>
      </c>
      <c r="AG25" s="150" t="s">
        <v>307</v>
      </c>
      <c r="AH25" s="409">
        <v>4</v>
      </c>
      <c r="AI25" s="409">
        <v>16</v>
      </c>
      <c r="AJ25" s="409">
        <v>0</v>
      </c>
      <c r="AK25" s="407">
        <v>32</v>
      </c>
      <c r="AL25" s="407">
        <v>98</v>
      </c>
      <c r="AM25" s="407" t="s">
        <v>834</v>
      </c>
    </row>
    <row r="26" spans="1:39" s="126" customFormat="1" ht="19.7" customHeight="1">
      <c r="A26" s="147" t="s">
        <v>195</v>
      </c>
      <c r="B26" s="363">
        <f t="shared" si="2"/>
        <v>14352</v>
      </c>
      <c r="C26" s="408">
        <v>197</v>
      </c>
      <c r="D26" s="408">
        <v>14</v>
      </c>
      <c r="E26" s="408">
        <v>4428</v>
      </c>
      <c r="F26" s="408">
        <v>86</v>
      </c>
      <c r="G26" s="408">
        <v>89</v>
      </c>
      <c r="H26" s="408">
        <v>19</v>
      </c>
      <c r="I26" s="408">
        <v>19</v>
      </c>
      <c r="J26" s="408">
        <v>11</v>
      </c>
      <c r="K26" s="408">
        <v>135</v>
      </c>
      <c r="L26" s="408">
        <v>215</v>
      </c>
      <c r="M26" s="408">
        <v>9</v>
      </c>
      <c r="N26" s="408">
        <v>21</v>
      </c>
      <c r="O26" s="408">
        <v>898</v>
      </c>
      <c r="P26" s="408">
        <v>245</v>
      </c>
      <c r="Q26" s="151" t="s">
        <v>309</v>
      </c>
      <c r="R26" s="147" t="s">
        <v>195</v>
      </c>
      <c r="S26" s="407">
        <v>239</v>
      </c>
      <c r="T26" s="407">
        <v>396</v>
      </c>
      <c r="U26" s="407">
        <v>2733</v>
      </c>
      <c r="V26" s="407">
        <v>150</v>
      </c>
      <c r="W26" s="407">
        <v>104</v>
      </c>
      <c r="X26" s="407">
        <v>3404</v>
      </c>
      <c r="Y26" s="407">
        <v>39</v>
      </c>
      <c r="Z26" s="407">
        <v>5</v>
      </c>
      <c r="AA26" s="407">
        <v>47</v>
      </c>
      <c r="AB26" s="407">
        <v>12</v>
      </c>
      <c r="AC26" s="407">
        <v>3</v>
      </c>
      <c r="AD26" s="407">
        <v>24</v>
      </c>
      <c r="AE26" s="151" t="s">
        <v>309</v>
      </c>
      <c r="AF26" s="149" t="s">
        <v>195</v>
      </c>
      <c r="AG26" s="152" t="s">
        <v>309</v>
      </c>
      <c r="AH26" s="409">
        <v>5</v>
      </c>
      <c r="AI26" s="409">
        <v>16</v>
      </c>
      <c r="AJ26" s="409">
        <v>0</v>
      </c>
      <c r="AK26" s="407">
        <v>54</v>
      </c>
      <c r="AL26" s="407">
        <v>735</v>
      </c>
      <c r="AM26" s="407" t="s">
        <v>834</v>
      </c>
    </row>
    <row r="27" spans="1:39" s="126" customFormat="1" ht="19.7" customHeight="1">
      <c r="A27" s="147" t="s">
        <v>196</v>
      </c>
      <c r="B27" s="363">
        <f t="shared" si="2"/>
        <v>12792</v>
      </c>
      <c r="C27" s="408">
        <v>180</v>
      </c>
      <c r="D27" s="408">
        <v>5</v>
      </c>
      <c r="E27" s="408">
        <v>4992</v>
      </c>
      <c r="F27" s="408">
        <v>22</v>
      </c>
      <c r="G27" s="408">
        <v>116</v>
      </c>
      <c r="H27" s="408">
        <v>31</v>
      </c>
      <c r="I27" s="408">
        <v>9</v>
      </c>
      <c r="J27" s="408">
        <v>17</v>
      </c>
      <c r="K27" s="408">
        <v>102</v>
      </c>
      <c r="L27" s="408">
        <v>224</v>
      </c>
      <c r="M27" s="408">
        <v>2</v>
      </c>
      <c r="N27" s="408">
        <v>18</v>
      </c>
      <c r="O27" s="408">
        <v>218</v>
      </c>
      <c r="P27" s="408">
        <v>97</v>
      </c>
      <c r="Q27" s="151" t="s">
        <v>311</v>
      </c>
      <c r="R27" s="147" t="s">
        <v>196</v>
      </c>
      <c r="S27" s="407">
        <v>5</v>
      </c>
      <c r="T27" s="407">
        <v>2435</v>
      </c>
      <c r="U27" s="407">
        <v>1525</v>
      </c>
      <c r="V27" s="407">
        <v>215</v>
      </c>
      <c r="W27" s="407">
        <v>92</v>
      </c>
      <c r="X27" s="407">
        <v>1542</v>
      </c>
      <c r="Y27" s="407">
        <v>56</v>
      </c>
      <c r="Z27" s="407">
        <v>9</v>
      </c>
      <c r="AA27" s="407">
        <v>12</v>
      </c>
      <c r="AB27" s="407">
        <v>0</v>
      </c>
      <c r="AC27" s="407">
        <v>1</v>
      </c>
      <c r="AD27" s="407">
        <v>6</v>
      </c>
      <c r="AE27" s="151" t="s">
        <v>311</v>
      </c>
      <c r="AF27" s="149" t="s">
        <v>196</v>
      </c>
      <c r="AG27" s="152" t="s">
        <v>311</v>
      </c>
      <c r="AH27" s="409">
        <v>3</v>
      </c>
      <c r="AI27" s="409">
        <v>3</v>
      </c>
      <c r="AJ27" s="409">
        <v>2</v>
      </c>
      <c r="AK27" s="407">
        <v>9</v>
      </c>
      <c r="AL27" s="407">
        <v>844</v>
      </c>
      <c r="AM27" s="407" t="s">
        <v>834</v>
      </c>
    </row>
    <row r="28" spans="1:39" s="126" customFormat="1" ht="19.7" customHeight="1">
      <c r="A28" s="147" t="s">
        <v>434</v>
      </c>
      <c r="B28" s="363">
        <f t="shared" si="2"/>
        <v>9929</v>
      </c>
      <c r="C28" s="408">
        <v>38</v>
      </c>
      <c r="D28" s="408">
        <v>4</v>
      </c>
      <c r="E28" s="408">
        <v>2571</v>
      </c>
      <c r="F28" s="408">
        <v>28</v>
      </c>
      <c r="G28" s="408">
        <v>58</v>
      </c>
      <c r="H28" s="408">
        <v>11</v>
      </c>
      <c r="I28" s="408">
        <v>16</v>
      </c>
      <c r="J28" s="408">
        <v>11</v>
      </c>
      <c r="K28" s="408">
        <v>101</v>
      </c>
      <c r="L28" s="408">
        <v>78</v>
      </c>
      <c r="M28" s="408">
        <v>7</v>
      </c>
      <c r="N28" s="408">
        <v>14</v>
      </c>
      <c r="O28" s="408">
        <v>1139</v>
      </c>
      <c r="P28" s="408">
        <v>48</v>
      </c>
      <c r="Q28" s="148" t="s">
        <v>433</v>
      </c>
      <c r="R28" s="147" t="s">
        <v>434</v>
      </c>
      <c r="S28" s="407">
        <v>63</v>
      </c>
      <c r="T28" s="407">
        <v>388</v>
      </c>
      <c r="U28" s="407">
        <v>2894</v>
      </c>
      <c r="V28" s="407">
        <v>130</v>
      </c>
      <c r="W28" s="407">
        <v>39</v>
      </c>
      <c r="X28" s="407">
        <v>1825</v>
      </c>
      <c r="Y28" s="407">
        <v>42</v>
      </c>
      <c r="Z28" s="407">
        <v>3</v>
      </c>
      <c r="AA28" s="407">
        <v>30</v>
      </c>
      <c r="AB28" s="407">
        <v>16</v>
      </c>
      <c r="AC28" s="407">
        <v>5</v>
      </c>
      <c r="AD28" s="407">
        <v>13</v>
      </c>
      <c r="AE28" s="148" t="s">
        <v>433</v>
      </c>
      <c r="AF28" s="149" t="s">
        <v>434</v>
      </c>
      <c r="AG28" s="150" t="s">
        <v>433</v>
      </c>
      <c r="AH28" s="409">
        <v>6</v>
      </c>
      <c r="AI28" s="409">
        <v>16</v>
      </c>
      <c r="AJ28" s="409">
        <v>0</v>
      </c>
      <c r="AK28" s="407">
        <v>29</v>
      </c>
      <c r="AL28" s="407">
        <v>306</v>
      </c>
      <c r="AM28" s="407" t="s">
        <v>834</v>
      </c>
    </row>
    <row r="29" spans="1:39" s="126" customFormat="1" ht="19.7" customHeight="1">
      <c r="A29" s="147" t="s">
        <v>687</v>
      </c>
      <c r="B29" s="363">
        <f t="shared" si="2"/>
        <v>4358</v>
      </c>
      <c r="C29" s="408">
        <v>33</v>
      </c>
      <c r="D29" s="408">
        <v>4</v>
      </c>
      <c r="E29" s="408">
        <v>1711</v>
      </c>
      <c r="F29" s="408">
        <v>22</v>
      </c>
      <c r="G29" s="408">
        <v>25</v>
      </c>
      <c r="H29" s="408">
        <v>8</v>
      </c>
      <c r="I29" s="408">
        <v>6</v>
      </c>
      <c r="J29" s="408">
        <v>2</v>
      </c>
      <c r="K29" s="408">
        <v>55</v>
      </c>
      <c r="L29" s="408">
        <v>103</v>
      </c>
      <c r="M29" s="408">
        <v>9</v>
      </c>
      <c r="N29" s="408">
        <v>5</v>
      </c>
      <c r="O29" s="408">
        <v>260</v>
      </c>
      <c r="P29" s="408">
        <v>84</v>
      </c>
      <c r="Q29" s="148" t="s">
        <v>501</v>
      </c>
      <c r="R29" s="147" t="s">
        <v>688</v>
      </c>
      <c r="S29" s="407">
        <v>39</v>
      </c>
      <c r="T29" s="407">
        <v>162</v>
      </c>
      <c r="U29" s="407">
        <v>888</v>
      </c>
      <c r="V29" s="407">
        <v>67</v>
      </c>
      <c r="W29" s="407">
        <v>25</v>
      </c>
      <c r="X29" s="407">
        <v>585</v>
      </c>
      <c r="Y29" s="407">
        <v>12</v>
      </c>
      <c r="Z29" s="407">
        <v>2</v>
      </c>
      <c r="AA29" s="407">
        <v>19</v>
      </c>
      <c r="AB29" s="407">
        <v>23</v>
      </c>
      <c r="AC29" s="407">
        <v>0</v>
      </c>
      <c r="AD29" s="407">
        <v>12</v>
      </c>
      <c r="AE29" s="148" t="s">
        <v>501</v>
      </c>
      <c r="AF29" s="149" t="s">
        <v>688</v>
      </c>
      <c r="AG29" s="150" t="s">
        <v>501</v>
      </c>
      <c r="AH29" s="409">
        <v>1</v>
      </c>
      <c r="AI29" s="409">
        <v>15</v>
      </c>
      <c r="AJ29" s="409">
        <v>0</v>
      </c>
      <c r="AK29" s="407">
        <v>58</v>
      </c>
      <c r="AL29" s="407">
        <v>123</v>
      </c>
      <c r="AM29" s="407" t="s">
        <v>834</v>
      </c>
    </row>
    <row r="30" spans="1:39" s="126" customFormat="1" ht="19.7" customHeight="1">
      <c r="A30" s="147" t="s">
        <v>952</v>
      </c>
      <c r="B30" s="363">
        <f t="shared" si="2"/>
        <v>6298</v>
      </c>
      <c r="C30" s="408">
        <v>35</v>
      </c>
      <c r="D30" s="408">
        <v>1</v>
      </c>
      <c r="E30" s="408">
        <v>1972</v>
      </c>
      <c r="F30" s="408">
        <v>32</v>
      </c>
      <c r="G30" s="408">
        <v>22</v>
      </c>
      <c r="H30" s="408">
        <v>10</v>
      </c>
      <c r="I30" s="408">
        <v>9</v>
      </c>
      <c r="J30" s="408">
        <v>7</v>
      </c>
      <c r="K30" s="408">
        <v>40</v>
      </c>
      <c r="L30" s="408">
        <v>85</v>
      </c>
      <c r="M30" s="408">
        <v>7</v>
      </c>
      <c r="N30" s="408">
        <v>6</v>
      </c>
      <c r="O30" s="408">
        <v>261</v>
      </c>
      <c r="P30" s="408">
        <v>47</v>
      </c>
      <c r="Q30" s="148" t="s">
        <v>956</v>
      </c>
      <c r="R30" s="147" t="s">
        <v>952</v>
      </c>
      <c r="S30" s="407">
        <v>20</v>
      </c>
      <c r="T30" s="407">
        <v>171</v>
      </c>
      <c r="U30" s="407">
        <v>2095</v>
      </c>
      <c r="V30" s="407">
        <v>52</v>
      </c>
      <c r="W30" s="407">
        <v>22</v>
      </c>
      <c r="X30" s="407">
        <v>1315</v>
      </c>
      <c r="Y30" s="407">
        <v>4</v>
      </c>
      <c r="Z30" s="407">
        <v>0</v>
      </c>
      <c r="AA30" s="407">
        <v>15</v>
      </c>
      <c r="AB30" s="407">
        <v>0</v>
      </c>
      <c r="AC30" s="407">
        <v>1</v>
      </c>
      <c r="AD30" s="407">
        <v>6</v>
      </c>
      <c r="AE30" s="148" t="s">
        <v>956</v>
      </c>
      <c r="AF30" s="149" t="s">
        <v>952</v>
      </c>
      <c r="AG30" s="556" t="s">
        <v>956</v>
      </c>
      <c r="AH30" s="409">
        <v>1</v>
      </c>
      <c r="AI30" s="409">
        <v>7</v>
      </c>
      <c r="AJ30" s="409">
        <v>0</v>
      </c>
      <c r="AK30" s="407">
        <v>25</v>
      </c>
      <c r="AL30" s="407">
        <v>30</v>
      </c>
      <c r="AM30" s="407" t="s">
        <v>834</v>
      </c>
    </row>
    <row r="31" spans="1:39" s="126" customFormat="1" ht="19.7" customHeight="1">
      <c r="A31" s="147" t="s">
        <v>357</v>
      </c>
      <c r="B31" s="363">
        <f t="shared" si="2"/>
        <v>5278</v>
      </c>
      <c r="C31" s="408">
        <v>27</v>
      </c>
      <c r="D31" s="408">
        <v>1</v>
      </c>
      <c r="E31" s="408">
        <v>1950</v>
      </c>
      <c r="F31" s="408">
        <v>17</v>
      </c>
      <c r="G31" s="408">
        <v>17</v>
      </c>
      <c r="H31" s="408">
        <v>3</v>
      </c>
      <c r="I31" s="408">
        <v>1</v>
      </c>
      <c r="J31" s="408">
        <v>3</v>
      </c>
      <c r="K31" s="408">
        <v>34</v>
      </c>
      <c r="L31" s="408">
        <v>46</v>
      </c>
      <c r="M31" s="408">
        <v>1</v>
      </c>
      <c r="N31" s="408">
        <v>10</v>
      </c>
      <c r="O31" s="408">
        <v>116</v>
      </c>
      <c r="P31" s="408">
        <v>14</v>
      </c>
      <c r="Q31" s="148" t="s">
        <v>354</v>
      </c>
      <c r="R31" s="147" t="s">
        <v>357</v>
      </c>
      <c r="S31" s="407">
        <v>8</v>
      </c>
      <c r="T31" s="407">
        <v>1017</v>
      </c>
      <c r="U31" s="407">
        <v>703</v>
      </c>
      <c r="V31" s="407">
        <v>46</v>
      </c>
      <c r="W31" s="407">
        <v>21</v>
      </c>
      <c r="X31" s="407">
        <v>1093</v>
      </c>
      <c r="Y31" s="407">
        <v>61</v>
      </c>
      <c r="Z31" s="407">
        <v>0</v>
      </c>
      <c r="AA31" s="407">
        <v>9</v>
      </c>
      <c r="AB31" s="407">
        <v>1</v>
      </c>
      <c r="AC31" s="407">
        <v>0</v>
      </c>
      <c r="AD31" s="407">
        <v>2</v>
      </c>
      <c r="AE31" s="148" t="s">
        <v>354</v>
      </c>
      <c r="AF31" s="149" t="s">
        <v>357</v>
      </c>
      <c r="AG31" s="150" t="s">
        <v>354</v>
      </c>
      <c r="AH31" s="409">
        <v>2</v>
      </c>
      <c r="AI31" s="409">
        <v>19</v>
      </c>
      <c r="AJ31" s="409">
        <v>0</v>
      </c>
      <c r="AK31" s="407">
        <v>9</v>
      </c>
      <c r="AL31" s="407">
        <v>47</v>
      </c>
      <c r="AM31" s="407" t="s">
        <v>834</v>
      </c>
    </row>
    <row r="32" spans="1:39" s="126" customFormat="1" ht="19.7" customHeight="1">
      <c r="A32" s="147" t="s">
        <v>198</v>
      </c>
      <c r="B32" s="363">
        <f t="shared" si="2"/>
        <v>6851</v>
      </c>
      <c r="C32" s="408">
        <v>18</v>
      </c>
      <c r="D32" s="408">
        <v>1</v>
      </c>
      <c r="E32" s="408">
        <v>2073</v>
      </c>
      <c r="F32" s="408">
        <v>10</v>
      </c>
      <c r="G32" s="408">
        <v>27</v>
      </c>
      <c r="H32" s="408">
        <v>6</v>
      </c>
      <c r="I32" s="408">
        <v>1</v>
      </c>
      <c r="J32" s="408">
        <v>7</v>
      </c>
      <c r="K32" s="408">
        <v>41</v>
      </c>
      <c r="L32" s="408">
        <v>44</v>
      </c>
      <c r="M32" s="408">
        <v>3</v>
      </c>
      <c r="N32" s="408">
        <v>7</v>
      </c>
      <c r="O32" s="408">
        <v>454</v>
      </c>
      <c r="P32" s="408">
        <v>56</v>
      </c>
      <c r="Q32" s="148" t="s">
        <v>317</v>
      </c>
      <c r="R32" s="147" t="s">
        <v>198</v>
      </c>
      <c r="S32" s="407">
        <v>14</v>
      </c>
      <c r="T32" s="407">
        <v>1232</v>
      </c>
      <c r="U32" s="407">
        <v>1242</v>
      </c>
      <c r="V32" s="407">
        <v>59</v>
      </c>
      <c r="W32" s="407">
        <v>33</v>
      </c>
      <c r="X32" s="407">
        <v>1303</v>
      </c>
      <c r="Y32" s="407">
        <v>52</v>
      </c>
      <c r="Z32" s="407">
        <v>4</v>
      </c>
      <c r="AA32" s="407">
        <v>7</v>
      </c>
      <c r="AB32" s="407">
        <v>2</v>
      </c>
      <c r="AC32" s="407">
        <v>7</v>
      </c>
      <c r="AD32" s="407">
        <v>6</v>
      </c>
      <c r="AE32" s="148" t="s">
        <v>317</v>
      </c>
      <c r="AF32" s="149" t="s">
        <v>198</v>
      </c>
      <c r="AG32" s="150" t="s">
        <v>317</v>
      </c>
      <c r="AH32" s="409">
        <v>3</v>
      </c>
      <c r="AI32" s="409">
        <v>7</v>
      </c>
      <c r="AJ32" s="409">
        <v>1</v>
      </c>
      <c r="AK32" s="407">
        <v>44</v>
      </c>
      <c r="AL32" s="407">
        <v>87</v>
      </c>
      <c r="AM32" s="407" t="s">
        <v>834</v>
      </c>
    </row>
    <row r="33" spans="1:39" s="126" customFormat="1" ht="19.7" customHeight="1">
      <c r="A33" s="147" t="s">
        <v>200</v>
      </c>
      <c r="B33" s="363">
        <f t="shared" si="2"/>
        <v>9573</v>
      </c>
      <c r="C33" s="408">
        <v>97</v>
      </c>
      <c r="D33" s="408">
        <v>6</v>
      </c>
      <c r="E33" s="408">
        <v>4233</v>
      </c>
      <c r="F33" s="408">
        <v>15</v>
      </c>
      <c r="G33" s="408">
        <v>69</v>
      </c>
      <c r="H33" s="408">
        <v>7</v>
      </c>
      <c r="I33" s="408">
        <v>8</v>
      </c>
      <c r="J33" s="408">
        <v>7</v>
      </c>
      <c r="K33" s="408">
        <v>76</v>
      </c>
      <c r="L33" s="408">
        <v>157</v>
      </c>
      <c r="M33" s="408">
        <v>2</v>
      </c>
      <c r="N33" s="408">
        <v>20</v>
      </c>
      <c r="O33" s="408">
        <v>206</v>
      </c>
      <c r="P33" s="408">
        <v>116</v>
      </c>
      <c r="Q33" s="148" t="s">
        <v>319</v>
      </c>
      <c r="R33" s="147" t="s">
        <v>200</v>
      </c>
      <c r="S33" s="407">
        <v>55</v>
      </c>
      <c r="T33" s="407">
        <v>1692</v>
      </c>
      <c r="U33" s="407">
        <v>1121</v>
      </c>
      <c r="V33" s="407">
        <v>179</v>
      </c>
      <c r="W33" s="407">
        <v>77</v>
      </c>
      <c r="X33" s="407">
        <v>772</v>
      </c>
      <c r="Y33" s="407">
        <v>52</v>
      </c>
      <c r="Z33" s="407">
        <v>1</v>
      </c>
      <c r="AA33" s="407">
        <v>12</v>
      </c>
      <c r="AB33" s="407">
        <v>0</v>
      </c>
      <c r="AC33" s="407">
        <v>7</v>
      </c>
      <c r="AD33" s="407">
        <v>9</v>
      </c>
      <c r="AE33" s="148" t="s">
        <v>319</v>
      </c>
      <c r="AF33" s="149" t="s">
        <v>200</v>
      </c>
      <c r="AG33" s="150" t="s">
        <v>319</v>
      </c>
      <c r="AH33" s="409">
        <v>1</v>
      </c>
      <c r="AI33" s="409">
        <v>7</v>
      </c>
      <c r="AJ33" s="409">
        <v>1</v>
      </c>
      <c r="AK33" s="407">
        <v>10</v>
      </c>
      <c r="AL33" s="407">
        <v>558</v>
      </c>
      <c r="AM33" s="407" t="s">
        <v>834</v>
      </c>
    </row>
    <row r="34" spans="1:39" s="126" customFormat="1" ht="19.7" customHeight="1" thickBot="1">
      <c r="A34" s="153" t="s">
        <v>202</v>
      </c>
      <c r="B34" s="363">
        <f t="shared" si="2"/>
        <v>4334</v>
      </c>
      <c r="C34" s="408">
        <v>109</v>
      </c>
      <c r="D34" s="408">
        <v>3</v>
      </c>
      <c r="E34" s="408">
        <v>1947</v>
      </c>
      <c r="F34" s="408">
        <v>24</v>
      </c>
      <c r="G34" s="408">
        <v>36</v>
      </c>
      <c r="H34" s="408">
        <v>11</v>
      </c>
      <c r="I34" s="408">
        <v>6</v>
      </c>
      <c r="J34" s="408">
        <v>3</v>
      </c>
      <c r="K34" s="408">
        <v>61</v>
      </c>
      <c r="L34" s="408">
        <v>76</v>
      </c>
      <c r="M34" s="408">
        <v>4</v>
      </c>
      <c r="N34" s="408">
        <v>9</v>
      </c>
      <c r="O34" s="408">
        <v>182</v>
      </c>
      <c r="P34" s="408">
        <v>94</v>
      </c>
      <c r="Q34" s="154" t="s">
        <v>321</v>
      </c>
      <c r="R34" s="153" t="s">
        <v>202</v>
      </c>
      <c r="S34" s="557">
        <v>28</v>
      </c>
      <c r="T34" s="407">
        <v>129</v>
      </c>
      <c r="U34" s="407">
        <v>503</v>
      </c>
      <c r="V34" s="407">
        <v>56</v>
      </c>
      <c r="W34" s="407">
        <v>45</v>
      </c>
      <c r="X34" s="407">
        <v>605</v>
      </c>
      <c r="Y34" s="407">
        <v>35</v>
      </c>
      <c r="Z34" s="407">
        <v>9</v>
      </c>
      <c r="AA34" s="407">
        <v>17</v>
      </c>
      <c r="AB34" s="407">
        <v>23</v>
      </c>
      <c r="AC34" s="407">
        <v>1</v>
      </c>
      <c r="AD34" s="407">
        <v>8</v>
      </c>
      <c r="AE34" s="154" t="s">
        <v>321</v>
      </c>
      <c r="AF34" s="155" t="s">
        <v>202</v>
      </c>
      <c r="AG34" s="156" t="s">
        <v>321</v>
      </c>
      <c r="AH34" s="409">
        <v>0</v>
      </c>
      <c r="AI34" s="409">
        <v>11</v>
      </c>
      <c r="AJ34" s="409">
        <v>0</v>
      </c>
      <c r="AK34" s="407">
        <v>8</v>
      </c>
      <c r="AL34" s="407">
        <v>291</v>
      </c>
      <c r="AM34" s="407" t="s">
        <v>834</v>
      </c>
    </row>
    <row r="35" spans="1:39" s="119" customFormat="1" ht="11.1" customHeight="1">
      <c r="A35" s="116" t="s">
        <v>818</v>
      </c>
      <c r="B35" s="116"/>
      <c r="C35" s="116"/>
      <c r="D35" s="116"/>
      <c r="E35" s="116"/>
      <c r="F35" s="116"/>
      <c r="G35" s="116"/>
      <c r="H35" s="117"/>
      <c r="I35" s="117"/>
      <c r="J35" s="116"/>
      <c r="K35" s="116"/>
      <c r="L35" s="118"/>
      <c r="M35" s="118"/>
      <c r="N35" s="118"/>
      <c r="O35" s="116"/>
      <c r="P35" s="118"/>
      <c r="Q35" s="118" t="s">
        <v>824</v>
      </c>
      <c r="R35" s="116" t="s">
        <v>818</v>
      </c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8" t="s">
        <v>830</v>
      </c>
      <c r="AF35" s="116" t="s">
        <v>818</v>
      </c>
      <c r="AG35" s="116"/>
      <c r="AH35" s="116"/>
      <c r="AI35" s="116"/>
      <c r="AJ35" s="116"/>
      <c r="AK35" s="116"/>
      <c r="AL35" s="116"/>
      <c r="AM35" s="118" t="s">
        <v>830</v>
      </c>
    </row>
    <row r="36" spans="1:39" s="119" customFormat="1" ht="11.1" customHeight="1">
      <c r="A36" s="119" t="s">
        <v>689</v>
      </c>
      <c r="H36" s="157"/>
      <c r="I36" s="157"/>
      <c r="L36" s="158"/>
      <c r="M36" s="158"/>
      <c r="N36" s="158"/>
      <c r="R36" s="119" t="s">
        <v>689</v>
      </c>
      <c r="AF36" s="119" t="s">
        <v>689</v>
      </c>
      <c r="AM36" s="158"/>
    </row>
    <row r="37" spans="1:39" s="126" customFormat="1" ht="11.1" customHeight="1">
      <c r="A37" s="958" t="s">
        <v>1277</v>
      </c>
      <c r="B37" s="960"/>
      <c r="C37" s="960"/>
      <c r="D37" s="960"/>
      <c r="E37" s="960"/>
      <c r="F37" s="960"/>
      <c r="G37" s="960"/>
      <c r="H37" s="960"/>
      <c r="I37" s="960"/>
      <c r="J37" s="125"/>
      <c r="K37" s="125"/>
      <c r="L37" s="125"/>
      <c r="M37" s="125"/>
      <c r="N37" s="125"/>
      <c r="O37" s="125"/>
      <c r="P37" s="125"/>
      <c r="Q37" s="125"/>
      <c r="R37" s="958" t="s">
        <v>1281</v>
      </c>
      <c r="S37" s="959"/>
      <c r="T37" s="960"/>
      <c r="U37" s="960"/>
      <c r="V37" s="959"/>
      <c r="W37" s="959"/>
      <c r="X37" s="959"/>
      <c r="AA37" s="125"/>
      <c r="AB37" s="125"/>
      <c r="AC37" s="125"/>
      <c r="AF37" s="958" t="s">
        <v>1277</v>
      </c>
      <c r="AG37" s="958"/>
      <c r="AH37" s="960"/>
      <c r="AI37" s="959"/>
      <c r="AJ37" s="959"/>
      <c r="AK37" s="959"/>
      <c r="AL37" s="959"/>
      <c r="AM37" s="959"/>
    </row>
    <row r="38" spans="1:39" s="126" customFormat="1" ht="11.1" customHeight="1">
      <c r="A38" s="958" t="s">
        <v>1278</v>
      </c>
      <c r="B38" s="960"/>
      <c r="C38" s="960"/>
      <c r="D38" s="960"/>
      <c r="E38" s="960"/>
      <c r="F38" s="960"/>
      <c r="G38" s="960"/>
      <c r="H38" s="960"/>
      <c r="I38" s="960"/>
      <c r="J38" s="125"/>
      <c r="K38" s="125"/>
      <c r="L38" s="125"/>
      <c r="M38" s="125"/>
      <c r="N38" s="125"/>
      <c r="O38" s="125"/>
      <c r="P38" s="125"/>
      <c r="Q38" s="125"/>
      <c r="R38" s="958" t="s">
        <v>1278</v>
      </c>
      <c r="S38" s="959"/>
      <c r="T38" s="960"/>
      <c r="U38" s="960"/>
      <c r="V38" s="959"/>
      <c r="W38" s="959"/>
      <c r="X38" s="959"/>
      <c r="AA38" s="125"/>
      <c r="AB38" s="125"/>
      <c r="AC38" s="125"/>
      <c r="AF38" s="958" t="s">
        <v>1278</v>
      </c>
      <c r="AG38" s="958"/>
      <c r="AH38" s="960"/>
      <c r="AI38" s="959"/>
      <c r="AJ38" s="959"/>
      <c r="AK38" s="959"/>
      <c r="AL38" s="959"/>
      <c r="AM38" s="959"/>
    </row>
    <row r="39" spans="1:39" s="126" customFormat="1" ht="11.1" customHeight="1">
      <c r="A39" s="958" t="s">
        <v>1280</v>
      </c>
      <c r="B39" s="960"/>
      <c r="C39" s="960"/>
      <c r="D39" s="960"/>
      <c r="E39" s="960"/>
      <c r="F39" s="960"/>
      <c r="G39" s="960"/>
      <c r="H39" s="960"/>
      <c r="I39" s="960"/>
      <c r="J39" s="125"/>
      <c r="K39" s="125"/>
      <c r="L39" s="125"/>
      <c r="M39" s="125"/>
      <c r="N39" s="125"/>
      <c r="O39" s="125"/>
      <c r="P39" s="125"/>
      <c r="Q39" s="125"/>
      <c r="R39" s="958" t="s">
        <v>1282</v>
      </c>
      <c r="S39" s="959"/>
      <c r="T39" s="960"/>
      <c r="U39" s="960"/>
      <c r="V39" s="959"/>
      <c r="W39" s="959"/>
      <c r="X39" s="959"/>
      <c r="AA39" s="125"/>
      <c r="AB39" s="125"/>
      <c r="AC39" s="125"/>
      <c r="AF39" s="958" t="s">
        <v>1279</v>
      </c>
      <c r="AG39" s="958"/>
      <c r="AH39" s="960"/>
      <c r="AI39" s="959"/>
      <c r="AJ39" s="959"/>
      <c r="AK39" s="959"/>
      <c r="AL39" s="959"/>
      <c r="AM39" s="959"/>
    </row>
    <row r="40" spans="1:39" s="126" customFormat="1" ht="12.75" customHeight="1">
      <c r="A40" s="125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AA40" s="125"/>
      <c r="AB40" s="125"/>
      <c r="AC40" s="125"/>
      <c r="AH40" s="125"/>
    </row>
    <row r="41" spans="1:39" s="126" customFormat="1" ht="12.75" customHeight="1">
      <c r="A41" s="125"/>
      <c r="B41" s="159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AA41" s="125"/>
      <c r="AB41" s="125"/>
      <c r="AC41" s="125"/>
      <c r="AH41" s="125"/>
    </row>
    <row r="42" spans="1:39" s="126" customFormat="1" ht="11.25">
      <c r="A42" s="125"/>
      <c r="B42" s="159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AA42" s="125"/>
      <c r="AB42" s="125"/>
      <c r="AC42" s="125"/>
      <c r="AH42" s="125"/>
    </row>
    <row r="43" spans="1:39" s="126" customFormat="1" ht="11.25">
      <c r="A43" s="125"/>
      <c r="B43" s="159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AA43" s="125"/>
      <c r="AB43" s="125"/>
      <c r="AC43" s="125"/>
      <c r="AH43" s="125"/>
    </row>
    <row r="44" spans="1:39" s="126" customFormat="1" ht="11.25">
      <c r="A44" s="125"/>
      <c r="B44" s="159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AA44" s="125"/>
      <c r="AB44" s="125"/>
      <c r="AC44" s="125"/>
      <c r="AH44" s="125"/>
    </row>
    <row r="45" spans="1:39" s="126" customFormat="1" ht="11.25">
      <c r="A45" s="125"/>
      <c r="B45" s="159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AA45" s="125"/>
      <c r="AB45" s="125"/>
      <c r="AC45" s="125"/>
      <c r="AH45" s="125"/>
    </row>
    <row r="46" spans="1:39" s="126" customFormat="1" ht="11.25">
      <c r="A46" s="125"/>
      <c r="B46" s="159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AA46" s="125"/>
      <c r="AB46" s="125"/>
      <c r="AC46" s="125"/>
      <c r="AH46" s="125"/>
    </row>
    <row r="47" spans="1:39" s="126" customFormat="1" ht="11.25">
      <c r="A47" s="125"/>
      <c r="B47" s="159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AA47" s="125"/>
      <c r="AB47" s="125"/>
      <c r="AC47" s="125"/>
      <c r="AH47" s="125"/>
    </row>
    <row r="48" spans="1:39" s="126" customFormat="1" ht="11.25">
      <c r="A48" s="125"/>
      <c r="B48" s="159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AA48" s="125"/>
      <c r="AB48" s="125"/>
      <c r="AC48" s="125"/>
      <c r="AH48" s="125"/>
    </row>
    <row r="49" spans="1:34" s="126" customFormat="1" ht="11.25">
      <c r="A49" s="125"/>
      <c r="B49" s="159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AA49" s="125"/>
      <c r="AB49" s="125"/>
      <c r="AC49" s="125"/>
      <c r="AH49" s="125"/>
    </row>
    <row r="50" spans="1:34" s="126" customFormat="1" ht="11.25">
      <c r="A50" s="125"/>
      <c r="B50" s="159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AA50" s="125"/>
      <c r="AB50" s="125"/>
      <c r="AC50" s="125"/>
      <c r="AH50" s="125"/>
    </row>
    <row r="51" spans="1:34" s="126" customFormat="1" ht="11.25">
      <c r="A51" s="125"/>
      <c r="B51" s="159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AA51" s="125"/>
      <c r="AB51" s="125"/>
      <c r="AC51" s="125"/>
      <c r="AH51" s="125"/>
    </row>
    <row r="52" spans="1:34" s="126" customFormat="1" ht="11.25">
      <c r="A52" s="125"/>
      <c r="B52" s="159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AA52" s="125"/>
      <c r="AB52" s="125"/>
      <c r="AC52" s="125"/>
      <c r="AH52" s="125"/>
    </row>
    <row r="53" spans="1:34" s="126" customFormat="1" ht="11.25">
      <c r="A53" s="125"/>
      <c r="B53" s="159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AA53" s="125"/>
      <c r="AB53" s="125"/>
      <c r="AC53" s="125"/>
      <c r="AH53" s="125"/>
    </row>
    <row r="54" spans="1:34" s="126" customFormat="1" ht="11.25">
      <c r="A54" s="125"/>
      <c r="B54" s="159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AA54" s="125"/>
      <c r="AB54" s="125"/>
      <c r="AC54" s="125"/>
      <c r="AH54" s="125"/>
    </row>
    <row r="55" spans="1:34" s="126" customFormat="1" ht="11.25">
      <c r="A55" s="125"/>
      <c r="B55" s="159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AA55" s="125"/>
      <c r="AB55" s="125"/>
      <c r="AC55" s="125"/>
      <c r="AH55" s="125"/>
    </row>
    <row r="56" spans="1:34" s="126" customFormat="1" ht="11.25">
      <c r="A56" s="125"/>
      <c r="B56" s="159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AA56" s="125"/>
      <c r="AB56" s="125"/>
      <c r="AC56" s="125"/>
      <c r="AH56" s="125"/>
    </row>
    <row r="57" spans="1:34" s="126" customFormat="1" ht="11.25">
      <c r="A57" s="125"/>
      <c r="B57" s="159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AA57" s="125"/>
      <c r="AB57" s="125"/>
      <c r="AC57" s="125"/>
      <c r="AH57" s="125"/>
    </row>
    <row r="58" spans="1:34" s="126" customFormat="1" ht="11.25">
      <c r="A58" s="125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AA58" s="125"/>
      <c r="AB58" s="125"/>
      <c r="AC58" s="125"/>
      <c r="AH58" s="125"/>
    </row>
    <row r="59" spans="1:34" s="126" customFormat="1" ht="11.25">
      <c r="A59" s="125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AA59" s="125"/>
      <c r="AB59" s="125"/>
      <c r="AC59" s="125"/>
      <c r="AH59" s="125"/>
    </row>
    <row r="60" spans="1:34" s="126" customFormat="1" ht="11.25">
      <c r="A60" s="125"/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AA60" s="125"/>
      <c r="AB60" s="125"/>
      <c r="AC60" s="125"/>
      <c r="AH60" s="125"/>
    </row>
    <row r="61" spans="1:34" s="126" customFormat="1" ht="11.25">
      <c r="A61" s="125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AA61" s="125"/>
      <c r="AB61" s="125"/>
      <c r="AC61" s="125"/>
      <c r="AH61" s="125"/>
    </row>
    <row r="62" spans="1:34" s="126" customFormat="1" ht="11.2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AA62" s="125"/>
      <c r="AB62" s="125"/>
      <c r="AC62" s="125"/>
      <c r="AH62" s="125"/>
    </row>
    <row r="63" spans="1:34" s="126" customFormat="1" ht="11.25">
      <c r="A63" s="125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AA63" s="125"/>
      <c r="AB63" s="125"/>
      <c r="AC63" s="125"/>
      <c r="AH63" s="125"/>
    </row>
    <row r="64" spans="1:34" s="126" customFormat="1" ht="11.25">
      <c r="A64" s="125"/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AA64" s="125"/>
      <c r="AB64" s="125"/>
      <c r="AC64" s="125"/>
      <c r="AH64" s="125"/>
    </row>
    <row r="65" spans="1:34" s="126" customFormat="1" ht="11.25">
      <c r="A65" s="125"/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AA65" s="125"/>
      <c r="AB65" s="125"/>
      <c r="AC65" s="125"/>
      <c r="AH65" s="125"/>
    </row>
    <row r="66" spans="1:34" s="126" customFormat="1" ht="11.25">
      <c r="A66" s="125"/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AA66" s="125"/>
      <c r="AB66" s="125"/>
      <c r="AC66" s="125"/>
      <c r="AH66" s="125"/>
    </row>
    <row r="67" spans="1:34" s="126" customFormat="1" ht="11.25">
      <c r="A67" s="125"/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AA67" s="125"/>
      <c r="AB67" s="125"/>
      <c r="AC67" s="125"/>
      <c r="AH67" s="125"/>
    </row>
    <row r="68" spans="1:34" s="126" customFormat="1" ht="11.25">
      <c r="A68" s="125"/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AA68" s="125"/>
      <c r="AB68" s="125"/>
      <c r="AC68" s="125"/>
      <c r="AH68" s="125"/>
    </row>
    <row r="69" spans="1:34" s="126" customFormat="1" ht="11.25">
      <c r="A69" s="125"/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AA69" s="125"/>
      <c r="AB69" s="125"/>
      <c r="AC69" s="125"/>
      <c r="AH69" s="125"/>
    </row>
    <row r="70" spans="1:34" s="126" customFormat="1" ht="11.25">
      <c r="A70" s="125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AA70" s="125"/>
      <c r="AB70" s="125"/>
      <c r="AC70" s="125"/>
      <c r="AH70" s="125"/>
    </row>
    <row r="71" spans="1:34" s="126" customFormat="1" ht="11.25">
      <c r="A71" s="125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AA71" s="125"/>
      <c r="AB71" s="125"/>
      <c r="AC71" s="125"/>
      <c r="AH71" s="125"/>
    </row>
    <row r="72" spans="1:34" s="126" customFormat="1" ht="11.25">
      <c r="A72" s="125"/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AA72" s="125"/>
      <c r="AB72" s="125"/>
      <c r="AC72" s="125"/>
      <c r="AH72" s="125"/>
    </row>
    <row r="73" spans="1:34" s="126" customFormat="1" ht="11.25">
      <c r="A73" s="125"/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AA73" s="125"/>
      <c r="AB73" s="125"/>
      <c r="AC73" s="125"/>
      <c r="AH73" s="125"/>
    </row>
    <row r="74" spans="1:34" s="126" customFormat="1" ht="11.25">
      <c r="A74" s="125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AA74" s="125"/>
      <c r="AB74" s="125"/>
      <c r="AC74" s="125"/>
      <c r="AH74" s="125"/>
    </row>
    <row r="75" spans="1:34" s="126" customFormat="1" ht="11.25">
      <c r="A75" s="125"/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AA75" s="125"/>
      <c r="AB75" s="125"/>
      <c r="AC75" s="125"/>
      <c r="AH75" s="125"/>
    </row>
    <row r="76" spans="1:34" s="126" customFormat="1" ht="11.25">
      <c r="A76" s="125"/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AA76" s="125"/>
      <c r="AB76" s="125"/>
      <c r="AC76" s="125"/>
      <c r="AH76" s="125"/>
    </row>
    <row r="77" spans="1:34" s="126" customFormat="1" ht="11.25">
      <c r="A77" s="125"/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AA77" s="125"/>
      <c r="AB77" s="125"/>
      <c r="AC77" s="125"/>
      <c r="AH77" s="125"/>
    </row>
    <row r="78" spans="1:34" s="126" customFormat="1" ht="11.25">
      <c r="A78" s="125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AA78" s="125"/>
      <c r="AB78" s="125"/>
      <c r="AC78" s="125"/>
      <c r="AH78" s="125"/>
    </row>
    <row r="79" spans="1:34" s="126" customFormat="1" ht="11.25">
      <c r="A79" s="125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AA79" s="125"/>
      <c r="AB79" s="125"/>
      <c r="AC79" s="125"/>
      <c r="AH79" s="125"/>
    </row>
    <row r="80" spans="1:34" s="126" customFormat="1" ht="11.25">
      <c r="A80" s="125"/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AA80" s="125"/>
      <c r="AB80" s="125"/>
      <c r="AC80" s="125"/>
      <c r="AH80" s="125"/>
    </row>
    <row r="81" spans="1:34" s="126" customFormat="1" ht="11.25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AA81" s="125"/>
      <c r="AB81" s="125"/>
      <c r="AC81" s="125"/>
      <c r="AH81" s="125"/>
    </row>
    <row r="82" spans="1:34" s="126" customFormat="1" ht="11.25">
      <c r="A82" s="125"/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AA82" s="125"/>
      <c r="AB82" s="125"/>
      <c r="AC82" s="125"/>
      <c r="AH82" s="125"/>
    </row>
    <row r="83" spans="1:34" s="126" customFormat="1" ht="11.25">
      <c r="A83" s="125"/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AA83" s="125"/>
      <c r="AB83" s="125"/>
      <c r="AC83" s="125"/>
      <c r="AH83" s="125"/>
    </row>
    <row r="84" spans="1:34" s="126" customFormat="1" ht="11.25">
      <c r="A84" s="125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AA84" s="125"/>
      <c r="AB84" s="125"/>
      <c r="AC84" s="125"/>
      <c r="AH84" s="125"/>
    </row>
    <row r="85" spans="1:34" s="126" customFormat="1" ht="11.25">
      <c r="A85" s="125"/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AA85" s="125"/>
      <c r="AB85" s="125"/>
      <c r="AC85" s="125"/>
      <c r="AH85" s="125"/>
    </row>
    <row r="86" spans="1:34" s="126" customFormat="1" ht="11.25">
      <c r="A86" s="125"/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AA86" s="125"/>
      <c r="AB86" s="125"/>
      <c r="AC86" s="125"/>
      <c r="AH86" s="125"/>
    </row>
    <row r="87" spans="1:34" s="126" customFormat="1" ht="11.25">
      <c r="A87" s="125"/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AA87" s="125"/>
      <c r="AB87" s="125"/>
      <c r="AC87" s="125"/>
      <c r="AH87" s="125"/>
    </row>
    <row r="88" spans="1:34" s="126" customFormat="1" ht="11.25">
      <c r="A88" s="125"/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AA88" s="125"/>
      <c r="AB88" s="125"/>
      <c r="AC88" s="125"/>
      <c r="AH88" s="125"/>
    </row>
    <row r="89" spans="1:34" s="126" customFormat="1" ht="11.25">
      <c r="A89" s="125"/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AA89" s="125"/>
      <c r="AB89" s="125"/>
      <c r="AC89" s="125"/>
      <c r="AH89" s="125"/>
    </row>
    <row r="90" spans="1:34" s="126" customFormat="1" ht="11.25">
      <c r="A90" s="125"/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AA90" s="125"/>
      <c r="AB90" s="125"/>
      <c r="AC90" s="125"/>
      <c r="AH90" s="125"/>
    </row>
    <row r="91" spans="1:34" s="126" customFormat="1" ht="11.25">
      <c r="A91" s="125"/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AA91" s="125"/>
      <c r="AB91" s="125"/>
      <c r="AC91" s="125"/>
      <c r="AH91" s="125"/>
    </row>
    <row r="92" spans="1:34" s="126" customFormat="1" ht="11.25">
      <c r="A92" s="125"/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AA92" s="125"/>
      <c r="AB92" s="125"/>
      <c r="AC92" s="125"/>
      <c r="AH92" s="125"/>
    </row>
    <row r="93" spans="1:34" s="126" customFormat="1" ht="11.25">
      <c r="A93" s="125"/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AA93" s="125"/>
      <c r="AB93" s="125"/>
      <c r="AC93" s="125"/>
      <c r="AH93" s="125"/>
    </row>
    <row r="94" spans="1:34" s="126" customFormat="1" ht="11.25">
      <c r="A94" s="125"/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AA94" s="125"/>
      <c r="AB94" s="125"/>
      <c r="AC94" s="125"/>
      <c r="AH94" s="125"/>
    </row>
    <row r="95" spans="1:34" s="126" customFormat="1" ht="11.25">
      <c r="A95" s="125"/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AA95" s="125"/>
      <c r="AB95" s="125"/>
      <c r="AC95" s="125"/>
      <c r="AH95" s="125"/>
    </row>
    <row r="96" spans="1:34" s="126" customFormat="1" ht="11.25">
      <c r="A96" s="125"/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AA96" s="125"/>
      <c r="AB96" s="125"/>
      <c r="AC96" s="125"/>
      <c r="AH96" s="125"/>
    </row>
    <row r="97" spans="1:34" s="126" customFormat="1" ht="11.25">
      <c r="A97" s="125"/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AA97" s="125"/>
      <c r="AB97" s="125"/>
      <c r="AC97" s="125"/>
      <c r="AH97" s="125"/>
    </row>
    <row r="98" spans="1:34" s="126" customFormat="1" ht="11.25">
      <c r="A98" s="125"/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AA98" s="125"/>
      <c r="AB98" s="125"/>
      <c r="AC98" s="125"/>
      <c r="AH98" s="125"/>
    </row>
    <row r="99" spans="1:34" s="126" customFormat="1" ht="11.25">
      <c r="A99" s="125"/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AA99" s="125"/>
      <c r="AB99" s="125"/>
      <c r="AC99" s="125"/>
      <c r="AH99" s="125"/>
    </row>
    <row r="100" spans="1:34" s="126" customFormat="1" ht="11.25">
      <c r="A100" s="125"/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AA100" s="125"/>
      <c r="AB100" s="125"/>
      <c r="AC100" s="125"/>
      <c r="AH100" s="125"/>
    </row>
    <row r="101" spans="1:34" s="126" customFormat="1" ht="11.25">
      <c r="A101" s="125"/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AA101" s="125"/>
      <c r="AB101" s="125"/>
      <c r="AC101" s="125"/>
      <c r="AH101" s="125"/>
    </row>
    <row r="102" spans="1:34" s="126" customFormat="1" ht="11.25">
      <c r="A102" s="125"/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AA102" s="125"/>
      <c r="AB102" s="125"/>
      <c r="AC102" s="125"/>
      <c r="AH102" s="125"/>
    </row>
    <row r="103" spans="1:34" s="126" customFormat="1" ht="11.25">
      <c r="A103" s="125"/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AA103" s="125"/>
      <c r="AB103" s="125"/>
      <c r="AC103" s="125"/>
      <c r="AH103" s="125"/>
    </row>
    <row r="104" spans="1:34" s="126" customFormat="1" ht="11.25">
      <c r="A104" s="125"/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AA104" s="125"/>
      <c r="AB104" s="125"/>
      <c r="AC104" s="125"/>
      <c r="AH104" s="125"/>
    </row>
    <row r="105" spans="1:34" s="126" customFormat="1" ht="11.25">
      <c r="A105" s="125"/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AA105" s="125"/>
      <c r="AB105" s="125"/>
      <c r="AC105" s="125"/>
      <c r="AH105" s="125"/>
    </row>
  </sheetData>
  <sheetProtection selectLockedCells="1"/>
  <mergeCells count="49">
    <mergeCell ref="AF14:AG14"/>
    <mergeCell ref="AF13:AG13"/>
    <mergeCell ref="AF12:AG12"/>
    <mergeCell ref="AF4:AM4"/>
    <mergeCell ref="AK6:AK10"/>
    <mergeCell ref="AL6:AL10"/>
    <mergeCell ref="AF11:AG11"/>
    <mergeCell ref="AF15:AG15"/>
    <mergeCell ref="A3:I3"/>
    <mergeCell ref="J3:Q3"/>
    <mergeCell ref="R3:X3"/>
    <mergeCell ref="Y3:AE3"/>
    <mergeCell ref="AF3:AM3"/>
    <mergeCell ref="A6:A10"/>
    <mergeCell ref="Q6:Q10"/>
    <mergeCell ref="R6:R10"/>
    <mergeCell ref="AE6:AE10"/>
    <mergeCell ref="AF6:AG10"/>
    <mergeCell ref="AM6:AM10"/>
    <mergeCell ref="AD6:AD10"/>
    <mergeCell ref="AH6:AH10"/>
    <mergeCell ref="AI6:AI10"/>
    <mergeCell ref="AJ6:AJ10"/>
    <mergeCell ref="Z6:Z10"/>
    <mergeCell ref="AA6:AA10"/>
    <mergeCell ref="AB6:AB10"/>
    <mergeCell ref="AC6:AC10"/>
    <mergeCell ref="T6:T10"/>
    <mergeCell ref="U6:U10"/>
    <mergeCell ref="V6:V10"/>
    <mergeCell ref="W6:W10"/>
    <mergeCell ref="X6:X10"/>
    <mergeCell ref="Y6:Y10"/>
    <mergeCell ref="B6:B10"/>
    <mergeCell ref="C6:C10"/>
    <mergeCell ref="D6:D10"/>
    <mergeCell ref="E6:E10"/>
    <mergeCell ref="S6:S10"/>
    <mergeCell ref="F6:F10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P6:P10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96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9.625" style="122" customWidth="1"/>
    <col min="2" max="2" width="17.25" style="122" customWidth="1"/>
    <col min="3" max="3" width="6.625" style="123" customWidth="1"/>
    <col min="4" max="5" width="6" style="123" customWidth="1"/>
    <col min="6" max="6" width="6.375" style="124" customWidth="1"/>
    <col min="7" max="7" width="5.375" style="124" customWidth="1"/>
    <col min="8" max="8" width="5.625" style="124" customWidth="1"/>
    <col min="9" max="10" width="6.625" style="124" customWidth="1"/>
    <col min="11" max="11" width="6.375" style="124" customWidth="1"/>
    <col min="12" max="12" width="9.625" style="122" customWidth="1"/>
    <col min="13" max="13" width="19" style="122" customWidth="1"/>
    <col min="14" max="14" width="6.875" style="124" customWidth="1"/>
    <col min="15" max="15" width="7.125" style="124" customWidth="1"/>
    <col min="16" max="16" width="8.125" style="124" customWidth="1"/>
    <col min="17" max="17" width="8.625" style="124" customWidth="1"/>
    <col min="18" max="19" width="7.125" style="124" customWidth="1"/>
    <col min="20" max="20" width="8.125" style="124" customWidth="1"/>
    <col min="21" max="37" width="8.625" style="124" customWidth="1"/>
    <col min="38" max="16384" width="9" style="124"/>
  </cols>
  <sheetData>
    <row r="1" spans="1:22" s="424" customFormat="1" ht="14.1" customHeight="1">
      <c r="B1" s="425"/>
      <c r="C1" s="425"/>
      <c r="D1" s="425"/>
      <c r="E1" s="425"/>
      <c r="K1" s="719" t="s">
        <v>1347</v>
      </c>
      <c r="L1" s="747" t="s">
        <v>1348</v>
      </c>
      <c r="M1" s="425"/>
    </row>
    <row r="2" spans="1:22" s="99" customFormat="1" ht="14.1" customHeight="1">
      <c r="A2" s="370" t="s">
        <v>172</v>
      </c>
      <c r="B2" s="370"/>
      <c r="C2" s="100"/>
      <c r="D2" s="100"/>
      <c r="E2" s="100"/>
      <c r="M2" s="370"/>
    </row>
    <row r="3" spans="1:22" s="101" customFormat="1" ht="20.100000000000001" customHeight="1">
      <c r="A3" s="1461" t="s">
        <v>693</v>
      </c>
      <c r="B3" s="1461"/>
      <c r="C3" s="1461"/>
      <c r="D3" s="1461"/>
      <c r="E3" s="1461"/>
      <c r="F3" s="1461"/>
      <c r="G3" s="1461"/>
      <c r="H3" s="1461"/>
      <c r="I3" s="1461"/>
      <c r="J3" s="1461"/>
      <c r="K3" s="1461"/>
      <c r="L3" s="1462" t="s">
        <v>694</v>
      </c>
      <c r="M3" s="1462"/>
      <c r="N3" s="1462"/>
      <c r="O3" s="1462"/>
      <c r="P3" s="1462"/>
      <c r="Q3" s="1462"/>
      <c r="R3" s="1462"/>
      <c r="S3" s="1462"/>
      <c r="T3" s="1462"/>
    </row>
    <row r="4" spans="1:22" s="103" customFormat="1" ht="24" customHeight="1">
      <c r="A4" s="1463" t="s">
        <v>1120</v>
      </c>
      <c r="B4" s="1463"/>
      <c r="C4" s="1463"/>
      <c r="D4" s="1463"/>
      <c r="E4" s="1463"/>
      <c r="F4" s="1463"/>
      <c r="G4" s="1463"/>
      <c r="H4" s="1463"/>
      <c r="I4" s="1463"/>
      <c r="J4" s="1463"/>
      <c r="K4" s="1463"/>
      <c r="L4" s="1464" t="s">
        <v>1121</v>
      </c>
      <c r="M4" s="1464"/>
      <c r="N4" s="1464"/>
      <c r="O4" s="1464"/>
      <c r="P4" s="1464"/>
      <c r="Q4" s="1464"/>
      <c r="R4" s="1464"/>
      <c r="S4" s="1464"/>
      <c r="T4" s="1464"/>
      <c r="U4" s="102"/>
      <c r="V4" s="102"/>
    </row>
    <row r="5" spans="1:22" s="104" customFormat="1" ht="18" customHeight="1" thickBot="1">
      <c r="A5" s="104" t="s">
        <v>6</v>
      </c>
      <c r="K5" s="105" t="s">
        <v>13</v>
      </c>
      <c r="L5" s="104" t="s">
        <v>6</v>
      </c>
      <c r="T5" s="105" t="s">
        <v>13</v>
      </c>
    </row>
    <row r="6" spans="1:22" s="99" customFormat="1" ht="28.5" customHeight="1">
      <c r="A6" s="1465" t="s">
        <v>965</v>
      </c>
      <c r="B6" s="1466"/>
      <c r="C6" s="1471" t="s">
        <v>14</v>
      </c>
      <c r="D6" s="1474" t="s">
        <v>15</v>
      </c>
      <c r="E6" s="1477" t="s">
        <v>16</v>
      </c>
      <c r="F6" s="1478"/>
      <c r="G6" s="1478"/>
      <c r="H6" s="1478"/>
      <c r="I6" s="1479"/>
      <c r="J6" s="1477" t="s">
        <v>17</v>
      </c>
      <c r="K6" s="1478"/>
      <c r="L6" s="1465" t="s">
        <v>965</v>
      </c>
      <c r="M6" s="1466"/>
      <c r="N6" s="1483" t="s">
        <v>17</v>
      </c>
      <c r="O6" s="1478"/>
      <c r="P6" s="1478"/>
      <c r="Q6" s="1478"/>
      <c r="R6" s="1478"/>
      <c r="S6" s="1478"/>
      <c r="T6" s="1478"/>
    </row>
    <row r="7" spans="1:22" s="99" customFormat="1" ht="18.75" customHeight="1">
      <c r="A7" s="1467"/>
      <c r="B7" s="1468"/>
      <c r="C7" s="1472"/>
      <c r="D7" s="1475"/>
      <c r="E7" s="1475"/>
      <c r="F7" s="1485" t="s">
        <v>18</v>
      </c>
      <c r="G7" s="1485" t="s">
        <v>19</v>
      </c>
      <c r="H7" s="1485" t="s">
        <v>20</v>
      </c>
      <c r="I7" s="1485" t="s">
        <v>21</v>
      </c>
      <c r="J7" s="1475"/>
      <c r="K7" s="1480" t="s">
        <v>22</v>
      </c>
      <c r="L7" s="1467"/>
      <c r="M7" s="1468"/>
      <c r="N7" s="1484" t="s">
        <v>23</v>
      </c>
      <c r="O7" s="1485" t="s">
        <v>24</v>
      </c>
      <c r="P7" s="1484" t="s">
        <v>947</v>
      </c>
      <c r="Q7" s="1485" t="s">
        <v>25</v>
      </c>
      <c r="R7" s="1485" t="s">
        <v>948</v>
      </c>
      <c r="S7" s="1485" t="s">
        <v>26</v>
      </c>
      <c r="T7" s="1480" t="s">
        <v>27</v>
      </c>
    </row>
    <row r="8" spans="1:22" s="99" customFormat="1" ht="18.75" customHeight="1">
      <c r="A8" s="1467"/>
      <c r="B8" s="1468"/>
      <c r="C8" s="1472"/>
      <c r="D8" s="1475"/>
      <c r="E8" s="1475"/>
      <c r="F8" s="1475"/>
      <c r="G8" s="1475"/>
      <c r="H8" s="1475"/>
      <c r="I8" s="1475"/>
      <c r="J8" s="1475"/>
      <c r="K8" s="1481"/>
      <c r="L8" s="1467"/>
      <c r="M8" s="1468"/>
      <c r="N8" s="1472"/>
      <c r="O8" s="1475"/>
      <c r="P8" s="1472"/>
      <c r="Q8" s="1475"/>
      <c r="R8" s="1475"/>
      <c r="S8" s="1475"/>
      <c r="T8" s="1481"/>
    </row>
    <row r="9" spans="1:22" s="99" customFormat="1" ht="18.75" customHeight="1">
      <c r="A9" s="1469"/>
      <c r="B9" s="1470"/>
      <c r="C9" s="1473"/>
      <c r="D9" s="1476"/>
      <c r="E9" s="1476"/>
      <c r="F9" s="1476"/>
      <c r="G9" s="1476"/>
      <c r="H9" s="1476"/>
      <c r="I9" s="1476"/>
      <c r="J9" s="1476"/>
      <c r="K9" s="1482"/>
      <c r="L9" s="1469"/>
      <c r="M9" s="1470"/>
      <c r="N9" s="1473"/>
      <c r="O9" s="1476"/>
      <c r="P9" s="1473"/>
      <c r="Q9" s="1476"/>
      <c r="R9" s="1476"/>
      <c r="S9" s="1476"/>
      <c r="T9" s="1482"/>
    </row>
    <row r="10" spans="1:22" s="99" customFormat="1" ht="20.100000000000001" customHeight="1">
      <c r="A10" s="1488" t="s">
        <v>700</v>
      </c>
      <c r="B10" s="1489"/>
      <c r="C10" s="366">
        <v>10508</v>
      </c>
      <c r="D10" s="366">
        <v>114</v>
      </c>
      <c r="E10" s="366">
        <v>2589</v>
      </c>
      <c r="F10" s="366">
        <v>1640</v>
      </c>
      <c r="G10" s="366">
        <v>6</v>
      </c>
      <c r="H10" s="366">
        <v>2</v>
      </c>
      <c r="I10" s="366">
        <v>941</v>
      </c>
      <c r="J10" s="366">
        <v>7805</v>
      </c>
      <c r="K10" s="366">
        <v>500</v>
      </c>
      <c r="L10" s="1488" t="s">
        <v>700</v>
      </c>
      <c r="M10" s="1489"/>
      <c r="N10" s="366">
        <v>1998</v>
      </c>
      <c r="O10" s="366">
        <v>1312</v>
      </c>
      <c r="P10" s="366">
        <v>887</v>
      </c>
      <c r="Q10" s="366">
        <v>2</v>
      </c>
      <c r="R10" s="366">
        <v>2804</v>
      </c>
      <c r="S10" s="366">
        <v>302</v>
      </c>
      <c r="T10" s="368">
        <v>0</v>
      </c>
    </row>
    <row r="11" spans="1:22" s="99" customFormat="1" ht="20.100000000000001" customHeight="1">
      <c r="A11" s="1488" t="s">
        <v>796</v>
      </c>
      <c r="B11" s="1489"/>
      <c r="C11" s="366">
        <v>10480</v>
      </c>
      <c r="D11" s="366">
        <v>119</v>
      </c>
      <c r="E11" s="366">
        <v>2575</v>
      </c>
      <c r="F11" s="366">
        <v>1625</v>
      </c>
      <c r="G11" s="366">
        <v>6</v>
      </c>
      <c r="H11" s="366">
        <v>1</v>
      </c>
      <c r="I11" s="366">
        <v>943</v>
      </c>
      <c r="J11" s="366">
        <v>7786</v>
      </c>
      <c r="K11" s="366">
        <v>522</v>
      </c>
      <c r="L11" s="1488" t="s">
        <v>796</v>
      </c>
      <c r="M11" s="1489"/>
      <c r="N11" s="366">
        <v>1981</v>
      </c>
      <c r="O11" s="366">
        <v>1290</v>
      </c>
      <c r="P11" s="366">
        <v>847</v>
      </c>
      <c r="Q11" s="366">
        <v>0</v>
      </c>
      <c r="R11" s="366">
        <v>2836</v>
      </c>
      <c r="S11" s="366">
        <v>310</v>
      </c>
      <c r="T11" s="368">
        <v>0</v>
      </c>
    </row>
    <row r="12" spans="1:22" s="99" customFormat="1" ht="20.100000000000001" customHeight="1">
      <c r="A12" s="1488" t="s">
        <v>833</v>
      </c>
      <c r="B12" s="1489"/>
      <c r="C12" s="366">
        <v>10463</v>
      </c>
      <c r="D12" s="366">
        <v>126</v>
      </c>
      <c r="E12" s="366">
        <v>2563</v>
      </c>
      <c r="F12" s="366">
        <v>1622</v>
      </c>
      <c r="G12" s="366">
        <v>7</v>
      </c>
      <c r="H12" s="366">
        <v>1</v>
      </c>
      <c r="I12" s="366">
        <v>933</v>
      </c>
      <c r="J12" s="366">
        <v>7776</v>
      </c>
      <c r="K12" s="366">
        <v>536</v>
      </c>
      <c r="L12" s="1488" t="s">
        <v>833</v>
      </c>
      <c r="M12" s="1489"/>
      <c r="N12" s="366">
        <v>1984</v>
      </c>
      <c r="O12" s="366">
        <v>1279</v>
      </c>
      <c r="P12" s="366">
        <v>795</v>
      </c>
      <c r="Q12" s="366">
        <v>0</v>
      </c>
      <c r="R12" s="366">
        <v>2861</v>
      </c>
      <c r="S12" s="366">
        <v>321</v>
      </c>
      <c r="T12" s="368">
        <v>0</v>
      </c>
    </row>
    <row r="13" spans="1:22" s="99" customFormat="1" ht="20.100000000000001" customHeight="1">
      <c r="A13" s="1488" t="s">
        <v>1036</v>
      </c>
      <c r="B13" s="1489"/>
      <c r="C13" s="366">
        <v>10355</v>
      </c>
      <c r="D13" s="366">
        <v>126</v>
      </c>
      <c r="E13" s="366">
        <v>2568</v>
      </c>
      <c r="F13" s="366">
        <v>1609</v>
      </c>
      <c r="G13" s="366">
        <v>8</v>
      </c>
      <c r="H13" s="366">
        <v>1</v>
      </c>
      <c r="I13" s="366">
        <v>950</v>
      </c>
      <c r="J13" s="366">
        <v>7661</v>
      </c>
      <c r="K13" s="366">
        <v>550</v>
      </c>
      <c r="L13" s="1488" t="s">
        <v>1036</v>
      </c>
      <c r="M13" s="1489"/>
      <c r="N13" s="366">
        <v>1966</v>
      </c>
      <c r="O13" s="366">
        <v>1217</v>
      </c>
      <c r="P13" s="366">
        <v>761</v>
      </c>
      <c r="Q13" s="366">
        <v>0</v>
      </c>
      <c r="R13" s="366">
        <v>2843</v>
      </c>
      <c r="S13" s="366">
        <v>324</v>
      </c>
      <c r="T13" s="368">
        <v>0</v>
      </c>
    </row>
    <row r="14" spans="1:22" s="99" customFormat="1" ht="20.100000000000001" customHeight="1">
      <c r="A14" s="1486">
        <v>2018</v>
      </c>
      <c r="B14" s="1487"/>
      <c r="C14" s="367">
        <f t="shared" ref="C14:K14" si="0">SUM(C16:C33)</f>
        <v>10319</v>
      </c>
      <c r="D14" s="367">
        <f t="shared" si="0"/>
        <v>133</v>
      </c>
      <c r="E14" s="367">
        <f t="shared" si="0"/>
        <v>2551</v>
      </c>
      <c r="F14" s="367">
        <f t="shared" si="0"/>
        <v>1603</v>
      </c>
      <c r="G14" s="367">
        <f t="shared" si="0"/>
        <v>7</v>
      </c>
      <c r="H14" s="367">
        <f t="shared" si="0"/>
        <v>1</v>
      </c>
      <c r="I14" s="367">
        <f t="shared" si="0"/>
        <v>940</v>
      </c>
      <c r="J14" s="367">
        <f t="shared" si="0"/>
        <v>7635</v>
      </c>
      <c r="K14" s="367">
        <f t="shared" si="0"/>
        <v>559</v>
      </c>
      <c r="L14" s="1486">
        <v>2018</v>
      </c>
      <c r="M14" s="1487"/>
      <c r="N14" s="367">
        <f t="shared" ref="N14:T14" si="1">SUM(N16:N33)</f>
        <v>1981</v>
      </c>
      <c r="O14" s="367">
        <f t="shared" si="1"/>
        <v>1190</v>
      </c>
      <c r="P14" s="367">
        <f t="shared" si="1"/>
        <v>728</v>
      </c>
      <c r="Q14" s="367">
        <f t="shared" si="1"/>
        <v>0</v>
      </c>
      <c r="R14" s="367">
        <f t="shared" si="1"/>
        <v>2850</v>
      </c>
      <c r="S14" s="367">
        <f t="shared" si="1"/>
        <v>327</v>
      </c>
      <c r="T14" s="369">
        <f t="shared" si="1"/>
        <v>0</v>
      </c>
    </row>
    <row r="15" spans="1:22" s="99" customFormat="1" ht="9.9499999999999993" customHeight="1">
      <c r="A15" s="478"/>
      <c r="B15" s="479"/>
      <c r="C15" s="366"/>
      <c r="D15" s="366"/>
      <c r="E15" s="366"/>
      <c r="F15" s="366"/>
      <c r="G15" s="366"/>
      <c r="H15" s="366"/>
      <c r="I15" s="366"/>
      <c r="J15" s="366"/>
      <c r="K15" s="366"/>
      <c r="L15" s="478"/>
      <c r="M15" s="479"/>
      <c r="N15" s="366"/>
      <c r="O15" s="366"/>
      <c r="P15" s="366"/>
      <c r="Q15" s="366"/>
      <c r="R15" s="366"/>
      <c r="S15" s="366"/>
      <c r="T15" s="368"/>
    </row>
    <row r="16" spans="1:22" s="99" customFormat="1" ht="21.6" customHeight="1">
      <c r="A16" s="106" t="s">
        <v>430</v>
      </c>
      <c r="B16" s="683" t="s">
        <v>429</v>
      </c>
      <c r="C16" s="366">
        <f>SUM(D16,E16,J16)</f>
        <v>318</v>
      </c>
      <c r="D16" s="410" t="s">
        <v>834</v>
      </c>
      <c r="E16" s="366">
        <f>SUM(F16:I16)</f>
        <v>124</v>
      </c>
      <c r="F16" s="410">
        <v>101</v>
      </c>
      <c r="G16" s="410">
        <v>1</v>
      </c>
      <c r="H16" s="410">
        <v>0</v>
      </c>
      <c r="I16" s="410">
        <v>22</v>
      </c>
      <c r="J16" s="366">
        <f>SUM(N16:T16,K16)</f>
        <v>194</v>
      </c>
      <c r="K16" s="410">
        <v>10</v>
      </c>
      <c r="L16" s="106" t="s">
        <v>430</v>
      </c>
      <c r="M16" s="107" t="s">
        <v>429</v>
      </c>
      <c r="N16" s="410">
        <v>19</v>
      </c>
      <c r="O16" s="410">
        <v>33</v>
      </c>
      <c r="P16" s="410">
        <v>20</v>
      </c>
      <c r="Q16" s="410" t="s">
        <v>834</v>
      </c>
      <c r="R16" s="410">
        <v>99</v>
      </c>
      <c r="S16" s="410">
        <v>13</v>
      </c>
      <c r="T16" s="410" t="s">
        <v>834</v>
      </c>
    </row>
    <row r="17" spans="1:20" s="99" customFormat="1" ht="21.6" customHeight="1">
      <c r="A17" s="106" t="s">
        <v>432</v>
      </c>
      <c r="B17" s="683" t="s">
        <v>431</v>
      </c>
      <c r="C17" s="366">
        <f t="shared" ref="C17:C33" si="2">SUM(D17,E17,J17)</f>
        <v>1270</v>
      </c>
      <c r="D17" s="410">
        <v>19</v>
      </c>
      <c r="E17" s="366">
        <f t="shared" ref="E17:E33" si="3">SUM(F17:I17)</f>
        <v>256</v>
      </c>
      <c r="F17" s="410">
        <v>110</v>
      </c>
      <c r="G17" s="410">
        <v>3</v>
      </c>
      <c r="H17" s="410">
        <v>1</v>
      </c>
      <c r="I17" s="410">
        <v>142</v>
      </c>
      <c r="J17" s="366">
        <f t="shared" ref="J17:J33" si="4">SUM(N17:T17,K17)</f>
        <v>995</v>
      </c>
      <c r="K17" s="410">
        <v>54</v>
      </c>
      <c r="L17" s="106" t="s">
        <v>432</v>
      </c>
      <c r="M17" s="107" t="s">
        <v>431</v>
      </c>
      <c r="N17" s="410">
        <v>381</v>
      </c>
      <c r="O17" s="410">
        <v>186</v>
      </c>
      <c r="P17" s="410">
        <v>58</v>
      </c>
      <c r="Q17" s="410" t="s">
        <v>834</v>
      </c>
      <c r="R17" s="410">
        <v>216</v>
      </c>
      <c r="S17" s="410">
        <v>100</v>
      </c>
      <c r="T17" s="410" t="s">
        <v>834</v>
      </c>
    </row>
    <row r="18" spans="1:20" s="99" customFormat="1" ht="21.6" customHeight="1">
      <c r="A18" s="108" t="s">
        <v>181</v>
      </c>
      <c r="B18" s="684" t="s">
        <v>295</v>
      </c>
      <c r="C18" s="366">
        <f t="shared" si="2"/>
        <v>1074</v>
      </c>
      <c r="D18" s="410">
        <v>19</v>
      </c>
      <c r="E18" s="366">
        <f t="shared" si="3"/>
        <v>269</v>
      </c>
      <c r="F18" s="410">
        <v>186</v>
      </c>
      <c r="G18" s="410" t="s">
        <v>834</v>
      </c>
      <c r="H18" s="410" t="s">
        <v>834</v>
      </c>
      <c r="I18" s="410">
        <v>83</v>
      </c>
      <c r="J18" s="366">
        <f t="shared" si="4"/>
        <v>786</v>
      </c>
      <c r="K18" s="410">
        <v>51</v>
      </c>
      <c r="L18" s="108" t="s">
        <v>181</v>
      </c>
      <c r="M18" s="109" t="s">
        <v>295</v>
      </c>
      <c r="N18" s="410">
        <v>267</v>
      </c>
      <c r="O18" s="410">
        <v>97</v>
      </c>
      <c r="P18" s="410">
        <v>74</v>
      </c>
      <c r="Q18" s="410" t="s">
        <v>834</v>
      </c>
      <c r="R18" s="410">
        <v>246</v>
      </c>
      <c r="S18" s="410">
        <v>51</v>
      </c>
      <c r="T18" s="410" t="s">
        <v>834</v>
      </c>
    </row>
    <row r="19" spans="1:20" s="99" customFormat="1" ht="21.6" customHeight="1">
      <c r="A19" s="108" t="s">
        <v>183</v>
      </c>
      <c r="B19" s="684" t="s">
        <v>297</v>
      </c>
      <c r="C19" s="366">
        <f t="shared" si="2"/>
        <v>656</v>
      </c>
      <c r="D19" s="410">
        <v>15</v>
      </c>
      <c r="E19" s="366">
        <f t="shared" si="3"/>
        <v>165</v>
      </c>
      <c r="F19" s="410">
        <v>91</v>
      </c>
      <c r="G19" s="410" t="s">
        <v>834</v>
      </c>
      <c r="H19" s="410" t="s">
        <v>834</v>
      </c>
      <c r="I19" s="410">
        <v>74</v>
      </c>
      <c r="J19" s="366">
        <f t="shared" si="4"/>
        <v>476</v>
      </c>
      <c r="K19" s="410">
        <v>64</v>
      </c>
      <c r="L19" s="108" t="s">
        <v>183</v>
      </c>
      <c r="M19" s="109" t="s">
        <v>297</v>
      </c>
      <c r="N19" s="410">
        <v>165</v>
      </c>
      <c r="O19" s="410">
        <v>60</v>
      </c>
      <c r="P19" s="410">
        <v>53</v>
      </c>
      <c r="Q19" s="410" t="s">
        <v>834</v>
      </c>
      <c r="R19" s="410">
        <v>117</v>
      </c>
      <c r="S19" s="410">
        <v>17</v>
      </c>
      <c r="T19" s="410" t="s">
        <v>834</v>
      </c>
    </row>
    <row r="20" spans="1:20" s="99" customFormat="1" ht="21.6" customHeight="1">
      <c r="A20" s="108" t="s">
        <v>185</v>
      </c>
      <c r="B20" s="684" t="s">
        <v>299</v>
      </c>
      <c r="C20" s="366">
        <f t="shared" si="2"/>
        <v>655</v>
      </c>
      <c r="D20" s="410" t="s">
        <v>834</v>
      </c>
      <c r="E20" s="366">
        <f t="shared" si="3"/>
        <v>203</v>
      </c>
      <c r="F20" s="410">
        <v>139</v>
      </c>
      <c r="G20" s="410">
        <v>1</v>
      </c>
      <c r="H20" s="410" t="s">
        <v>834</v>
      </c>
      <c r="I20" s="410">
        <v>63</v>
      </c>
      <c r="J20" s="366">
        <f t="shared" si="4"/>
        <v>452</v>
      </c>
      <c r="K20" s="410">
        <v>10</v>
      </c>
      <c r="L20" s="108" t="s">
        <v>185</v>
      </c>
      <c r="M20" s="109" t="s">
        <v>299</v>
      </c>
      <c r="N20" s="410">
        <v>42</v>
      </c>
      <c r="O20" s="410">
        <v>121</v>
      </c>
      <c r="P20" s="410">
        <v>66</v>
      </c>
      <c r="Q20" s="410" t="s">
        <v>834</v>
      </c>
      <c r="R20" s="410">
        <v>212</v>
      </c>
      <c r="S20" s="410">
        <v>1</v>
      </c>
      <c r="T20" s="410" t="s">
        <v>834</v>
      </c>
    </row>
    <row r="21" spans="1:20" s="99" customFormat="1" ht="21.6" customHeight="1">
      <c r="A21" s="108" t="s">
        <v>187</v>
      </c>
      <c r="B21" s="684" t="s">
        <v>301</v>
      </c>
      <c r="C21" s="366">
        <f t="shared" si="2"/>
        <v>1152</v>
      </c>
      <c r="D21" s="410">
        <v>17</v>
      </c>
      <c r="E21" s="366">
        <f t="shared" si="3"/>
        <v>296</v>
      </c>
      <c r="F21" s="410">
        <v>126</v>
      </c>
      <c r="G21" s="410">
        <v>1</v>
      </c>
      <c r="H21" s="410" t="s">
        <v>834</v>
      </c>
      <c r="I21" s="410">
        <v>169</v>
      </c>
      <c r="J21" s="366">
        <f t="shared" si="4"/>
        <v>839</v>
      </c>
      <c r="K21" s="410">
        <v>154</v>
      </c>
      <c r="L21" s="108" t="s">
        <v>187</v>
      </c>
      <c r="M21" s="109" t="s">
        <v>301</v>
      </c>
      <c r="N21" s="410">
        <v>310</v>
      </c>
      <c r="O21" s="410">
        <v>129</v>
      </c>
      <c r="P21" s="410">
        <v>79</v>
      </c>
      <c r="Q21" s="410" t="s">
        <v>834</v>
      </c>
      <c r="R21" s="410">
        <v>133</v>
      </c>
      <c r="S21" s="410">
        <v>34</v>
      </c>
      <c r="T21" s="410" t="s">
        <v>834</v>
      </c>
    </row>
    <row r="22" spans="1:20" s="99" customFormat="1" ht="21.6" customHeight="1">
      <c r="A22" s="108" t="s">
        <v>189</v>
      </c>
      <c r="B22" s="684" t="s">
        <v>303</v>
      </c>
      <c r="C22" s="366">
        <f t="shared" si="2"/>
        <v>418</v>
      </c>
      <c r="D22" s="410">
        <v>2</v>
      </c>
      <c r="E22" s="366">
        <f t="shared" si="3"/>
        <v>136</v>
      </c>
      <c r="F22" s="410">
        <v>94</v>
      </c>
      <c r="G22" s="410" t="s">
        <v>834</v>
      </c>
      <c r="H22" s="410" t="s">
        <v>834</v>
      </c>
      <c r="I22" s="410">
        <v>42</v>
      </c>
      <c r="J22" s="366">
        <f t="shared" si="4"/>
        <v>280</v>
      </c>
      <c r="K22" s="410">
        <v>4</v>
      </c>
      <c r="L22" s="108" t="s">
        <v>189</v>
      </c>
      <c r="M22" s="109" t="s">
        <v>303</v>
      </c>
      <c r="N22" s="410">
        <v>36</v>
      </c>
      <c r="O22" s="410">
        <v>72</v>
      </c>
      <c r="P22" s="410">
        <v>29</v>
      </c>
      <c r="Q22" s="410" t="s">
        <v>834</v>
      </c>
      <c r="R22" s="410">
        <v>130</v>
      </c>
      <c r="S22" s="410">
        <v>9</v>
      </c>
      <c r="T22" s="410" t="s">
        <v>834</v>
      </c>
    </row>
    <row r="23" spans="1:20" s="99" customFormat="1" ht="21.6" customHeight="1">
      <c r="A23" s="108" t="s">
        <v>191</v>
      </c>
      <c r="B23" s="684" t="s">
        <v>305</v>
      </c>
      <c r="C23" s="366">
        <f t="shared" si="2"/>
        <v>822</v>
      </c>
      <c r="D23" s="410">
        <v>20</v>
      </c>
      <c r="E23" s="366">
        <f t="shared" si="3"/>
        <v>142</v>
      </c>
      <c r="F23" s="410">
        <v>100</v>
      </c>
      <c r="G23" s="410" t="s">
        <v>834</v>
      </c>
      <c r="H23" s="410" t="s">
        <v>834</v>
      </c>
      <c r="I23" s="410">
        <v>42</v>
      </c>
      <c r="J23" s="366">
        <f t="shared" si="4"/>
        <v>660</v>
      </c>
      <c r="K23" s="410">
        <v>43</v>
      </c>
      <c r="L23" s="108" t="s">
        <v>191</v>
      </c>
      <c r="M23" s="109" t="s">
        <v>305</v>
      </c>
      <c r="N23" s="410">
        <v>149</v>
      </c>
      <c r="O23" s="410">
        <v>58</v>
      </c>
      <c r="P23" s="410">
        <v>30</v>
      </c>
      <c r="Q23" s="410" t="s">
        <v>834</v>
      </c>
      <c r="R23" s="410">
        <v>365</v>
      </c>
      <c r="S23" s="410">
        <v>15</v>
      </c>
      <c r="T23" s="410" t="s">
        <v>834</v>
      </c>
    </row>
    <row r="24" spans="1:20" s="99" customFormat="1" ht="21.6" customHeight="1">
      <c r="A24" s="108" t="s">
        <v>193</v>
      </c>
      <c r="B24" s="684" t="s">
        <v>307</v>
      </c>
      <c r="C24" s="366">
        <f t="shared" si="2"/>
        <v>317</v>
      </c>
      <c r="D24" s="410">
        <v>1</v>
      </c>
      <c r="E24" s="366">
        <f t="shared" si="3"/>
        <v>103</v>
      </c>
      <c r="F24" s="410">
        <v>74</v>
      </c>
      <c r="G24" s="410" t="s">
        <v>834</v>
      </c>
      <c r="H24" s="410" t="s">
        <v>834</v>
      </c>
      <c r="I24" s="410">
        <v>29</v>
      </c>
      <c r="J24" s="366">
        <f t="shared" si="4"/>
        <v>213</v>
      </c>
      <c r="K24" s="410">
        <v>4</v>
      </c>
      <c r="L24" s="108" t="s">
        <v>193</v>
      </c>
      <c r="M24" s="109" t="s">
        <v>307</v>
      </c>
      <c r="N24" s="410">
        <v>39</v>
      </c>
      <c r="O24" s="410">
        <v>34</v>
      </c>
      <c r="P24" s="410">
        <v>27</v>
      </c>
      <c r="Q24" s="410" t="s">
        <v>834</v>
      </c>
      <c r="R24" s="410">
        <v>107</v>
      </c>
      <c r="S24" s="410">
        <v>2</v>
      </c>
      <c r="T24" s="410" t="s">
        <v>834</v>
      </c>
    </row>
    <row r="25" spans="1:20" s="99" customFormat="1" ht="21.6" customHeight="1">
      <c r="A25" s="108" t="s">
        <v>195</v>
      </c>
      <c r="B25" s="684" t="s">
        <v>309</v>
      </c>
      <c r="C25" s="366">
        <f t="shared" si="2"/>
        <v>565</v>
      </c>
      <c r="D25" s="410" t="s">
        <v>834</v>
      </c>
      <c r="E25" s="366">
        <f t="shared" si="3"/>
        <v>149</v>
      </c>
      <c r="F25" s="410">
        <v>98</v>
      </c>
      <c r="G25" s="410" t="s">
        <v>834</v>
      </c>
      <c r="H25" s="410" t="s">
        <v>834</v>
      </c>
      <c r="I25" s="410">
        <v>51</v>
      </c>
      <c r="J25" s="366">
        <f t="shared" si="4"/>
        <v>416</v>
      </c>
      <c r="K25" s="410">
        <v>12</v>
      </c>
      <c r="L25" s="108" t="s">
        <v>195</v>
      </c>
      <c r="M25" s="109" t="s">
        <v>309</v>
      </c>
      <c r="N25" s="410">
        <v>141</v>
      </c>
      <c r="O25" s="410">
        <v>46</v>
      </c>
      <c r="P25" s="410">
        <v>54</v>
      </c>
      <c r="Q25" s="410" t="s">
        <v>834</v>
      </c>
      <c r="R25" s="410">
        <v>161</v>
      </c>
      <c r="S25" s="410">
        <v>2</v>
      </c>
      <c r="T25" s="410" t="s">
        <v>834</v>
      </c>
    </row>
    <row r="26" spans="1:20" s="99" customFormat="1" ht="21.6" customHeight="1">
      <c r="A26" s="108" t="s">
        <v>196</v>
      </c>
      <c r="B26" s="684" t="s">
        <v>311</v>
      </c>
      <c r="C26" s="366">
        <f t="shared" si="2"/>
        <v>982</v>
      </c>
      <c r="D26" s="410">
        <v>17</v>
      </c>
      <c r="E26" s="366">
        <f t="shared" si="3"/>
        <v>173</v>
      </c>
      <c r="F26" s="410">
        <v>110</v>
      </c>
      <c r="G26" s="410" t="s">
        <v>834</v>
      </c>
      <c r="H26" s="410" t="s">
        <v>834</v>
      </c>
      <c r="I26" s="410">
        <v>63</v>
      </c>
      <c r="J26" s="366">
        <f t="shared" si="4"/>
        <v>792</v>
      </c>
      <c r="K26" s="410">
        <v>51</v>
      </c>
      <c r="L26" s="108" t="s">
        <v>196</v>
      </c>
      <c r="M26" s="109" t="s">
        <v>311</v>
      </c>
      <c r="N26" s="410">
        <v>151</v>
      </c>
      <c r="O26" s="410">
        <v>74</v>
      </c>
      <c r="P26" s="410">
        <v>66</v>
      </c>
      <c r="Q26" s="410" t="s">
        <v>834</v>
      </c>
      <c r="R26" s="410">
        <v>422</v>
      </c>
      <c r="S26" s="410">
        <v>28</v>
      </c>
      <c r="T26" s="410" t="s">
        <v>834</v>
      </c>
    </row>
    <row r="27" spans="1:20" s="99" customFormat="1" ht="21.6" customHeight="1">
      <c r="A27" s="110" t="s">
        <v>434</v>
      </c>
      <c r="B27" s="684" t="s">
        <v>433</v>
      </c>
      <c r="C27" s="366">
        <f t="shared" si="2"/>
        <v>414</v>
      </c>
      <c r="D27" s="410">
        <v>2</v>
      </c>
      <c r="E27" s="366">
        <f t="shared" si="3"/>
        <v>120</v>
      </c>
      <c r="F27" s="410">
        <v>86</v>
      </c>
      <c r="G27" s="410" t="s">
        <v>834</v>
      </c>
      <c r="H27" s="410" t="s">
        <v>834</v>
      </c>
      <c r="I27" s="410">
        <v>34</v>
      </c>
      <c r="J27" s="366">
        <f t="shared" si="4"/>
        <v>292</v>
      </c>
      <c r="K27" s="410">
        <v>4</v>
      </c>
      <c r="L27" s="110" t="s">
        <v>434</v>
      </c>
      <c r="M27" s="109" t="s">
        <v>433</v>
      </c>
      <c r="N27" s="410">
        <v>50</v>
      </c>
      <c r="O27" s="410">
        <v>48</v>
      </c>
      <c r="P27" s="410">
        <v>33</v>
      </c>
      <c r="Q27" s="410" t="s">
        <v>834</v>
      </c>
      <c r="R27" s="410">
        <v>148</v>
      </c>
      <c r="S27" s="410">
        <v>9</v>
      </c>
      <c r="T27" s="410" t="s">
        <v>834</v>
      </c>
    </row>
    <row r="28" spans="1:20" s="99" customFormat="1" ht="21.6" customHeight="1">
      <c r="A28" s="111" t="s">
        <v>613</v>
      </c>
      <c r="B28" s="684" t="s">
        <v>501</v>
      </c>
      <c r="C28" s="366">
        <f t="shared" si="2"/>
        <v>180</v>
      </c>
      <c r="D28" s="410" t="s">
        <v>834</v>
      </c>
      <c r="E28" s="366">
        <f t="shared" si="3"/>
        <v>49</v>
      </c>
      <c r="F28" s="410">
        <v>36</v>
      </c>
      <c r="G28" s="410" t="s">
        <v>834</v>
      </c>
      <c r="H28" s="410" t="s">
        <v>834</v>
      </c>
      <c r="I28" s="410">
        <v>13</v>
      </c>
      <c r="J28" s="366">
        <f t="shared" si="4"/>
        <v>131</v>
      </c>
      <c r="K28" s="410" t="s">
        <v>834</v>
      </c>
      <c r="L28" s="111" t="s">
        <v>613</v>
      </c>
      <c r="M28" s="109" t="s">
        <v>501</v>
      </c>
      <c r="N28" s="410">
        <v>28</v>
      </c>
      <c r="O28" s="410">
        <v>24</v>
      </c>
      <c r="P28" s="410">
        <v>26</v>
      </c>
      <c r="Q28" s="410" t="s">
        <v>834</v>
      </c>
      <c r="R28" s="410">
        <v>53</v>
      </c>
      <c r="S28" s="410" t="s">
        <v>834</v>
      </c>
      <c r="T28" s="410" t="s">
        <v>834</v>
      </c>
    </row>
    <row r="29" spans="1:20" s="99" customFormat="1" ht="21.6" customHeight="1">
      <c r="A29" s="558" t="s">
        <v>952</v>
      </c>
      <c r="B29" s="684" t="s">
        <v>956</v>
      </c>
      <c r="C29" s="366">
        <f t="shared" si="2"/>
        <v>160</v>
      </c>
      <c r="D29" s="410">
        <v>2</v>
      </c>
      <c r="E29" s="366">
        <f t="shared" si="3"/>
        <v>41</v>
      </c>
      <c r="F29" s="410">
        <v>34</v>
      </c>
      <c r="G29" s="410" t="s">
        <v>834</v>
      </c>
      <c r="H29" s="410" t="s">
        <v>834</v>
      </c>
      <c r="I29" s="410">
        <v>7</v>
      </c>
      <c r="J29" s="366">
        <f t="shared" si="4"/>
        <v>117</v>
      </c>
      <c r="K29" s="410">
        <v>2</v>
      </c>
      <c r="L29" s="558" t="s">
        <v>952</v>
      </c>
      <c r="M29" s="109" t="s">
        <v>956</v>
      </c>
      <c r="N29" s="410">
        <v>10</v>
      </c>
      <c r="O29" s="410">
        <v>23</v>
      </c>
      <c r="P29" s="410">
        <v>16</v>
      </c>
      <c r="Q29" s="410" t="s">
        <v>834</v>
      </c>
      <c r="R29" s="410">
        <v>64</v>
      </c>
      <c r="S29" s="410">
        <v>2</v>
      </c>
      <c r="T29" s="410" t="s">
        <v>834</v>
      </c>
    </row>
    <row r="30" spans="1:20" s="99" customFormat="1" ht="21.6" customHeight="1">
      <c r="A30" s="110" t="s">
        <v>357</v>
      </c>
      <c r="B30" s="684" t="s">
        <v>354</v>
      </c>
      <c r="C30" s="366">
        <f t="shared" si="2"/>
        <v>231</v>
      </c>
      <c r="D30" s="410">
        <v>8</v>
      </c>
      <c r="E30" s="366">
        <f t="shared" si="3"/>
        <v>49</v>
      </c>
      <c r="F30" s="410">
        <v>35</v>
      </c>
      <c r="G30" s="410" t="s">
        <v>834</v>
      </c>
      <c r="H30" s="410" t="s">
        <v>834</v>
      </c>
      <c r="I30" s="410">
        <v>14</v>
      </c>
      <c r="J30" s="366">
        <f t="shared" si="4"/>
        <v>174</v>
      </c>
      <c r="K30" s="410">
        <v>17</v>
      </c>
      <c r="L30" s="110" t="s">
        <v>357</v>
      </c>
      <c r="M30" s="109" t="s">
        <v>354</v>
      </c>
      <c r="N30" s="410">
        <v>41</v>
      </c>
      <c r="O30" s="410">
        <v>36</v>
      </c>
      <c r="P30" s="410">
        <v>20</v>
      </c>
      <c r="Q30" s="410" t="s">
        <v>834</v>
      </c>
      <c r="R30" s="410">
        <v>54</v>
      </c>
      <c r="S30" s="410">
        <v>6</v>
      </c>
      <c r="T30" s="410" t="s">
        <v>834</v>
      </c>
    </row>
    <row r="31" spans="1:20" s="99" customFormat="1" ht="21.6" customHeight="1">
      <c r="A31" s="108" t="s">
        <v>198</v>
      </c>
      <c r="B31" s="685" t="s">
        <v>317</v>
      </c>
      <c r="C31" s="366">
        <f t="shared" si="2"/>
        <v>267</v>
      </c>
      <c r="D31" s="410">
        <v>4</v>
      </c>
      <c r="E31" s="366">
        <f t="shared" si="3"/>
        <v>55</v>
      </c>
      <c r="F31" s="410">
        <v>41</v>
      </c>
      <c r="G31" s="410" t="s">
        <v>834</v>
      </c>
      <c r="H31" s="410" t="s">
        <v>834</v>
      </c>
      <c r="I31" s="410">
        <v>14</v>
      </c>
      <c r="J31" s="366">
        <f t="shared" si="4"/>
        <v>208</v>
      </c>
      <c r="K31" s="410">
        <v>20</v>
      </c>
      <c r="L31" s="108" t="s">
        <v>198</v>
      </c>
      <c r="M31" s="112" t="s">
        <v>317</v>
      </c>
      <c r="N31" s="410">
        <v>16</v>
      </c>
      <c r="O31" s="410">
        <v>31</v>
      </c>
      <c r="P31" s="410">
        <v>16</v>
      </c>
      <c r="Q31" s="410" t="s">
        <v>834</v>
      </c>
      <c r="R31" s="410">
        <v>110</v>
      </c>
      <c r="S31" s="410">
        <v>15</v>
      </c>
      <c r="T31" s="410" t="s">
        <v>834</v>
      </c>
    </row>
    <row r="32" spans="1:20" s="99" customFormat="1" ht="21.6" customHeight="1">
      <c r="A32" s="108" t="s">
        <v>200</v>
      </c>
      <c r="B32" s="685" t="s">
        <v>319</v>
      </c>
      <c r="C32" s="366">
        <f t="shared" si="2"/>
        <v>557</v>
      </c>
      <c r="D32" s="410">
        <v>7</v>
      </c>
      <c r="E32" s="366">
        <f t="shared" si="3"/>
        <v>144</v>
      </c>
      <c r="F32" s="410">
        <v>103</v>
      </c>
      <c r="G32" s="410">
        <v>1</v>
      </c>
      <c r="H32" s="410" t="s">
        <v>834</v>
      </c>
      <c r="I32" s="410">
        <v>40</v>
      </c>
      <c r="J32" s="366">
        <f t="shared" si="4"/>
        <v>406</v>
      </c>
      <c r="K32" s="410">
        <v>55</v>
      </c>
      <c r="L32" s="108" t="s">
        <v>200</v>
      </c>
      <c r="M32" s="112" t="s">
        <v>319</v>
      </c>
      <c r="N32" s="410">
        <v>92</v>
      </c>
      <c r="O32" s="410">
        <v>56</v>
      </c>
      <c r="P32" s="410">
        <v>43</v>
      </c>
      <c r="Q32" s="410" t="s">
        <v>834</v>
      </c>
      <c r="R32" s="410">
        <v>138</v>
      </c>
      <c r="S32" s="410">
        <v>22</v>
      </c>
      <c r="T32" s="410" t="s">
        <v>834</v>
      </c>
    </row>
    <row r="33" spans="1:20" s="99" customFormat="1" ht="21.6" customHeight="1" thickBot="1">
      <c r="A33" s="113" t="s">
        <v>202</v>
      </c>
      <c r="B33" s="686" t="s">
        <v>321</v>
      </c>
      <c r="C33" s="366">
        <f t="shared" si="2"/>
        <v>281</v>
      </c>
      <c r="D33" s="410" t="s">
        <v>834</v>
      </c>
      <c r="E33" s="366">
        <f t="shared" si="3"/>
        <v>77</v>
      </c>
      <c r="F33" s="410">
        <v>39</v>
      </c>
      <c r="G33" s="410" t="s">
        <v>834</v>
      </c>
      <c r="H33" s="410" t="s">
        <v>834</v>
      </c>
      <c r="I33" s="410">
        <v>38</v>
      </c>
      <c r="J33" s="366">
        <f t="shared" si="4"/>
        <v>204</v>
      </c>
      <c r="K33" s="410">
        <v>4</v>
      </c>
      <c r="L33" s="113" t="s">
        <v>202</v>
      </c>
      <c r="M33" s="114" t="s">
        <v>321</v>
      </c>
      <c r="N33" s="410">
        <v>44</v>
      </c>
      <c r="O33" s="410">
        <v>62</v>
      </c>
      <c r="P33" s="410">
        <v>18</v>
      </c>
      <c r="Q33" s="410" t="s">
        <v>834</v>
      </c>
      <c r="R33" s="410">
        <v>75</v>
      </c>
      <c r="S33" s="410">
        <v>1</v>
      </c>
      <c r="T33" s="410" t="s">
        <v>834</v>
      </c>
    </row>
    <row r="34" spans="1:20" s="119" customFormat="1" ht="12.95" customHeight="1">
      <c r="A34" s="115" t="s">
        <v>819</v>
      </c>
      <c r="B34" s="115"/>
      <c r="C34" s="115"/>
      <c r="D34" s="115"/>
      <c r="E34" s="115"/>
      <c r="F34" s="116"/>
      <c r="G34" s="117"/>
      <c r="H34" s="117"/>
      <c r="I34" s="117"/>
      <c r="J34" s="116"/>
      <c r="K34" s="118" t="s">
        <v>830</v>
      </c>
      <c r="L34" s="115" t="s">
        <v>819</v>
      </c>
      <c r="M34" s="115"/>
      <c r="N34" s="116"/>
      <c r="O34" s="116"/>
      <c r="P34" s="116"/>
      <c r="Q34" s="116"/>
      <c r="R34" s="116"/>
      <c r="S34" s="116"/>
      <c r="T34" s="118" t="s">
        <v>830</v>
      </c>
    </row>
    <row r="35" spans="1:20" s="99" customFormat="1" ht="11.25">
      <c r="A35" s="100"/>
      <c r="B35" s="100"/>
      <c r="C35" s="120"/>
      <c r="D35" s="120"/>
      <c r="E35" s="120"/>
      <c r="F35" s="121"/>
      <c r="G35" s="121"/>
      <c r="H35" s="121"/>
      <c r="I35" s="121"/>
      <c r="J35" s="121"/>
      <c r="K35" s="121"/>
      <c r="L35" s="100"/>
      <c r="M35" s="100"/>
      <c r="N35" s="121"/>
      <c r="O35" s="121"/>
      <c r="P35" s="121"/>
      <c r="Q35" s="121"/>
      <c r="R35" s="121"/>
      <c r="S35" s="121"/>
      <c r="T35" s="121"/>
    </row>
    <row r="36" spans="1:20" s="99" customFormat="1" ht="11.25">
      <c r="A36" s="100"/>
      <c r="B36" s="100"/>
      <c r="C36" s="100"/>
      <c r="D36" s="100"/>
      <c r="E36" s="100"/>
      <c r="L36" s="100"/>
      <c r="M36" s="100"/>
    </row>
    <row r="37" spans="1:20" s="99" customFormat="1" ht="11.25">
      <c r="A37" s="100"/>
      <c r="B37" s="100"/>
      <c r="C37" s="100"/>
      <c r="D37" s="100"/>
      <c r="E37" s="100"/>
      <c r="L37" s="100"/>
      <c r="M37" s="100"/>
    </row>
    <row r="38" spans="1:20" s="99" customFormat="1" ht="11.25">
      <c r="A38" s="100"/>
      <c r="B38" s="100"/>
      <c r="C38" s="100"/>
      <c r="D38" s="100"/>
      <c r="E38" s="100"/>
      <c r="L38" s="100"/>
      <c r="M38" s="100"/>
    </row>
    <row r="39" spans="1:20" s="99" customFormat="1" ht="11.25">
      <c r="A39" s="100"/>
      <c r="B39" s="100"/>
      <c r="C39" s="100"/>
      <c r="D39" s="100"/>
      <c r="E39" s="100"/>
      <c r="L39" s="100"/>
      <c r="M39" s="100"/>
    </row>
    <row r="40" spans="1:20" s="99" customFormat="1" ht="11.25">
      <c r="A40" s="100"/>
      <c r="B40" s="100"/>
      <c r="C40" s="100"/>
      <c r="D40" s="100"/>
      <c r="E40" s="100"/>
      <c r="L40" s="100"/>
      <c r="M40" s="100"/>
    </row>
    <row r="41" spans="1:20" s="99" customFormat="1" ht="11.25">
      <c r="A41" s="100"/>
      <c r="B41" s="100"/>
      <c r="C41" s="100"/>
      <c r="D41" s="100"/>
      <c r="E41" s="100"/>
      <c r="L41" s="100"/>
      <c r="M41" s="100"/>
    </row>
    <row r="42" spans="1:20" s="99" customFormat="1" ht="11.25">
      <c r="A42" s="100"/>
      <c r="B42" s="100"/>
      <c r="C42" s="100"/>
      <c r="D42" s="100"/>
      <c r="E42" s="100"/>
      <c r="L42" s="100"/>
      <c r="M42" s="100"/>
    </row>
    <row r="43" spans="1:20" s="99" customFormat="1" ht="11.25">
      <c r="A43" s="100"/>
      <c r="B43" s="100"/>
      <c r="C43" s="100"/>
      <c r="D43" s="100"/>
      <c r="E43" s="100"/>
      <c r="L43" s="100"/>
      <c r="M43" s="100"/>
    </row>
    <row r="44" spans="1:20" s="99" customFormat="1" ht="11.25">
      <c r="A44" s="100"/>
      <c r="B44" s="100"/>
      <c r="C44" s="100"/>
      <c r="D44" s="100"/>
      <c r="E44" s="100"/>
      <c r="L44" s="100"/>
      <c r="M44" s="100"/>
    </row>
    <row r="45" spans="1:20" s="99" customFormat="1" ht="11.25">
      <c r="A45" s="100"/>
      <c r="B45" s="100"/>
      <c r="C45" s="100"/>
      <c r="D45" s="100"/>
      <c r="E45" s="100"/>
      <c r="L45" s="100"/>
      <c r="M45" s="100"/>
    </row>
    <row r="46" spans="1:20" s="99" customFormat="1" ht="11.25">
      <c r="A46" s="100"/>
      <c r="B46" s="100"/>
      <c r="C46" s="100"/>
      <c r="D46" s="100"/>
      <c r="E46" s="100"/>
      <c r="L46" s="100"/>
      <c r="M46" s="100"/>
    </row>
    <row r="47" spans="1:20" s="99" customFormat="1" ht="11.25">
      <c r="A47" s="100"/>
      <c r="B47" s="100"/>
      <c r="C47" s="100"/>
      <c r="D47" s="100"/>
      <c r="E47" s="100"/>
      <c r="L47" s="100"/>
      <c r="M47" s="100"/>
    </row>
    <row r="48" spans="1:20" s="99" customFormat="1" ht="11.25">
      <c r="A48" s="100"/>
      <c r="B48" s="100"/>
      <c r="C48" s="100"/>
      <c r="D48" s="100"/>
      <c r="E48" s="100"/>
      <c r="L48" s="100"/>
      <c r="M48" s="100"/>
    </row>
    <row r="49" spans="1:13" s="99" customFormat="1" ht="11.25">
      <c r="A49" s="100"/>
      <c r="B49" s="100"/>
      <c r="C49" s="100"/>
      <c r="D49" s="100"/>
      <c r="E49" s="100"/>
      <c r="L49" s="100"/>
      <c r="M49" s="100"/>
    </row>
    <row r="50" spans="1:13" s="99" customFormat="1" ht="11.25">
      <c r="A50" s="100"/>
      <c r="B50" s="100"/>
      <c r="C50" s="100"/>
      <c r="D50" s="100"/>
      <c r="E50" s="100"/>
      <c r="L50" s="100"/>
      <c r="M50" s="100"/>
    </row>
    <row r="51" spans="1:13" s="99" customFormat="1" ht="11.25">
      <c r="A51" s="100"/>
      <c r="B51" s="100"/>
      <c r="C51" s="100"/>
      <c r="D51" s="100"/>
      <c r="E51" s="100"/>
      <c r="L51" s="100"/>
      <c r="M51" s="100"/>
    </row>
    <row r="52" spans="1:13" s="99" customFormat="1" ht="11.25">
      <c r="A52" s="100"/>
      <c r="B52" s="100"/>
      <c r="C52" s="100"/>
      <c r="D52" s="100"/>
      <c r="E52" s="100"/>
      <c r="L52" s="100"/>
      <c r="M52" s="100"/>
    </row>
    <row r="53" spans="1:13" s="99" customFormat="1" ht="11.25">
      <c r="A53" s="100"/>
      <c r="B53" s="100"/>
      <c r="C53" s="100"/>
      <c r="D53" s="100"/>
      <c r="E53" s="100"/>
      <c r="L53" s="100"/>
      <c r="M53" s="100"/>
    </row>
    <row r="54" spans="1:13" s="99" customFormat="1" ht="11.25">
      <c r="A54" s="100"/>
      <c r="B54" s="100"/>
      <c r="C54" s="100"/>
      <c r="D54" s="100"/>
      <c r="E54" s="100"/>
      <c r="L54" s="100"/>
      <c r="M54" s="100"/>
    </row>
    <row r="55" spans="1:13" s="99" customFormat="1" ht="11.25">
      <c r="A55" s="100"/>
      <c r="B55" s="100"/>
      <c r="C55" s="100"/>
      <c r="D55" s="100"/>
      <c r="E55" s="100"/>
      <c r="L55" s="100"/>
      <c r="M55" s="100"/>
    </row>
    <row r="56" spans="1:13" s="99" customFormat="1" ht="11.25">
      <c r="A56" s="100"/>
      <c r="B56" s="100"/>
      <c r="C56" s="100"/>
      <c r="D56" s="100"/>
      <c r="E56" s="100"/>
      <c r="L56" s="100"/>
      <c r="M56" s="100"/>
    </row>
    <row r="57" spans="1:13" s="99" customFormat="1" ht="11.25">
      <c r="A57" s="100"/>
      <c r="B57" s="100"/>
      <c r="C57" s="100"/>
      <c r="D57" s="100"/>
      <c r="E57" s="100"/>
      <c r="L57" s="100"/>
      <c r="M57" s="100"/>
    </row>
    <row r="58" spans="1:13" s="99" customFormat="1" ht="11.25">
      <c r="A58" s="100"/>
      <c r="B58" s="100"/>
      <c r="C58" s="100"/>
      <c r="D58" s="100"/>
      <c r="E58" s="100"/>
      <c r="L58" s="100"/>
      <c r="M58" s="100"/>
    </row>
    <row r="59" spans="1:13" s="99" customFormat="1" ht="11.25">
      <c r="A59" s="100"/>
      <c r="B59" s="100"/>
      <c r="C59" s="100"/>
      <c r="D59" s="100"/>
      <c r="E59" s="100"/>
      <c r="L59" s="100"/>
      <c r="M59" s="100"/>
    </row>
    <row r="60" spans="1:13" s="99" customFormat="1" ht="11.25">
      <c r="A60" s="100"/>
      <c r="B60" s="100"/>
      <c r="C60" s="100"/>
      <c r="D60" s="100"/>
      <c r="E60" s="100"/>
      <c r="L60" s="100"/>
      <c r="M60" s="100"/>
    </row>
    <row r="61" spans="1:13" s="99" customFormat="1" ht="11.25">
      <c r="A61" s="100"/>
      <c r="B61" s="100"/>
      <c r="C61" s="100"/>
      <c r="D61" s="100"/>
      <c r="E61" s="100"/>
      <c r="L61" s="100"/>
      <c r="M61" s="100"/>
    </row>
    <row r="62" spans="1:13" s="99" customFormat="1" ht="11.25">
      <c r="A62" s="100"/>
      <c r="B62" s="100"/>
      <c r="C62" s="100"/>
      <c r="D62" s="100"/>
      <c r="E62" s="100"/>
      <c r="L62" s="100"/>
      <c r="M62" s="100"/>
    </row>
    <row r="63" spans="1:13" s="99" customFormat="1" ht="11.25">
      <c r="A63" s="100"/>
      <c r="B63" s="100"/>
      <c r="C63" s="100"/>
      <c r="D63" s="100"/>
      <c r="E63" s="100"/>
      <c r="L63" s="100"/>
      <c r="M63" s="100"/>
    </row>
    <row r="64" spans="1:13" s="99" customFormat="1" ht="11.25">
      <c r="A64" s="100"/>
      <c r="B64" s="100"/>
      <c r="C64" s="100"/>
      <c r="D64" s="100"/>
      <c r="E64" s="100"/>
      <c r="L64" s="100"/>
      <c r="M64" s="100"/>
    </row>
    <row r="65" spans="1:13" s="99" customFormat="1" ht="11.25">
      <c r="A65" s="100"/>
      <c r="B65" s="100"/>
      <c r="C65" s="100"/>
      <c r="D65" s="100"/>
      <c r="E65" s="100"/>
      <c r="L65" s="100"/>
      <c r="M65" s="100"/>
    </row>
    <row r="66" spans="1:13" s="99" customFormat="1" ht="11.25">
      <c r="A66" s="100"/>
      <c r="B66" s="100"/>
      <c r="C66" s="100"/>
      <c r="D66" s="100"/>
      <c r="E66" s="100"/>
      <c r="L66" s="100"/>
      <c r="M66" s="100"/>
    </row>
    <row r="67" spans="1:13" s="99" customFormat="1" ht="11.25">
      <c r="A67" s="100"/>
      <c r="B67" s="100"/>
      <c r="C67" s="100"/>
      <c r="D67" s="100"/>
      <c r="E67" s="100"/>
      <c r="L67" s="100"/>
      <c r="M67" s="100"/>
    </row>
    <row r="68" spans="1:13" s="99" customFormat="1" ht="11.25">
      <c r="A68" s="100"/>
      <c r="B68" s="100"/>
      <c r="C68" s="100"/>
      <c r="D68" s="100"/>
      <c r="E68" s="100"/>
      <c r="L68" s="100"/>
      <c r="M68" s="100"/>
    </row>
    <row r="69" spans="1:13" s="99" customFormat="1" ht="11.25">
      <c r="A69" s="100"/>
      <c r="B69" s="100"/>
      <c r="C69" s="100"/>
      <c r="D69" s="100"/>
      <c r="E69" s="100"/>
      <c r="L69" s="100"/>
      <c r="M69" s="100"/>
    </row>
    <row r="70" spans="1:13" s="99" customFormat="1" ht="11.25">
      <c r="A70" s="100"/>
      <c r="B70" s="100"/>
      <c r="C70" s="100"/>
      <c r="D70" s="100"/>
      <c r="E70" s="100"/>
      <c r="L70" s="100"/>
      <c r="M70" s="100"/>
    </row>
    <row r="71" spans="1:13" s="99" customFormat="1" ht="11.25">
      <c r="A71" s="100"/>
      <c r="B71" s="100"/>
      <c r="C71" s="100"/>
      <c r="D71" s="100"/>
      <c r="E71" s="100"/>
      <c r="L71" s="100"/>
      <c r="M71" s="100"/>
    </row>
    <row r="72" spans="1:13" s="99" customFormat="1" ht="11.25">
      <c r="A72" s="100"/>
      <c r="B72" s="100"/>
      <c r="C72" s="100"/>
      <c r="D72" s="100"/>
      <c r="E72" s="100"/>
      <c r="L72" s="100"/>
      <c r="M72" s="100"/>
    </row>
    <row r="73" spans="1:13" s="99" customFormat="1" ht="11.25">
      <c r="A73" s="100"/>
      <c r="B73" s="100"/>
      <c r="C73" s="100"/>
      <c r="D73" s="100"/>
      <c r="E73" s="100"/>
      <c r="L73" s="100"/>
      <c r="M73" s="100"/>
    </row>
    <row r="74" spans="1:13" s="99" customFormat="1" ht="11.25">
      <c r="A74" s="100"/>
      <c r="B74" s="100"/>
      <c r="C74" s="100"/>
      <c r="D74" s="100"/>
      <c r="E74" s="100"/>
      <c r="L74" s="100"/>
      <c r="M74" s="100"/>
    </row>
    <row r="75" spans="1:13" s="99" customFormat="1" ht="11.25">
      <c r="A75" s="100"/>
      <c r="B75" s="100"/>
      <c r="C75" s="100"/>
      <c r="D75" s="100"/>
      <c r="E75" s="100"/>
      <c r="L75" s="100"/>
      <c r="M75" s="100"/>
    </row>
    <row r="76" spans="1:13" s="99" customFormat="1" ht="11.25">
      <c r="A76" s="100"/>
      <c r="B76" s="100"/>
      <c r="C76" s="100"/>
      <c r="D76" s="100"/>
      <c r="E76" s="100"/>
      <c r="L76" s="100"/>
      <c r="M76" s="100"/>
    </row>
    <row r="77" spans="1:13" s="99" customFormat="1" ht="11.25">
      <c r="A77" s="100"/>
      <c r="B77" s="100"/>
      <c r="C77" s="100"/>
      <c r="D77" s="100"/>
      <c r="E77" s="100"/>
      <c r="L77" s="100"/>
      <c r="M77" s="100"/>
    </row>
    <row r="78" spans="1:13" s="99" customFormat="1" ht="11.25">
      <c r="A78" s="100"/>
      <c r="B78" s="100"/>
      <c r="C78" s="100"/>
      <c r="D78" s="100"/>
      <c r="E78" s="100"/>
      <c r="L78" s="100"/>
      <c r="M78" s="100"/>
    </row>
    <row r="79" spans="1:13" s="99" customFormat="1" ht="11.25">
      <c r="A79" s="100"/>
      <c r="B79" s="100"/>
      <c r="C79" s="100"/>
      <c r="D79" s="100"/>
      <c r="E79" s="100"/>
      <c r="L79" s="100"/>
      <c r="M79" s="100"/>
    </row>
    <row r="80" spans="1:13" s="99" customFormat="1" ht="11.25">
      <c r="A80" s="100"/>
      <c r="B80" s="100"/>
      <c r="C80" s="100"/>
      <c r="D80" s="100"/>
      <c r="E80" s="100"/>
      <c r="L80" s="100"/>
      <c r="M80" s="100"/>
    </row>
    <row r="81" spans="1:13" s="99" customFormat="1" ht="11.25">
      <c r="A81" s="100"/>
      <c r="B81" s="100"/>
      <c r="C81" s="100"/>
      <c r="D81" s="100"/>
      <c r="E81" s="100"/>
      <c r="L81" s="100"/>
      <c r="M81" s="100"/>
    </row>
    <row r="82" spans="1:13" s="99" customFormat="1" ht="11.25">
      <c r="A82" s="100"/>
      <c r="B82" s="100"/>
      <c r="C82" s="100"/>
      <c r="D82" s="100"/>
      <c r="E82" s="100"/>
      <c r="L82" s="100"/>
      <c r="M82" s="100"/>
    </row>
    <row r="83" spans="1:13" s="99" customFormat="1" ht="11.25">
      <c r="A83" s="100"/>
      <c r="B83" s="100"/>
      <c r="C83" s="100"/>
      <c r="D83" s="100"/>
      <c r="E83" s="100"/>
      <c r="L83" s="100"/>
      <c r="M83" s="100"/>
    </row>
    <row r="84" spans="1:13" s="99" customFormat="1" ht="11.25">
      <c r="A84" s="100"/>
      <c r="B84" s="100"/>
      <c r="C84" s="100"/>
      <c r="D84" s="100"/>
      <c r="E84" s="100"/>
      <c r="L84" s="100"/>
      <c r="M84" s="100"/>
    </row>
    <row r="85" spans="1:13" s="99" customFormat="1" ht="11.25">
      <c r="A85" s="100"/>
      <c r="B85" s="100"/>
      <c r="C85" s="100"/>
      <c r="D85" s="100"/>
      <c r="E85" s="100"/>
      <c r="L85" s="100"/>
      <c r="M85" s="100"/>
    </row>
    <row r="86" spans="1:13" s="99" customFormat="1" ht="11.25">
      <c r="A86" s="100"/>
      <c r="B86" s="100"/>
      <c r="C86" s="100"/>
      <c r="D86" s="100"/>
      <c r="E86" s="100"/>
      <c r="L86" s="100"/>
      <c r="M86" s="100"/>
    </row>
    <row r="87" spans="1:13" s="99" customFormat="1" ht="11.25">
      <c r="A87" s="100"/>
      <c r="B87" s="100"/>
      <c r="C87" s="100"/>
      <c r="D87" s="100"/>
      <c r="E87" s="100"/>
      <c r="L87" s="100"/>
      <c r="M87" s="100"/>
    </row>
    <row r="88" spans="1:13" s="99" customFormat="1" ht="11.25">
      <c r="A88" s="100"/>
      <c r="B88" s="100"/>
      <c r="C88" s="100"/>
      <c r="D88" s="100"/>
      <c r="E88" s="100"/>
      <c r="L88" s="100"/>
      <c r="M88" s="100"/>
    </row>
    <row r="89" spans="1:13" s="99" customFormat="1" ht="11.25">
      <c r="A89" s="100"/>
      <c r="B89" s="100"/>
      <c r="C89" s="100"/>
      <c r="D89" s="100"/>
      <c r="E89" s="100"/>
      <c r="L89" s="100"/>
      <c r="M89" s="100"/>
    </row>
    <row r="90" spans="1:13" s="99" customFormat="1" ht="11.25">
      <c r="A90" s="100"/>
      <c r="B90" s="100"/>
      <c r="C90" s="100"/>
      <c r="D90" s="100"/>
      <c r="E90" s="100"/>
      <c r="L90" s="100"/>
      <c r="M90" s="100"/>
    </row>
    <row r="91" spans="1:13" s="99" customFormat="1" ht="11.25">
      <c r="A91" s="100"/>
      <c r="B91" s="100"/>
      <c r="C91" s="100"/>
      <c r="D91" s="100"/>
      <c r="E91" s="100"/>
      <c r="L91" s="100"/>
      <c r="M91" s="100"/>
    </row>
    <row r="92" spans="1:13" s="99" customFormat="1" ht="11.25">
      <c r="A92" s="100"/>
      <c r="B92" s="100"/>
      <c r="C92" s="100"/>
      <c r="D92" s="100"/>
      <c r="E92" s="100"/>
      <c r="L92" s="100"/>
      <c r="M92" s="100"/>
    </row>
    <row r="93" spans="1:13" s="99" customFormat="1" ht="11.25">
      <c r="A93" s="100"/>
      <c r="B93" s="100"/>
      <c r="C93" s="100"/>
      <c r="D93" s="100"/>
      <c r="E93" s="100"/>
      <c r="L93" s="100"/>
      <c r="M93" s="100"/>
    </row>
    <row r="94" spans="1:13" s="99" customFormat="1" ht="11.25">
      <c r="A94" s="100"/>
      <c r="B94" s="100"/>
      <c r="C94" s="100"/>
      <c r="D94" s="100"/>
      <c r="E94" s="100"/>
      <c r="L94" s="100"/>
      <c r="M94" s="100"/>
    </row>
    <row r="95" spans="1:13" s="99" customFormat="1" ht="11.25">
      <c r="A95" s="100"/>
      <c r="B95" s="100"/>
      <c r="C95" s="100"/>
      <c r="D95" s="100"/>
      <c r="E95" s="100"/>
      <c r="L95" s="100"/>
      <c r="M95" s="100"/>
    </row>
    <row r="96" spans="1:13" s="99" customFormat="1" ht="11.25">
      <c r="A96" s="100"/>
      <c r="B96" s="100"/>
      <c r="C96" s="100"/>
      <c r="D96" s="100"/>
      <c r="E96" s="100"/>
      <c r="L96" s="100"/>
      <c r="M96" s="100"/>
    </row>
  </sheetData>
  <sheetProtection selectLockedCells="1"/>
  <mergeCells count="35">
    <mergeCell ref="G7:G9"/>
    <mergeCell ref="H7:H9"/>
    <mergeCell ref="K7:K9"/>
    <mergeCell ref="N7:N9"/>
    <mergeCell ref="A14:B14"/>
    <mergeCell ref="L14:M14"/>
    <mergeCell ref="A10:B10"/>
    <mergeCell ref="L10:M10"/>
    <mergeCell ref="A11:B11"/>
    <mergeCell ref="L11:M11"/>
    <mergeCell ref="A12:B12"/>
    <mergeCell ref="L12:M12"/>
    <mergeCell ref="A13:B13"/>
    <mergeCell ref="L13:M13"/>
    <mergeCell ref="R7:R9"/>
    <mergeCell ref="S7:S9"/>
    <mergeCell ref="I7:I9"/>
    <mergeCell ref="J7:J9"/>
    <mergeCell ref="O7:O9"/>
    <mergeCell ref="A3:K3"/>
    <mergeCell ref="L3:T3"/>
    <mergeCell ref="A4:K4"/>
    <mergeCell ref="L4:T4"/>
    <mergeCell ref="A6:B9"/>
    <mergeCell ref="C6:C9"/>
    <mergeCell ref="D6:D9"/>
    <mergeCell ref="E6:I6"/>
    <mergeCell ref="J6:K6"/>
    <mergeCell ref="L6:M9"/>
    <mergeCell ref="T7:T9"/>
    <mergeCell ref="N6:T6"/>
    <mergeCell ref="E7:E9"/>
    <mergeCell ref="P7:P9"/>
    <mergeCell ref="Q7:Q9"/>
    <mergeCell ref="F7:F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15"/>
  <sheetViews>
    <sheetView showGridLines="0" view="pageBreakPreview" zoomScaleNormal="145" zoomScaleSheetLayoutView="100" workbookViewId="0">
      <selection activeCell="B15" sqref="B15"/>
    </sheetView>
  </sheetViews>
  <sheetFormatPr defaultRowHeight="14.25"/>
  <cols>
    <col min="1" max="1" width="10.125" style="24" customWidth="1"/>
    <col min="2" max="4" width="9.125" style="26" customWidth="1"/>
    <col min="5" max="5" width="8.625" style="26" customWidth="1"/>
    <col min="6" max="6" width="9.125" style="26" customWidth="1"/>
    <col min="7" max="7" width="8.625" style="26" customWidth="1"/>
    <col min="8" max="8" width="9.125" style="26" customWidth="1"/>
    <col min="9" max="9" width="9.5" style="26" customWidth="1"/>
    <col min="10" max="10" width="9.75" style="26" customWidth="1"/>
    <col min="11" max="11" width="11.875" style="26" bestFit="1" customWidth="1"/>
    <col min="12" max="16384" width="9" style="26"/>
  </cols>
  <sheetData>
    <row r="1" spans="1:11" s="423" customFormat="1" ht="14.1" customHeight="1">
      <c r="A1" s="747" t="s">
        <v>172</v>
      </c>
      <c r="I1" s="719" t="s">
        <v>1349</v>
      </c>
    </row>
    <row r="2" spans="1:11" s="9" customFormat="1" ht="14.1" customHeight="1">
      <c r="A2" s="370"/>
      <c r="I2" s="746"/>
    </row>
    <row r="3" spans="1:11" s="742" customFormat="1" ht="20.100000000000001" customHeight="1">
      <c r="A3" s="1062" t="s">
        <v>695</v>
      </c>
      <c r="B3" s="1062"/>
      <c r="C3" s="1062"/>
      <c r="D3" s="1062"/>
      <c r="E3" s="1062"/>
      <c r="F3" s="1062"/>
      <c r="G3" s="1062"/>
      <c r="H3" s="1062"/>
      <c r="I3" s="1062"/>
    </row>
    <row r="4" spans="1:11" s="741" customFormat="1" ht="24" customHeight="1">
      <c r="A4" s="1109" t="s">
        <v>1122</v>
      </c>
      <c r="B4" s="1109"/>
      <c r="C4" s="1109"/>
      <c r="D4" s="1109"/>
      <c r="E4" s="1109"/>
      <c r="F4" s="1109"/>
      <c r="G4" s="1109"/>
      <c r="H4" s="1109"/>
      <c r="I4" s="1109"/>
    </row>
    <row r="5" spans="1:11" s="370" customFormat="1" ht="18" customHeight="1" thickBot="1">
      <c r="A5" s="370" t="s">
        <v>28</v>
      </c>
      <c r="I5" s="10" t="s">
        <v>29</v>
      </c>
    </row>
    <row r="6" spans="1:11" s="9" customFormat="1" ht="16.5" customHeight="1">
      <c r="A6" s="1490" t="s">
        <v>1215</v>
      </c>
      <c r="B6" s="1028" t="s">
        <v>1216</v>
      </c>
      <c r="C6" s="800"/>
      <c r="D6" s="1095" t="s">
        <v>549</v>
      </c>
      <c r="E6" s="800"/>
      <c r="F6" s="1095" t="s">
        <v>1217</v>
      </c>
      <c r="G6" s="800"/>
      <c r="H6" s="1024" t="s">
        <v>550</v>
      </c>
      <c r="I6" s="1095"/>
    </row>
    <row r="7" spans="1:11" s="9" customFormat="1" ht="15.95" customHeight="1">
      <c r="A7" s="1491"/>
      <c r="B7" s="1038"/>
      <c r="C7" s="1007" t="s">
        <v>1218</v>
      </c>
      <c r="D7" s="1007"/>
      <c r="E7" s="1034" t="s">
        <v>1219</v>
      </c>
      <c r="F7" s="1008"/>
      <c r="G7" s="1034" t="s">
        <v>1220</v>
      </c>
      <c r="H7" s="1007"/>
      <c r="I7" s="1015"/>
    </row>
    <row r="8" spans="1:11" s="9" customFormat="1" ht="15.95" customHeight="1">
      <c r="A8" s="1491"/>
      <c r="B8" s="1038"/>
      <c r="C8" s="1007"/>
      <c r="D8" s="1007"/>
      <c r="E8" s="1035"/>
      <c r="F8" s="1008"/>
      <c r="G8" s="1035"/>
      <c r="H8" s="1007" t="s">
        <v>1221</v>
      </c>
      <c r="I8" s="1015" t="s">
        <v>1222</v>
      </c>
    </row>
    <row r="9" spans="1:11" s="9" customFormat="1" ht="15.95" customHeight="1">
      <c r="A9" s="1491"/>
      <c r="B9" s="1038"/>
      <c r="C9" s="1007"/>
      <c r="D9" s="1007"/>
      <c r="E9" s="1035"/>
      <c r="F9" s="1008"/>
      <c r="G9" s="1035"/>
      <c r="H9" s="1007"/>
      <c r="I9" s="1015"/>
    </row>
    <row r="10" spans="1:11" s="9" customFormat="1" ht="15.95" customHeight="1">
      <c r="A10" s="1492"/>
      <c r="B10" s="1039"/>
      <c r="C10" s="1053"/>
      <c r="D10" s="1053"/>
      <c r="E10" s="1036"/>
      <c r="F10" s="1009"/>
      <c r="G10" s="1036"/>
      <c r="H10" s="1053"/>
      <c r="I10" s="1071"/>
    </row>
    <row r="11" spans="1:11" s="28" customFormat="1" ht="38.450000000000003" customHeight="1">
      <c r="A11" s="745" t="s">
        <v>700</v>
      </c>
      <c r="B11" s="11">
        <v>15448</v>
      </c>
      <c r="C11" s="801">
        <v>124.4</v>
      </c>
      <c r="D11" s="11">
        <v>492</v>
      </c>
      <c r="E11" s="801">
        <v>17.899999999999999</v>
      </c>
      <c r="F11" s="11">
        <v>23769</v>
      </c>
      <c r="G11" s="801">
        <v>866.5</v>
      </c>
      <c r="H11" s="11">
        <v>2632</v>
      </c>
      <c r="I11" s="11">
        <v>11630</v>
      </c>
      <c r="J11" s="91"/>
      <c r="K11" s="92"/>
    </row>
    <row r="12" spans="1:11" s="28" customFormat="1" ht="38.450000000000003" customHeight="1">
      <c r="A12" s="745" t="s">
        <v>796</v>
      </c>
      <c r="B12" s="11">
        <v>15881</v>
      </c>
      <c r="C12" s="802">
        <v>106.38119716861631</v>
      </c>
      <c r="D12" s="11">
        <v>511</v>
      </c>
      <c r="E12" s="801">
        <v>18.906137502007159</v>
      </c>
      <c r="F12" s="11">
        <v>24166</v>
      </c>
      <c r="G12" s="801">
        <v>894.1012111027494</v>
      </c>
      <c r="H12" s="11">
        <v>2777</v>
      </c>
      <c r="I12" s="11">
        <v>11831</v>
      </c>
      <c r="J12" s="91"/>
      <c r="K12" s="92"/>
    </row>
    <row r="13" spans="1:11" s="28" customFormat="1" ht="38.450000000000003" customHeight="1">
      <c r="A13" s="745" t="s">
        <v>833</v>
      </c>
      <c r="B13" s="11">
        <v>14743</v>
      </c>
      <c r="C13" s="803">
        <v>95.7</v>
      </c>
      <c r="D13" s="11">
        <v>501</v>
      </c>
      <c r="E13" s="801">
        <v>18.600000000000001</v>
      </c>
      <c r="F13" s="11">
        <v>22592</v>
      </c>
      <c r="G13" s="801">
        <v>836.6</v>
      </c>
      <c r="H13" s="11">
        <v>2525</v>
      </c>
      <c r="I13" s="11">
        <v>11125</v>
      </c>
      <c r="J13" s="91"/>
      <c r="K13" s="92"/>
    </row>
    <row r="14" spans="1:11" s="28" customFormat="1" ht="38.450000000000003" customHeight="1">
      <c r="A14" s="745">
        <v>2017</v>
      </c>
      <c r="B14" s="11">
        <v>13990</v>
      </c>
      <c r="C14" s="803">
        <v>90.6</v>
      </c>
      <c r="D14" s="11">
        <v>436</v>
      </c>
      <c r="E14" s="801">
        <v>16.100000000000001</v>
      </c>
      <c r="F14" s="11">
        <v>20915</v>
      </c>
      <c r="G14" s="801">
        <v>773.8</v>
      </c>
      <c r="H14" s="11">
        <v>2344</v>
      </c>
      <c r="I14" s="11">
        <v>10674</v>
      </c>
      <c r="J14" s="91"/>
      <c r="K14" s="837"/>
    </row>
    <row r="15" spans="1:11" s="28" customFormat="1" ht="38.450000000000003" customHeight="1" thickBot="1">
      <c r="A15" s="93">
        <v>2018</v>
      </c>
      <c r="B15" s="804">
        <v>14081</v>
      </c>
      <c r="C15" s="836">
        <v>104</v>
      </c>
      <c r="D15" s="804">
        <v>418</v>
      </c>
      <c r="E15" s="835"/>
      <c r="F15" s="804">
        <v>21150</v>
      </c>
      <c r="G15" s="834">
        <v>790.1</v>
      </c>
      <c r="H15" s="804">
        <v>2320</v>
      </c>
      <c r="I15" s="804">
        <v>10705</v>
      </c>
      <c r="J15" s="91"/>
      <c r="K15" s="837"/>
    </row>
    <row r="16" spans="1:11" s="9" customFormat="1" ht="26.1" customHeight="1" thickBot="1">
      <c r="A16" s="1493"/>
      <c r="B16" s="1493"/>
      <c r="C16" s="1493"/>
      <c r="D16" s="1493"/>
      <c r="E16" s="1493"/>
      <c r="F16" s="1493"/>
      <c r="G16" s="1493"/>
      <c r="H16" s="1493"/>
      <c r="I16" s="1493"/>
      <c r="J16" s="17"/>
    </row>
    <row r="17" spans="1:9" s="9" customFormat="1" ht="16.5" customHeight="1">
      <c r="A17" s="1494" t="s">
        <v>551</v>
      </c>
      <c r="B17" s="1093" t="s">
        <v>550</v>
      </c>
      <c r="C17" s="1226"/>
      <c r="D17" s="1024" t="s">
        <v>552</v>
      </c>
      <c r="E17" s="1024"/>
      <c r="F17" s="1024"/>
      <c r="G17" s="1024"/>
      <c r="H17" s="1024"/>
      <c r="I17" s="1095"/>
    </row>
    <row r="18" spans="1:9" s="9" customFormat="1" ht="16.5" customHeight="1">
      <c r="A18" s="1495"/>
      <c r="B18" s="1032"/>
      <c r="C18" s="1008"/>
      <c r="D18" s="1007"/>
      <c r="E18" s="1007"/>
      <c r="F18" s="1007"/>
      <c r="G18" s="1007"/>
      <c r="H18" s="1007"/>
      <c r="I18" s="1015"/>
    </row>
    <row r="19" spans="1:9" s="9" customFormat="1" ht="16.5" customHeight="1">
      <c r="A19" s="1495"/>
      <c r="B19" s="1031" t="s">
        <v>553</v>
      </c>
      <c r="C19" s="1007" t="s">
        <v>554</v>
      </c>
      <c r="D19" s="1007" t="s">
        <v>30</v>
      </c>
      <c r="E19" s="1007" t="s">
        <v>32</v>
      </c>
      <c r="F19" s="1007" t="s">
        <v>555</v>
      </c>
      <c r="G19" s="1007" t="s">
        <v>556</v>
      </c>
      <c r="H19" s="1007" t="s">
        <v>557</v>
      </c>
      <c r="I19" s="1015" t="s">
        <v>1</v>
      </c>
    </row>
    <row r="20" spans="1:9" s="9" customFormat="1" ht="16.5" customHeight="1">
      <c r="A20" s="1495"/>
      <c r="B20" s="1031"/>
      <c r="C20" s="1007"/>
      <c r="D20" s="1007"/>
      <c r="E20" s="1007"/>
      <c r="F20" s="1007"/>
      <c r="G20" s="1007"/>
      <c r="H20" s="1007"/>
      <c r="I20" s="1015"/>
    </row>
    <row r="21" spans="1:9" s="9" customFormat="1" ht="16.5" customHeight="1">
      <c r="A21" s="1496"/>
      <c r="B21" s="1042"/>
      <c r="C21" s="1053"/>
      <c r="D21" s="1053"/>
      <c r="E21" s="1053"/>
      <c r="F21" s="1053"/>
      <c r="G21" s="1053"/>
      <c r="H21" s="1053"/>
      <c r="I21" s="1071"/>
    </row>
    <row r="22" spans="1:9" s="9" customFormat="1" ht="38.450000000000003" customHeight="1">
      <c r="A22" s="745" t="s">
        <v>700</v>
      </c>
      <c r="B22" s="11">
        <v>1185</v>
      </c>
      <c r="C22" s="94">
        <v>1</v>
      </c>
      <c r="D22" s="11">
        <v>9693</v>
      </c>
      <c r="E22" s="11">
        <v>714</v>
      </c>
      <c r="F22" s="11">
        <v>2674</v>
      </c>
      <c r="G22" s="11">
        <v>83</v>
      </c>
      <c r="H22" s="11">
        <v>1495</v>
      </c>
      <c r="I22" s="11">
        <v>789</v>
      </c>
    </row>
    <row r="23" spans="1:9" s="9" customFormat="1" ht="38.450000000000003" customHeight="1">
      <c r="A23" s="745" t="s">
        <v>796</v>
      </c>
      <c r="B23" s="11">
        <v>1270</v>
      </c>
      <c r="C23" s="94">
        <v>3</v>
      </c>
      <c r="D23" s="11">
        <v>9855</v>
      </c>
      <c r="E23" s="11">
        <v>737</v>
      </c>
      <c r="F23" s="11">
        <v>2869</v>
      </c>
      <c r="G23" s="11">
        <v>85</v>
      </c>
      <c r="H23" s="11">
        <v>1476</v>
      </c>
      <c r="I23" s="11">
        <v>859</v>
      </c>
    </row>
    <row r="24" spans="1:9" s="9" customFormat="1" ht="38.450000000000003" customHeight="1">
      <c r="A24" s="745" t="s">
        <v>833</v>
      </c>
      <c r="B24" s="11">
        <v>1092</v>
      </c>
      <c r="C24" s="94">
        <v>1</v>
      </c>
      <c r="D24" s="11">
        <v>9337</v>
      </c>
      <c r="E24" s="11">
        <v>605</v>
      </c>
      <c r="F24" s="11">
        <v>2518</v>
      </c>
      <c r="G24" s="11">
        <v>69</v>
      </c>
      <c r="H24" s="11">
        <v>1425</v>
      </c>
      <c r="I24" s="11">
        <v>789</v>
      </c>
    </row>
    <row r="25" spans="1:9" s="9" customFormat="1" ht="38.450000000000003" customHeight="1">
      <c r="A25" s="745">
        <v>2017</v>
      </c>
      <c r="B25" s="11">
        <v>971</v>
      </c>
      <c r="C25" s="94">
        <v>1</v>
      </c>
      <c r="D25" s="11">
        <v>8733</v>
      </c>
      <c r="E25" s="11">
        <v>584</v>
      </c>
      <c r="F25" s="11">
        <v>2409</v>
      </c>
      <c r="G25" s="11">
        <v>83</v>
      </c>
      <c r="H25" s="11">
        <v>1353</v>
      </c>
      <c r="I25" s="11">
        <v>828</v>
      </c>
    </row>
    <row r="26" spans="1:9" s="28" customFormat="1" ht="38.450000000000003" customHeight="1" thickBot="1">
      <c r="A26" s="93">
        <v>2018</v>
      </c>
      <c r="B26" s="413">
        <v>1055</v>
      </c>
      <c r="C26" s="413">
        <v>1</v>
      </c>
      <c r="D26" s="413">
        <v>9014</v>
      </c>
      <c r="E26" s="413">
        <v>556</v>
      </c>
      <c r="F26" s="413">
        <v>2510</v>
      </c>
      <c r="G26" s="413">
        <v>110</v>
      </c>
      <c r="H26" s="413">
        <v>1249</v>
      </c>
      <c r="I26" s="413">
        <v>642</v>
      </c>
    </row>
    <row r="27" spans="1:9" s="34" customFormat="1" ht="11.1" customHeight="1">
      <c r="A27" s="34" t="s">
        <v>249</v>
      </c>
      <c r="B27" s="95"/>
      <c r="D27" s="95"/>
      <c r="G27" s="82"/>
      <c r="H27" s="95"/>
      <c r="I27" s="78" t="s">
        <v>977</v>
      </c>
    </row>
    <row r="28" spans="1:9" s="80" customFormat="1" ht="11.1" customHeight="1">
      <c r="A28" s="34" t="s">
        <v>558</v>
      </c>
      <c r="B28" s="96"/>
      <c r="D28" s="96"/>
      <c r="G28" s="97"/>
      <c r="H28" s="96"/>
      <c r="I28" s="96"/>
    </row>
    <row r="29" spans="1:9" s="9" customFormat="1" ht="11.25">
      <c r="B29" s="98"/>
      <c r="D29" s="98"/>
    </row>
    <row r="30" spans="1:9" s="9" customFormat="1" ht="11.25">
      <c r="B30" s="98"/>
      <c r="D30" s="98"/>
    </row>
    <row r="31" spans="1:9" s="9" customFormat="1" ht="11.25">
      <c r="B31" s="98"/>
      <c r="D31" s="98"/>
    </row>
    <row r="32" spans="1:9" s="9" customFormat="1" ht="11.25">
      <c r="B32" s="98"/>
      <c r="D32" s="98"/>
    </row>
    <row r="33" spans="2:4" s="9" customFormat="1" ht="11.25">
      <c r="B33" s="98"/>
      <c r="D33" s="98"/>
    </row>
    <row r="34" spans="2:4" s="9" customFormat="1" ht="11.25">
      <c r="B34" s="98"/>
      <c r="D34" s="98"/>
    </row>
    <row r="35" spans="2:4" s="9" customFormat="1" ht="11.25">
      <c r="B35" s="98"/>
      <c r="D35" s="98"/>
    </row>
    <row r="36" spans="2:4" s="9" customFormat="1" ht="11.25">
      <c r="B36" s="98"/>
      <c r="D36" s="98"/>
    </row>
    <row r="37" spans="2:4" s="9" customFormat="1" ht="11.25">
      <c r="B37" s="98"/>
      <c r="D37" s="98"/>
    </row>
    <row r="38" spans="2:4" s="9" customFormat="1" ht="11.25">
      <c r="B38" s="98"/>
    </row>
    <row r="39" spans="2:4" s="9" customFormat="1" ht="11.25">
      <c r="B39" s="98"/>
    </row>
    <row r="40" spans="2:4" s="9" customFormat="1" ht="11.25">
      <c r="B40" s="98"/>
    </row>
    <row r="41" spans="2:4" s="9" customFormat="1" ht="11.25">
      <c r="B41" s="98"/>
    </row>
    <row r="42" spans="2:4" s="9" customFormat="1" ht="11.25">
      <c r="B42" s="98"/>
    </row>
    <row r="43" spans="2:4" s="9" customFormat="1" ht="11.25">
      <c r="B43" s="98"/>
    </row>
    <row r="44" spans="2:4" s="9" customFormat="1" ht="11.25"/>
    <row r="45" spans="2:4" s="9" customFormat="1" ht="11.25"/>
    <row r="46" spans="2:4" s="9" customFormat="1" ht="11.25"/>
    <row r="47" spans="2:4" s="9" customFormat="1" ht="11.25"/>
    <row r="48" spans="2:4" s="9" customFormat="1" ht="11.25"/>
    <row r="49" s="9" customFormat="1" ht="11.25"/>
    <row r="50" s="9" customFormat="1" ht="11.25"/>
    <row r="51" s="9" customFormat="1" ht="11.25"/>
    <row r="52" s="9" customFormat="1" ht="11.25"/>
    <row r="53" s="9" customFormat="1" ht="11.25"/>
    <row r="54" s="9" customFormat="1" ht="11.25"/>
    <row r="55" s="9" customFormat="1" ht="11.25"/>
    <row r="56" s="9" customFormat="1" ht="11.25"/>
    <row r="57" s="9" customFormat="1" ht="11.25"/>
    <row r="58" s="9" customFormat="1" ht="11.25"/>
    <row r="59" s="9" customFormat="1" ht="11.25"/>
    <row r="60" s="9" customFormat="1" ht="11.25"/>
    <row r="61" s="9" customFormat="1" ht="11.25"/>
    <row r="62" s="9" customFormat="1" ht="11.25"/>
    <row r="63" s="9" customFormat="1" ht="11.25"/>
    <row r="64" s="9" customFormat="1" ht="11.25"/>
    <row r="65" s="9" customFormat="1" ht="11.25"/>
    <row r="66" s="9" customFormat="1" ht="11.25"/>
    <row r="67" s="9" customFormat="1" ht="11.25"/>
    <row r="68" s="9" customFormat="1" ht="11.25"/>
    <row r="69" s="9" customFormat="1" ht="11.25"/>
    <row r="70" s="9" customFormat="1" ht="11.25"/>
    <row r="71" s="9" customFormat="1" ht="11.25"/>
    <row r="72" s="9" customFormat="1" ht="11.25"/>
    <row r="73" s="9" customFormat="1" ht="11.25"/>
    <row r="74" s="9" customFormat="1" ht="11.25"/>
    <row r="75" s="9" customFormat="1" ht="11.25"/>
    <row r="76" s="9" customFormat="1" ht="11.25"/>
    <row r="77" s="9" customFormat="1" ht="11.25"/>
    <row r="78" s="9" customFormat="1" ht="11.25"/>
    <row r="79" s="9" customFormat="1" ht="11.25"/>
    <row r="80" s="9" customFormat="1" ht="11.25"/>
    <row r="81" s="9" customFormat="1" ht="11.25"/>
    <row r="82" s="9" customFormat="1" ht="11.25"/>
    <row r="83" s="9" customFormat="1" ht="11.25"/>
    <row r="84" s="9" customFormat="1" ht="11.25"/>
    <row r="85" s="9" customFormat="1" ht="11.25"/>
    <row r="86" s="9" customFormat="1" ht="11.25"/>
    <row r="87" s="9" customFormat="1" ht="11.25"/>
    <row r="88" s="9" customFormat="1" ht="11.25"/>
    <row r="89" s="9" customFormat="1" ht="11.25"/>
    <row r="90" s="9" customFormat="1" ht="11.25"/>
    <row r="91" s="9" customFormat="1" ht="11.25"/>
    <row r="92" s="9" customFormat="1" ht="11.25"/>
    <row r="93" s="9" customFormat="1" ht="11.25"/>
    <row r="94" s="9" customFormat="1" ht="11.25"/>
    <row r="95" s="9" customFormat="1" ht="11.25"/>
    <row r="96" s="9" customFormat="1" ht="11.25"/>
    <row r="97" spans="1:1" s="9" customFormat="1" ht="11.25"/>
    <row r="98" spans="1:1" s="9" customFormat="1" ht="11.25"/>
    <row r="99" spans="1:1" s="9" customFormat="1" ht="11.25"/>
    <row r="100" spans="1:1" s="9" customFormat="1" ht="11.25"/>
    <row r="101" spans="1:1" s="9" customFormat="1" ht="11.25"/>
    <row r="102" spans="1:1" s="9" customFormat="1" ht="11.25"/>
    <row r="103" spans="1:1" s="9" customFormat="1" ht="11.25"/>
    <row r="104" spans="1:1">
      <c r="A104" s="90"/>
    </row>
    <row r="105" spans="1:1">
      <c r="A105" s="90"/>
    </row>
    <row r="106" spans="1:1">
      <c r="A106" s="90"/>
    </row>
    <row r="107" spans="1:1">
      <c r="A107" s="90"/>
    </row>
    <row r="108" spans="1:1">
      <c r="A108" s="90"/>
    </row>
    <row r="109" spans="1:1">
      <c r="A109" s="90"/>
    </row>
    <row r="110" spans="1:1">
      <c r="A110" s="90"/>
    </row>
    <row r="111" spans="1:1">
      <c r="A111" s="90"/>
    </row>
    <row r="112" spans="1:1">
      <c r="A112" s="90"/>
    </row>
    <row r="113" spans="1:1">
      <c r="A113" s="90"/>
    </row>
    <row r="114" spans="1:1">
      <c r="A114" s="90"/>
    </row>
    <row r="115" spans="1:1">
      <c r="A115" s="90"/>
    </row>
  </sheetData>
  <sheetProtection selectLockedCells="1"/>
  <mergeCells count="24">
    <mergeCell ref="H19:H21"/>
    <mergeCell ref="I19:I21"/>
    <mergeCell ref="A16:I16"/>
    <mergeCell ref="A17:A21"/>
    <mergeCell ref="D19:D21"/>
    <mergeCell ref="E19:E21"/>
    <mergeCell ref="F19:F21"/>
    <mergeCell ref="G19:G21"/>
    <mergeCell ref="B19:B21"/>
    <mergeCell ref="C19:C21"/>
    <mergeCell ref="B17:C18"/>
    <mergeCell ref="D17:I18"/>
    <mergeCell ref="A3:I3"/>
    <mergeCell ref="A4:I4"/>
    <mergeCell ref="A6:A10"/>
    <mergeCell ref="B6:B10"/>
    <mergeCell ref="D6:D10"/>
    <mergeCell ref="F6:F10"/>
    <mergeCell ref="E7:E10"/>
    <mergeCell ref="G7:G10"/>
    <mergeCell ref="H8:H10"/>
    <mergeCell ref="I8:I10"/>
    <mergeCell ref="H6:I7"/>
    <mergeCell ref="C7:C10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88"/>
  <sheetViews>
    <sheetView tabSelected="1" view="pageBreakPreview" topLeftCell="A7" zoomScaleNormal="100" zoomScaleSheetLayoutView="100" workbookViewId="0">
      <selection activeCell="H24" sqref="H24:I24"/>
    </sheetView>
  </sheetViews>
  <sheetFormatPr defaultRowHeight="14.25"/>
  <cols>
    <col min="1" max="1" width="6.5" style="24" customWidth="1"/>
    <col min="2" max="2" width="9.75" style="25" customWidth="1"/>
    <col min="3" max="3" width="7.875" style="25" customWidth="1"/>
    <col min="4" max="4" width="9.125" style="25" customWidth="1"/>
    <col min="5" max="5" width="7.25" style="491" customWidth="1"/>
    <col min="6" max="6" width="8.375" style="491" customWidth="1"/>
    <col min="7" max="7" width="8.625" style="517" customWidth="1"/>
    <col min="8" max="8" width="8.375" style="517" customWidth="1"/>
    <col min="9" max="9" width="7.5" style="491" customWidth="1"/>
    <col min="10" max="10" width="10" style="491" customWidth="1"/>
    <col min="11" max="11" width="10.625" style="26" bestFit="1" customWidth="1"/>
    <col min="12" max="12" width="9.25" style="26" bestFit="1" customWidth="1"/>
    <col min="13" max="16384" width="9" style="26"/>
  </cols>
  <sheetData>
    <row r="1" spans="1:11" s="423" customFormat="1" ht="14.1" customHeight="1">
      <c r="A1" s="747" t="s">
        <v>1350</v>
      </c>
      <c r="B1" s="421"/>
      <c r="C1" s="421"/>
      <c r="D1" s="421"/>
      <c r="E1" s="421"/>
      <c r="F1" s="421"/>
      <c r="G1" s="805"/>
      <c r="H1" s="805"/>
      <c r="I1" s="421"/>
      <c r="J1" s="719"/>
    </row>
    <row r="2" spans="1:11" s="9" customFormat="1" ht="14.1" customHeight="1">
      <c r="A2" s="370"/>
      <c r="B2" s="486"/>
      <c r="C2" s="486"/>
      <c r="D2" s="486"/>
      <c r="E2" s="486"/>
      <c r="F2" s="486"/>
      <c r="G2" s="84"/>
      <c r="H2" s="84"/>
      <c r="I2" s="486"/>
      <c r="J2" s="486"/>
    </row>
    <row r="3" spans="1:11" s="742" customFormat="1" ht="20.100000000000001" customHeight="1">
      <c r="A3" s="1062" t="s">
        <v>696</v>
      </c>
      <c r="B3" s="1062"/>
      <c r="C3" s="1062"/>
      <c r="D3" s="1062"/>
      <c r="E3" s="1062"/>
      <c r="F3" s="1062"/>
      <c r="G3" s="1062"/>
      <c r="H3" s="1062"/>
      <c r="I3" s="1062"/>
      <c r="J3" s="1062"/>
    </row>
    <row r="4" spans="1:11" s="741" customFormat="1" ht="24" customHeight="1">
      <c r="A4" s="1062" t="s">
        <v>1124</v>
      </c>
      <c r="B4" s="1062"/>
      <c r="C4" s="1062"/>
      <c r="D4" s="1062"/>
      <c r="E4" s="1062"/>
      <c r="F4" s="1062"/>
      <c r="G4" s="1062"/>
      <c r="H4" s="1062"/>
      <c r="I4" s="1062"/>
      <c r="J4" s="1062"/>
    </row>
    <row r="5" spans="1:11" s="370" customFormat="1" ht="18" customHeight="1" thickBot="1">
      <c r="A5" s="370" t="s">
        <v>1125</v>
      </c>
      <c r="G5" s="799"/>
      <c r="H5" s="799"/>
      <c r="J5" s="10" t="s">
        <v>210</v>
      </c>
    </row>
    <row r="6" spans="1:11" s="9" customFormat="1" ht="14.45" customHeight="1">
      <c r="A6" s="1018" t="s">
        <v>1126</v>
      </c>
      <c r="B6" s="1093" t="s">
        <v>31</v>
      </c>
      <c r="C6" s="993" t="s">
        <v>1123</v>
      </c>
      <c r="D6" s="987"/>
      <c r="E6" s="987"/>
      <c r="F6" s="987"/>
      <c r="G6" s="987"/>
      <c r="H6" s="987"/>
      <c r="I6" s="987"/>
      <c r="J6" s="987"/>
    </row>
    <row r="7" spans="1:11" s="9" customFormat="1" ht="14.45" customHeight="1">
      <c r="A7" s="1019"/>
      <c r="B7" s="1032"/>
      <c r="C7" s="1128"/>
      <c r="D7" s="1026"/>
      <c r="E7" s="1026"/>
      <c r="F7" s="1026"/>
      <c r="G7" s="1026"/>
      <c r="H7" s="1026"/>
      <c r="I7" s="1026"/>
      <c r="J7" s="1026"/>
    </row>
    <row r="8" spans="1:11" s="9" customFormat="1" ht="15" customHeight="1">
      <c r="A8" s="1019"/>
      <c r="B8" s="1032"/>
      <c r="C8" s="1007" t="s">
        <v>1223</v>
      </c>
      <c r="D8" s="1007" t="s">
        <v>1061</v>
      </c>
      <c r="E8" s="1007" t="s">
        <v>1060</v>
      </c>
      <c r="F8" s="1034" t="s">
        <v>1224</v>
      </c>
      <c r="G8" s="1007" t="s">
        <v>416</v>
      </c>
      <c r="H8" s="1007" t="s">
        <v>417</v>
      </c>
      <c r="I8" s="1007" t="s">
        <v>418</v>
      </c>
      <c r="J8" s="1015" t="s">
        <v>1225</v>
      </c>
    </row>
    <row r="9" spans="1:11" s="9" customFormat="1" ht="15" customHeight="1">
      <c r="A9" s="1019"/>
      <c r="B9" s="1032"/>
      <c r="C9" s="1007"/>
      <c r="D9" s="1007"/>
      <c r="E9" s="1007"/>
      <c r="F9" s="1035"/>
      <c r="G9" s="1007"/>
      <c r="H9" s="1007"/>
      <c r="I9" s="1007"/>
      <c r="J9" s="1015"/>
    </row>
    <row r="10" spans="1:11" s="9" customFormat="1" ht="15" customHeight="1">
      <c r="A10" s="1020"/>
      <c r="B10" s="1033"/>
      <c r="C10" s="1053"/>
      <c r="D10" s="1053"/>
      <c r="E10" s="1053"/>
      <c r="F10" s="1036"/>
      <c r="G10" s="1053"/>
      <c r="H10" s="1053"/>
      <c r="I10" s="1053"/>
      <c r="J10" s="1071"/>
    </row>
    <row r="11" spans="1:11" s="28" customFormat="1" ht="22.5" customHeight="1">
      <c r="A11" s="745" t="s">
        <v>700</v>
      </c>
      <c r="B11" s="27">
        <v>1196114</v>
      </c>
      <c r="C11" s="27">
        <v>14395</v>
      </c>
      <c r="D11" s="27">
        <v>14756</v>
      </c>
      <c r="E11" s="27" t="s">
        <v>1357</v>
      </c>
      <c r="F11" s="27">
        <v>91709</v>
      </c>
      <c r="G11" s="27">
        <v>3376</v>
      </c>
      <c r="H11" s="27">
        <v>17694</v>
      </c>
      <c r="I11" s="27">
        <v>4405</v>
      </c>
      <c r="J11" s="27">
        <v>1049679</v>
      </c>
    </row>
    <row r="12" spans="1:11" s="28" customFormat="1" ht="22.5" customHeight="1">
      <c r="A12" s="745" t="s">
        <v>796</v>
      </c>
      <c r="B12" s="27">
        <v>1199102</v>
      </c>
      <c r="C12" s="27">
        <v>28200</v>
      </c>
      <c r="D12" s="27">
        <v>868203</v>
      </c>
      <c r="E12" s="27" t="s">
        <v>1357</v>
      </c>
      <c r="F12" s="27">
        <v>106768</v>
      </c>
      <c r="G12" s="27">
        <v>6590</v>
      </c>
      <c r="H12" s="27">
        <v>19341</v>
      </c>
      <c r="I12" s="27">
        <v>5976</v>
      </c>
      <c r="J12" s="27">
        <v>164024</v>
      </c>
    </row>
    <row r="13" spans="1:11" s="28" customFormat="1" ht="22.5" customHeight="1">
      <c r="A13" s="745" t="s">
        <v>833</v>
      </c>
      <c r="B13" s="27">
        <v>1276263</v>
      </c>
      <c r="C13" s="27">
        <v>29949</v>
      </c>
      <c r="D13" s="27">
        <v>998761</v>
      </c>
      <c r="E13" s="27" t="s">
        <v>1358</v>
      </c>
      <c r="F13" s="27">
        <v>102450</v>
      </c>
      <c r="G13" s="27">
        <v>10764</v>
      </c>
      <c r="H13" s="27">
        <v>16452</v>
      </c>
      <c r="I13" s="27">
        <v>5690</v>
      </c>
      <c r="J13" s="27">
        <v>112197</v>
      </c>
      <c r="K13" s="85"/>
    </row>
    <row r="14" spans="1:11" s="28" customFormat="1" ht="22.5" customHeight="1">
      <c r="A14" s="745">
        <v>2017</v>
      </c>
      <c r="B14" s="27">
        <v>1316325</v>
      </c>
      <c r="C14" s="27">
        <v>85965</v>
      </c>
      <c r="D14" s="27">
        <v>1020374</v>
      </c>
      <c r="E14" s="27" t="s">
        <v>1357</v>
      </c>
      <c r="F14" s="27">
        <v>61721</v>
      </c>
      <c r="G14" s="27">
        <v>8364</v>
      </c>
      <c r="H14" s="27">
        <v>13951</v>
      </c>
      <c r="I14" s="27">
        <v>4601</v>
      </c>
      <c r="J14" s="27">
        <v>121323</v>
      </c>
      <c r="K14" s="85"/>
    </row>
    <row r="15" spans="1:11" s="28" customFormat="1" ht="22.5" customHeight="1" thickBot="1">
      <c r="A15" s="93">
        <v>2018</v>
      </c>
      <c r="B15" s="717">
        <f>IF(SUM(C15:J15)=SUM(B26:J26),IF(SUM(B37:E37)=SUM(F37:J37),SUM(C15:J15),"ERR"),"ERR")</f>
        <v>1128596</v>
      </c>
      <c r="C15" s="717">
        <v>62161</v>
      </c>
      <c r="D15" s="717">
        <v>936141</v>
      </c>
      <c r="E15" s="717">
        <v>6562</v>
      </c>
      <c r="F15" s="717">
        <v>47247</v>
      </c>
      <c r="G15" s="717">
        <v>3965</v>
      </c>
      <c r="H15" s="717">
        <v>9880</v>
      </c>
      <c r="I15" s="717">
        <v>3862</v>
      </c>
      <c r="J15" s="717">
        <v>58778</v>
      </c>
      <c r="K15" s="85"/>
    </row>
    <row r="16" spans="1:11" s="9" customFormat="1" ht="15" customHeight="1" thickBot="1">
      <c r="A16" s="754"/>
      <c r="B16" s="27"/>
      <c r="C16" s="27"/>
      <c r="D16" s="27"/>
      <c r="E16" s="27"/>
      <c r="F16" s="27"/>
      <c r="G16" s="27"/>
      <c r="H16" s="27"/>
      <c r="I16" s="27"/>
      <c r="J16" s="27"/>
      <c r="K16" s="17"/>
    </row>
    <row r="17" spans="1:17" s="9" customFormat="1" ht="10.5" customHeight="1">
      <c r="A17" s="1018" t="s">
        <v>1126</v>
      </c>
      <c r="B17" s="1278" t="s">
        <v>1127</v>
      </c>
      <c r="C17" s="1024"/>
      <c r="D17" s="1024"/>
      <c r="E17" s="1024"/>
      <c r="F17" s="1024"/>
      <c r="G17" s="1024"/>
      <c r="H17" s="1024"/>
      <c r="I17" s="1024"/>
      <c r="J17" s="1095"/>
      <c r="K17" s="27"/>
      <c r="L17" s="27"/>
      <c r="M17" s="27"/>
      <c r="N17" s="27"/>
      <c r="O17" s="27"/>
      <c r="P17" s="806"/>
      <c r="Q17" s="17"/>
    </row>
    <row r="18" spans="1:17" s="9" customFormat="1" ht="13.5" customHeight="1">
      <c r="A18" s="1019"/>
      <c r="B18" s="1037"/>
      <c r="C18" s="1007"/>
      <c r="D18" s="1007"/>
      <c r="E18" s="1007"/>
      <c r="F18" s="1007"/>
      <c r="G18" s="1007"/>
      <c r="H18" s="1007"/>
      <c r="I18" s="1007"/>
      <c r="J18" s="1015"/>
      <c r="K18" s="11"/>
      <c r="L18" s="11"/>
      <c r="M18" s="11"/>
      <c r="N18" s="11"/>
      <c r="O18" s="11"/>
      <c r="P18" s="806"/>
      <c r="Q18" s="17"/>
    </row>
    <row r="19" spans="1:17" s="23" customFormat="1" ht="10.5" customHeight="1">
      <c r="A19" s="1019"/>
      <c r="B19" s="1037" t="s">
        <v>32</v>
      </c>
      <c r="C19" s="1007"/>
      <c r="D19" s="1007" t="s">
        <v>30</v>
      </c>
      <c r="E19" s="1007"/>
      <c r="F19" s="1007" t="s">
        <v>419</v>
      </c>
      <c r="G19" s="1007"/>
      <c r="H19" s="1007" t="s">
        <v>420</v>
      </c>
      <c r="I19" s="1007"/>
      <c r="J19" s="1015" t="s">
        <v>421</v>
      </c>
      <c r="K19" s="807"/>
      <c r="L19" s="807"/>
      <c r="M19" s="807"/>
      <c r="N19" s="807"/>
      <c r="P19" s="88"/>
    </row>
    <row r="20" spans="1:17" s="9" customFormat="1" ht="10.5" customHeight="1">
      <c r="A20" s="1019"/>
      <c r="B20" s="1037"/>
      <c r="C20" s="1007"/>
      <c r="D20" s="1007"/>
      <c r="E20" s="1007"/>
      <c r="F20" s="1007"/>
      <c r="G20" s="1007"/>
      <c r="H20" s="1007"/>
      <c r="I20" s="1007"/>
      <c r="J20" s="1015"/>
      <c r="K20" s="35"/>
      <c r="L20" s="35"/>
      <c r="M20" s="35"/>
      <c r="N20" s="35"/>
      <c r="O20" s="486"/>
    </row>
    <row r="21" spans="1:17" s="9" customFormat="1" ht="10.5" customHeight="1">
      <c r="A21" s="1020"/>
      <c r="B21" s="1067"/>
      <c r="C21" s="1053"/>
      <c r="D21" s="1053"/>
      <c r="E21" s="1053"/>
      <c r="F21" s="1053"/>
      <c r="G21" s="1053"/>
      <c r="H21" s="1053"/>
      <c r="I21" s="1053"/>
      <c r="J21" s="1071"/>
      <c r="K21" s="486"/>
      <c r="L21" s="486"/>
      <c r="M21" s="486"/>
      <c r="N21" s="486"/>
      <c r="O21" s="486"/>
    </row>
    <row r="22" spans="1:17" s="9" customFormat="1" ht="22.5" customHeight="1">
      <c r="A22" s="745">
        <v>2014</v>
      </c>
      <c r="B22" s="1497">
        <v>57097</v>
      </c>
      <c r="C22" s="1498"/>
      <c r="D22" s="1498">
        <v>907185</v>
      </c>
      <c r="E22" s="1498"/>
      <c r="F22" s="1498">
        <v>196286</v>
      </c>
      <c r="G22" s="1498"/>
      <c r="H22" s="1498">
        <v>10466</v>
      </c>
      <c r="I22" s="1498"/>
      <c r="J22" s="11">
        <v>22080</v>
      </c>
      <c r="K22" s="486"/>
      <c r="L22" s="486"/>
      <c r="M22" s="486"/>
      <c r="N22" s="486"/>
      <c r="O22" s="486"/>
    </row>
    <row r="23" spans="1:17" s="9" customFormat="1" ht="22.5" customHeight="1">
      <c r="A23" s="745">
        <v>2015</v>
      </c>
      <c r="B23" s="1497">
        <v>50960</v>
      </c>
      <c r="C23" s="1498"/>
      <c r="D23" s="1498">
        <v>901369</v>
      </c>
      <c r="E23" s="1498"/>
      <c r="F23" s="1498">
        <v>204909</v>
      </c>
      <c r="G23" s="1498"/>
      <c r="H23" s="1498">
        <v>21810</v>
      </c>
      <c r="I23" s="1498"/>
      <c r="J23" s="11">
        <v>20054</v>
      </c>
      <c r="K23" s="486"/>
      <c r="L23" s="486"/>
      <c r="M23" s="486"/>
      <c r="N23" s="486"/>
      <c r="O23" s="486"/>
    </row>
    <row r="24" spans="1:17" s="9" customFormat="1" ht="22.5" customHeight="1">
      <c r="A24" s="745" t="s">
        <v>833</v>
      </c>
      <c r="B24" s="1497">
        <v>50629</v>
      </c>
      <c r="C24" s="1498"/>
      <c r="D24" s="1498">
        <v>966654</v>
      </c>
      <c r="E24" s="1498"/>
      <c r="F24" s="1498">
        <v>226135</v>
      </c>
      <c r="G24" s="1498"/>
      <c r="H24" s="1498">
        <v>12973</v>
      </c>
      <c r="I24" s="1498"/>
      <c r="J24" s="11">
        <v>19872</v>
      </c>
      <c r="K24" s="966"/>
      <c r="L24" s="486"/>
      <c r="M24" s="486"/>
      <c r="N24" s="486"/>
      <c r="O24" s="486"/>
    </row>
    <row r="25" spans="1:17" s="9" customFormat="1" ht="22.5" customHeight="1">
      <c r="A25" s="745">
        <v>2017</v>
      </c>
      <c r="B25" s="1497">
        <v>49878</v>
      </c>
      <c r="C25" s="1498"/>
      <c r="D25" s="1498">
        <v>1003726</v>
      </c>
      <c r="E25" s="1498"/>
      <c r="F25" s="1498">
        <v>233654</v>
      </c>
      <c r="G25" s="1498"/>
      <c r="H25" s="839"/>
      <c r="I25" s="11">
        <v>12023</v>
      </c>
      <c r="J25" s="11">
        <v>17044</v>
      </c>
      <c r="K25" s="966"/>
      <c r="L25" s="486"/>
      <c r="M25" s="486"/>
      <c r="N25" s="486"/>
      <c r="O25" s="486"/>
    </row>
    <row r="26" spans="1:17" s="9" customFormat="1" ht="22.5" customHeight="1" thickBot="1">
      <c r="A26" s="809">
        <v>2018</v>
      </c>
      <c r="B26" s="1501">
        <v>42426</v>
      </c>
      <c r="C26" s="1499"/>
      <c r="D26" s="1499">
        <v>857389</v>
      </c>
      <c r="E26" s="1499"/>
      <c r="F26" s="1499">
        <v>205117</v>
      </c>
      <c r="G26" s="1499"/>
      <c r="H26" s="1499">
        <v>6649</v>
      </c>
      <c r="I26" s="1499"/>
      <c r="J26" s="898">
        <v>17015</v>
      </c>
      <c r="K26" s="966"/>
      <c r="L26" s="486"/>
      <c r="M26" s="486"/>
      <c r="N26" s="486"/>
      <c r="O26" s="486"/>
    </row>
    <row r="27" spans="1:17" s="9" customFormat="1" ht="15" customHeight="1" thickBot="1">
      <c r="A27" s="810"/>
      <c r="B27" s="14"/>
      <c r="C27" s="14"/>
      <c r="D27" s="14"/>
      <c r="E27" s="14"/>
      <c r="F27" s="14"/>
      <c r="G27" s="839"/>
      <c r="H27" s="839"/>
      <c r="I27" s="839"/>
      <c r="J27" s="839"/>
      <c r="K27" s="486"/>
      <c r="L27" s="486"/>
      <c r="M27" s="486"/>
      <c r="N27" s="486"/>
      <c r="O27" s="486"/>
    </row>
    <row r="28" spans="1:17" s="9" customFormat="1" ht="15" customHeight="1">
      <c r="A28" s="1018" t="s">
        <v>1126</v>
      </c>
      <c r="B28" s="1021" t="s">
        <v>414</v>
      </c>
      <c r="C28" s="987"/>
      <c r="D28" s="987"/>
      <c r="E28" s="988"/>
      <c r="F28" s="993" t="s">
        <v>415</v>
      </c>
      <c r="G28" s="987"/>
      <c r="H28" s="987"/>
      <c r="I28" s="987"/>
      <c r="J28" s="987"/>
      <c r="M28" s="486"/>
      <c r="N28" s="486"/>
      <c r="O28" s="486"/>
    </row>
    <row r="29" spans="1:17" s="9" customFormat="1" ht="15" customHeight="1">
      <c r="A29" s="1019"/>
      <c r="B29" s="1261"/>
      <c r="C29" s="1026"/>
      <c r="D29" s="1026"/>
      <c r="E29" s="1108"/>
      <c r="F29" s="1128"/>
      <c r="G29" s="1026"/>
      <c r="H29" s="1026"/>
      <c r="I29" s="1026"/>
      <c r="J29" s="1026"/>
      <c r="M29" s="486"/>
      <c r="N29" s="486"/>
      <c r="O29" s="486"/>
    </row>
    <row r="30" spans="1:17" s="9" customFormat="1" ht="15" customHeight="1">
      <c r="A30" s="1019"/>
      <c r="B30" s="1108" t="s">
        <v>1226</v>
      </c>
      <c r="C30" s="1060" t="s">
        <v>1227</v>
      </c>
      <c r="D30" s="1068"/>
      <c r="E30" s="1034" t="s">
        <v>1214</v>
      </c>
      <c r="F30" s="1035" t="s">
        <v>1228</v>
      </c>
      <c r="G30" s="1035" t="s">
        <v>1229</v>
      </c>
      <c r="H30" s="1035" t="s">
        <v>1230</v>
      </c>
      <c r="I30" s="994" t="s">
        <v>1225</v>
      </c>
      <c r="J30" s="989"/>
      <c r="M30" s="486"/>
      <c r="N30" s="486"/>
      <c r="O30" s="486"/>
    </row>
    <row r="31" spans="1:17" s="9" customFormat="1" ht="14.25" customHeight="1">
      <c r="A31" s="1019"/>
      <c r="B31" s="1031"/>
      <c r="C31" s="994"/>
      <c r="D31" s="990"/>
      <c r="E31" s="1035"/>
      <c r="F31" s="1035"/>
      <c r="G31" s="1035"/>
      <c r="H31" s="1035"/>
      <c r="I31" s="994"/>
      <c r="J31" s="989"/>
    </row>
    <row r="32" spans="1:17" s="9" customFormat="1" ht="14.25" customHeight="1">
      <c r="A32" s="1020"/>
      <c r="B32" s="1042"/>
      <c r="C32" s="995"/>
      <c r="D32" s="992"/>
      <c r="E32" s="1036"/>
      <c r="F32" s="1036"/>
      <c r="G32" s="1036"/>
      <c r="H32" s="1036"/>
      <c r="I32" s="995"/>
      <c r="J32" s="991"/>
    </row>
    <row r="33" spans="1:12" s="9" customFormat="1" ht="23.1" customHeight="1">
      <c r="A33" s="811" t="s">
        <v>700</v>
      </c>
      <c r="B33" s="11">
        <v>256732</v>
      </c>
      <c r="C33" s="1498">
        <v>952832</v>
      </c>
      <c r="D33" s="1498"/>
      <c r="E33" s="897">
        <v>2518</v>
      </c>
      <c r="F33" s="11">
        <v>22450</v>
      </c>
      <c r="G33" s="11">
        <v>0</v>
      </c>
      <c r="H33" s="11">
        <v>142741</v>
      </c>
      <c r="I33" s="1500">
        <v>1030923</v>
      </c>
      <c r="J33" s="1500"/>
    </row>
    <row r="34" spans="1:12" s="9" customFormat="1" ht="23.1" customHeight="1">
      <c r="A34" s="812" t="s">
        <v>796</v>
      </c>
      <c r="B34" s="11">
        <v>106335</v>
      </c>
      <c r="C34" s="1498">
        <v>1090616</v>
      </c>
      <c r="D34" s="1498"/>
      <c r="E34" s="897">
        <v>2151</v>
      </c>
      <c r="F34" s="11">
        <v>25602</v>
      </c>
      <c r="G34" s="11">
        <v>0</v>
      </c>
      <c r="H34" s="11">
        <v>243789</v>
      </c>
      <c r="I34" s="1498">
        <v>929711</v>
      </c>
      <c r="J34" s="1498"/>
    </row>
    <row r="35" spans="1:12" s="9" customFormat="1" ht="23.1" customHeight="1">
      <c r="A35" s="812" t="s">
        <v>833</v>
      </c>
      <c r="B35" s="11">
        <v>108487</v>
      </c>
      <c r="C35" s="1498">
        <v>1165917</v>
      </c>
      <c r="D35" s="1498"/>
      <c r="E35" s="897">
        <v>1859</v>
      </c>
      <c r="F35" s="11">
        <v>22655</v>
      </c>
      <c r="G35" s="11">
        <v>0</v>
      </c>
      <c r="H35" s="11">
        <v>254847</v>
      </c>
      <c r="I35" s="1498">
        <v>998761</v>
      </c>
      <c r="J35" s="1498"/>
    </row>
    <row r="36" spans="1:12" s="9" customFormat="1" ht="23.1" customHeight="1">
      <c r="A36" s="166">
        <v>2017</v>
      </c>
      <c r="B36" s="11">
        <v>185886</v>
      </c>
      <c r="C36" s="1498">
        <v>1128474</v>
      </c>
      <c r="D36" s="1498"/>
      <c r="E36" s="897">
        <v>1965</v>
      </c>
      <c r="F36" s="11">
        <v>19535</v>
      </c>
      <c r="G36" s="11">
        <v>0</v>
      </c>
      <c r="H36" s="11">
        <v>212481</v>
      </c>
      <c r="I36" s="1498">
        <v>1084309</v>
      </c>
      <c r="J36" s="1498"/>
      <c r="K36" s="965"/>
      <c r="L36" s="965"/>
    </row>
    <row r="37" spans="1:12" s="9" customFormat="1" ht="23.1" customHeight="1" thickBot="1">
      <c r="A37" s="809">
        <v>2018</v>
      </c>
      <c r="B37" s="717">
        <v>93070</v>
      </c>
      <c r="C37" s="1499">
        <v>1034220</v>
      </c>
      <c r="D37" s="1499"/>
      <c r="E37" s="717">
        <v>1306</v>
      </c>
      <c r="F37" s="717">
        <v>14250</v>
      </c>
      <c r="G37" s="717">
        <v>0</v>
      </c>
      <c r="H37" s="1518">
        <v>126798</v>
      </c>
      <c r="I37" s="1499">
        <v>987548</v>
      </c>
      <c r="J37" s="1499"/>
      <c r="K37" s="965"/>
      <c r="L37" s="965"/>
    </row>
    <row r="38" spans="1:12" s="9" customFormat="1" ht="12.75" customHeight="1">
      <c r="A38" s="841" t="s">
        <v>1083</v>
      </c>
      <c r="B38" s="223"/>
      <c r="C38" s="223"/>
      <c r="D38" s="223"/>
      <c r="E38" s="223"/>
      <c r="F38" s="223"/>
      <c r="G38" s="961"/>
      <c r="H38" s="961"/>
      <c r="I38" s="223"/>
      <c r="J38" s="962" t="s">
        <v>286</v>
      </c>
    </row>
    <row r="39" spans="1:12" s="9" customFormat="1" ht="11.25">
      <c r="A39" s="896" t="s">
        <v>1356</v>
      </c>
      <c r="B39" s="223"/>
      <c r="C39" s="223"/>
      <c r="D39" s="223"/>
      <c r="E39" s="223"/>
      <c r="F39" s="223"/>
      <c r="G39" s="961"/>
      <c r="H39" s="961"/>
      <c r="I39" s="223"/>
      <c r="J39" s="223"/>
    </row>
    <row r="40" spans="1:12" s="9" customFormat="1" ht="11.25">
      <c r="A40" s="964" t="s">
        <v>1359</v>
      </c>
      <c r="B40" s="486"/>
      <c r="C40" s="486"/>
      <c r="D40" s="486"/>
      <c r="E40" s="490"/>
      <c r="F40" s="490"/>
      <c r="G40" s="516"/>
      <c r="H40" s="516"/>
      <c r="I40" s="490"/>
      <c r="J40" s="490"/>
    </row>
    <row r="41" spans="1:12" s="9" customFormat="1" ht="11.25">
      <c r="B41" s="486"/>
      <c r="C41" s="486"/>
      <c r="D41" s="486"/>
      <c r="E41" s="490"/>
      <c r="F41" s="490"/>
      <c r="G41" s="516"/>
      <c r="H41" s="516"/>
      <c r="I41" s="490"/>
      <c r="J41" s="490"/>
    </row>
    <row r="42" spans="1:12" s="9" customFormat="1" ht="11.25">
      <c r="B42" s="486"/>
      <c r="C42" s="486"/>
      <c r="D42" s="486"/>
      <c r="E42" s="490"/>
      <c r="F42" s="490"/>
      <c r="G42" s="516"/>
      <c r="H42" s="516"/>
      <c r="I42" s="490"/>
      <c r="J42" s="490"/>
    </row>
    <row r="43" spans="1:12" s="9" customFormat="1" ht="11.25">
      <c r="A43" s="486"/>
      <c r="B43" s="486"/>
      <c r="C43" s="486"/>
      <c r="D43" s="486"/>
      <c r="E43" s="490"/>
      <c r="F43" s="490"/>
      <c r="G43" s="516"/>
      <c r="H43" s="516"/>
      <c r="I43" s="490"/>
      <c r="J43" s="490"/>
    </row>
    <row r="44" spans="1:12" s="9" customFormat="1" ht="11.25">
      <c r="A44" s="486"/>
      <c r="B44" s="486"/>
      <c r="C44" s="486"/>
      <c r="D44" s="486"/>
      <c r="E44" s="490"/>
      <c r="F44" s="490"/>
      <c r="G44" s="516"/>
      <c r="H44" s="516"/>
      <c r="I44" s="490"/>
      <c r="J44" s="490"/>
    </row>
    <row r="45" spans="1:12" s="9" customFormat="1" ht="11.25">
      <c r="A45" s="486"/>
      <c r="B45" s="486"/>
      <c r="C45" s="486"/>
      <c r="D45" s="486"/>
      <c r="E45" s="490"/>
      <c r="F45" s="490"/>
      <c r="G45" s="516"/>
      <c r="H45" s="516"/>
      <c r="I45" s="490"/>
      <c r="J45" s="490"/>
    </row>
    <row r="46" spans="1:12" s="9" customFormat="1" ht="11.25">
      <c r="A46" s="486"/>
      <c r="B46" s="486"/>
      <c r="C46" s="486"/>
      <c r="D46" s="486"/>
      <c r="E46" s="490"/>
      <c r="F46" s="490"/>
      <c r="G46" s="516"/>
      <c r="H46" s="516"/>
      <c r="I46" s="490"/>
      <c r="J46" s="490"/>
    </row>
    <row r="47" spans="1:12" s="9" customFormat="1" ht="11.25">
      <c r="A47" s="486"/>
      <c r="B47" s="486"/>
      <c r="C47" s="486"/>
      <c r="D47" s="486"/>
      <c r="E47" s="490"/>
      <c r="F47" s="490"/>
      <c r="G47" s="516"/>
      <c r="H47" s="516"/>
      <c r="I47" s="490"/>
      <c r="J47" s="490"/>
    </row>
    <row r="48" spans="1:12" s="9" customFormat="1" ht="11.25">
      <c r="A48" s="486"/>
      <c r="B48" s="486"/>
      <c r="C48" s="486"/>
      <c r="D48" s="486"/>
      <c r="E48" s="490"/>
      <c r="F48" s="490"/>
      <c r="G48" s="516"/>
      <c r="H48" s="516"/>
      <c r="I48" s="490"/>
      <c r="J48" s="490"/>
    </row>
    <row r="49" spans="1:10" s="9" customFormat="1" ht="11.25">
      <c r="A49" s="486"/>
      <c r="B49" s="486"/>
      <c r="C49" s="486"/>
      <c r="D49" s="486"/>
      <c r="E49" s="490"/>
      <c r="F49" s="490"/>
      <c r="G49" s="516"/>
      <c r="H49" s="516"/>
      <c r="I49" s="490"/>
      <c r="J49" s="490"/>
    </row>
    <row r="50" spans="1:10" s="9" customFormat="1" ht="11.25">
      <c r="A50" s="486"/>
      <c r="B50" s="486"/>
      <c r="C50" s="486"/>
      <c r="D50" s="486"/>
      <c r="E50" s="490"/>
      <c r="F50" s="490"/>
      <c r="G50" s="516"/>
      <c r="H50" s="516"/>
      <c r="I50" s="490"/>
      <c r="J50" s="490"/>
    </row>
    <row r="51" spans="1:10" s="9" customFormat="1" ht="11.25">
      <c r="A51" s="486"/>
      <c r="B51" s="486"/>
      <c r="C51" s="486"/>
      <c r="D51" s="486"/>
      <c r="E51" s="490"/>
      <c r="F51" s="490"/>
      <c r="G51" s="516"/>
      <c r="H51" s="516"/>
      <c r="I51" s="490"/>
      <c r="J51" s="490"/>
    </row>
    <row r="52" spans="1:10" s="9" customFormat="1" ht="11.25">
      <c r="A52" s="486"/>
      <c r="B52" s="486"/>
      <c r="C52" s="486"/>
      <c r="D52" s="486"/>
      <c r="E52" s="490"/>
      <c r="F52" s="490"/>
      <c r="G52" s="516"/>
      <c r="H52" s="516"/>
      <c r="I52" s="490"/>
      <c r="J52" s="490"/>
    </row>
    <row r="53" spans="1:10" s="9" customFormat="1" ht="11.25">
      <c r="A53" s="486"/>
      <c r="B53" s="486"/>
      <c r="C53" s="486"/>
      <c r="D53" s="486"/>
      <c r="E53" s="490"/>
      <c r="F53" s="490"/>
      <c r="G53" s="516"/>
      <c r="H53" s="516"/>
      <c r="I53" s="490"/>
      <c r="J53" s="490"/>
    </row>
    <row r="54" spans="1:10" s="9" customFormat="1" ht="11.25">
      <c r="A54" s="486"/>
      <c r="B54" s="486"/>
      <c r="C54" s="486"/>
      <c r="D54" s="486"/>
      <c r="E54" s="490"/>
      <c r="F54" s="490"/>
      <c r="G54" s="516"/>
      <c r="H54" s="516"/>
      <c r="I54" s="490"/>
      <c r="J54" s="490"/>
    </row>
    <row r="55" spans="1:10" s="9" customFormat="1" ht="11.25">
      <c r="A55" s="486"/>
      <c r="B55" s="486"/>
      <c r="C55" s="486"/>
      <c r="D55" s="486"/>
      <c r="E55" s="490"/>
      <c r="F55" s="490"/>
      <c r="G55" s="516"/>
      <c r="H55" s="516"/>
      <c r="I55" s="490"/>
      <c r="J55" s="490"/>
    </row>
    <row r="56" spans="1:10" s="9" customFormat="1" ht="11.25">
      <c r="A56" s="486"/>
      <c r="B56" s="486"/>
      <c r="C56" s="486"/>
      <c r="D56" s="486"/>
      <c r="E56" s="490"/>
      <c r="F56" s="490"/>
      <c r="G56" s="516"/>
      <c r="H56" s="516"/>
      <c r="I56" s="490"/>
      <c r="J56" s="490"/>
    </row>
    <row r="57" spans="1:10" s="9" customFormat="1" ht="11.25">
      <c r="A57" s="486"/>
      <c r="B57" s="486"/>
      <c r="C57" s="486"/>
      <c r="D57" s="486"/>
      <c r="E57" s="490"/>
      <c r="F57" s="490"/>
      <c r="G57" s="516"/>
      <c r="H57" s="516"/>
      <c r="I57" s="490"/>
      <c r="J57" s="490"/>
    </row>
    <row r="58" spans="1:10" s="9" customFormat="1" ht="11.25">
      <c r="A58" s="486"/>
      <c r="B58" s="486"/>
      <c r="C58" s="486"/>
      <c r="D58" s="486"/>
      <c r="E58" s="490"/>
      <c r="F58" s="490"/>
      <c r="G58" s="516"/>
      <c r="H58" s="516"/>
      <c r="I58" s="490"/>
      <c r="J58" s="490"/>
    </row>
    <row r="59" spans="1:10" s="9" customFormat="1" ht="11.25">
      <c r="A59" s="486"/>
      <c r="B59" s="486"/>
      <c r="C59" s="486"/>
      <c r="D59" s="486"/>
      <c r="E59" s="490"/>
      <c r="F59" s="490"/>
      <c r="G59" s="516"/>
      <c r="H59" s="516"/>
      <c r="I59" s="490"/>
      <c r="J59" s="490"/>
    </row>
    <row r="60" spans="1:10" s="9" customFormat="1" ht="11.25">
      <c r="A60" s="486"/>
      <c r="B60" s="486"/>
      <c r="C60" s="486"/>
      <c r="D60" s="486"/>
      <c r="E60" s="490"/>
      <c r="F60" s="490"/>
      <c r="G60" s="516"/>
      <c r="H60" s="516"/>
      <c r="I60" s="490"/>
      <c r="J60" s="490"/>
    </row>
    <row r="61" spans="1:10" s="9" customFormat="1" ht="11.25">
      <c r="A61" s="486"/>
      <c r="B61" s="486"/>
      <c r="C61" s="486"/>
      <c r="D61" s="486"/>
      <c r="E61" s="490"/>
      <c r="F61" s="490"/>
      <c r="G61" s="516"/>
      <c r="H61" s="516"/>
      <c r="I61" s="490"/>
      <c r="J61" s="490"/>
    </row>
    <row r="62" spans="1:10" s="9" customFormat="1" ht="11.25">
      <c r="A62" s="486"/>
      <c r="B62" s="486"/>
      <c r="C62" s="486"/>
      <c r="D62" s="486"/>
      <c r="E62" s="490"/>
      <c r="F62" s="490"/>
      <c r="G62" s="516"/>
      <c r="H62" s="516"/>
      <c r="I62" s="490"/>
      <c r="J62" s="490"/>
    </row>
    <row r="63" spans="1:10" s="9" customFormat="1" ht="11.25">
      <c r="A63" s="486"/>
      <c r="B63" s="486"/>
      <c r="C63" s="486"/>
      <c r="D63" s="486"/>
      <c r="E63" s="490"/>
      <c r="F63" s="490"/>
      <c r="G63" s="516"/>
      <c r="H63" s="516"/>
      <c r="I63" s="490"/>
      <c r="J63" s="490"/>
    </row>
    <row r="64" spans="1:10" s="9" customFormat="1" ht="11.25">
      <c r="A64" s="486"/>
      <c r="B64" s="486"/>
      <c r="C64" s="486"/>
      <c r="D64" s="486"/>
      <c r="E64" s="490"/>
      <c r="F64" s="490"/>
      <c r="G64" s="516"/>
      <c r="H64" s="516"/>
      <c r="I64" s="490"/>
      <c r="J64" s="490"/>
    </row>
    <row r="65" spans="1:10" s="9" customFormat="1" ht="11.25">
      <c r="A65" s="486"/>
      <c r="B65" s="486"/>
      <c r="C65" s="486"/>
      <c r="D65" s="486"/>
      <c r="E65" s="490"/>
      <c r="F65" s="490"/>
      <c r="G65" s="516"/>
      <c r="H65" s="516"/>
      <c r="I65" s="490"/>
      <c r="J65" s="490"/>
    </row>
    <row r="66" spans="1:10" s="9" customFormat="1" ht="11.25">
      <c r="A66" s="486"/>
      <c r="B66" s="486"/>
      <c r="C66" s="486"/>
      <c r="D66" s="486"/>
      <c r="E66" s="490"/>
      <c r="F66" s="490"/>
      <c r="G66" s="516"/>
      <c r="H66" s="516"/>
      <c r="I66" s="490"/>
      <c r="J66" s="490"/>
    </row>
    <row r="67" spans="1:10" s="9" customFormat="1" ht="11.25">
      <c r="A67" s="486"/>
      <c r="B67" s="486"/>
      <c r="C67" s="486"/>
      <c r="D67" s="486"/>
      <c r="E67" s="490"/>
      <c r="F67" s="490"/>
      <c r="G67" s="516"/>
      <c r="H67" s="516"/>
      <c r="I67" s="490"/>
      <c r="J67" s="490"/>
    </row>
    <row r="68" spans="1:10" s="9" customFormat="1" ht="11.25">
      <c r="A68" s="486"/>
      <c r="B68" s="486"/>
      <c r="C68" s="486"/>
      <c r="D68" s="486"/>
      <c r="E68" s="490"/>
      <c r="F68" s="490"/>
      <c r="G68" s="516"/>
      <c r="H68" s="516"/>
      <c r="I68" s="490"/>
      <c r="J68" s="490"/>
    </row>
    <row r="69" spans="1:10" s="9" customFormat="1" ht="11.25">
      <c r="A69" s="486"/>
      <c r="B69" s="486"/>
      <c r="C69" s="486"/>
      <c r="D69" s="486"/>
      <c r="E69" s="490"/>
      <c r="F69" s="490"/>
      <c r="G69" s="516"/>
      <c r="H69" s="516"/>
      <c r="I69" s="490"/>
      <c r="J69" s="490"/>
    </row>
    <row r="70" spans="1:10" s="9" customFormat="1" ht="11.25">
      <c r="A70" s="486"/>
      <c r="B70" s="486"/>
      <c r="C70" s="486"/>
      <c r="D70" s="486"/>
      <c r="E70" s="490"/>
      <c r="F70" s="490"/>
      <c r="G70" s="516"/>
      <c r="H70" s="516"/>
      <c r="I70" s="490"/>
      <c r="J70" s="490"/>
    </row>
    <row r="71" spans="1:10" s="9" customFormat="1" ht="11.25">
      <c r="A71" s="486"/>
      <c r="B71" s="486"/>
      <c r="C71" s="486"/>
      <c r="D71" s="486"/>
      <c r="E71" s="490"/>
      <c r="F71" s="490"/>
      <c r="G71" s="516"/>
      <c r="H71" s="516"/>
      <c r="I71" s="490"/>
      <c r="J71" s="490"/>
    </row>
    <row r="72" spans="1:10" s="9" customFormat="1" ht="11.25">
      <c r="A72" s="486"/>
      <c r="B72" s="486"/>
      <c r="C72" s="486"/>
      <c r="D72" s="486"/>
      <c r="E72" s="490"/>
      <c r="F72" s="490"/>
      <c r="G72" s="516"/>
      <c r="H72" s="516"/>
      <c r="I72" s="490"/>
      <c r="J72" s="490"/>
    </row>
    <row r="73" spans="1:10" s="9" customFormat="1" ht="11.25">
      <c r="A73" s="486"/>
      <c r="B73" s="486"/>
      <c r="C73" s="486"/>
      <c r="D73" s="486"/>
      <c r="E73" s="490"/>
      <c r="F73" s="490"/>
      <c r="G73" s="516"/>
      <c r="H73" s="516"/>
      <c r="I73" s="490"/>
      <c r="J73" s="490"/>
    </row>
    <row r="74" spans="1:10" s="9" customFormat="1" ht="11.25">
      <c r="A74" s="486"/>
      <c r="B74" s="486"/>
      <c r="C74" s="486"/>
      <c r="D74" s="486"/>
      <c r="E74" s="490"/>
      <c r="F74" s="490"/>
      <c r="G74" s="516"/>
      <c r="H74" s="516"/>
      <c r="I74" s="490"/>
      <c r="J74" s="490"/>
    </row>
    <row r="75" spans="1:10" s="9" customFormat="1" ht="11.25">
      <c r="A75" s="486"/>
      <c r="B75" s="486"/>
      <c r="C75" s="486"/>
      <c r="D75" s="486"/>
      <c r="E75" s="490"/>
      <c r="F75" s="490"/>
      <c r="G75" s="516"/>
      <c r="H75" s="516"/>
      <c r="I75" s="490"/>
      <c r="J75" s="490"/>
    </row>
    <row r="76" spans="1:10" s="9" customFormat="1" ht="11.25">
      <c r="A76" s="486"/>
      <c r="B76" s="486"/>
      <c r="C76" s="486"/>
      <c r="D76" s="486"/>
      <c r="E76" s="490"/>
      <c r="F76" s="490"/>
      <c r="G76" s="516"/>
      <c r="H76" s="516"/>
      <c r="I76" s="490"/>
      <c r="J76" s="490"/>
    </row>
    <row r="77" spans="1:10" s="9" customFormat="1" ht="11.25">
      <c r="A77" s="486"/>
      <c r="B77" s="486"/>
      <c r="C77" s="486"/>
      <c r="D77" s="486"/>
      <c r="E77" s="490"/>
      <c r="F77" s="490"/>
      <c r="G77" s="516"/>
      <c r="H77" s="516"/>
      <c r="I77" s="490"/>
      <c r="J77" s="490"/>
    </row>
    <row r="78" spans="1:10" s="9" customFormat="1" ht="11.25">
      <c r="A78" s="486"/>
      <c r="B78" s="486"/>
      <c r="C78" s="486"/>
      <c r="D78" s="486"/>
      <c r="E78" s="490"/>
      <c r="F78" s="490"/>
      <c r="G78" s="516"/>
      <c r="H78" s="516"/>
      <c r="I78" s="490"/>
      <c r="J78" s="490"/>
    </row>
    <row r="79" spans="1:10" s="9" customFormat="1" ht="11.25">
      <c r="A79" s="486"/>
      <c r="B79" s="486"/>
      <c r="C79" s="486"/>
      <c r="D79" s="486"/>
      <c r="E79" s="490"/>
      <c r="F79" s="490"/>
      <c r="G79" s="516"/>
      <c r="H79" s="516"/>
      <c r="I79" s="490"/>
      <c r="J79" s="490"/>
    </row>
    <row r="80" spans="1:10" s="9" customFormat="1" ht="11.25">
      <c r="A80" s="486"/>
      <c r="B80" s="486"/>
      <c r="C80" s="486"/>
      <c r="D80" s="486"/>
      <c r="E80" s="490"/>
      <c r="F80" s="490"/>
      <c r="G80" s="516"/>
      <c r="H80" s="516"/>
      <c r="I80" s="490"/>
      <c r="J80" s="490"/>
    </row>
    <row r="81" spans="1:10" s="9" customFormat="1" ht="11.25">
      <c r="A81" s="486"/>
      <c r="B81" s="486"/>
      <c r="C81" s="486"/>
      <c r="D81" s="486"/>
      <c r="E81" s="490"/>
      <c r="F81" s="490"/>
      <c r="G81" s="516"/>
      <c r="H81" s="516"/>
      <c r="I81" s="490"/>
      <c r="J81" s="490"/>
    </row>
    <row r="82" spans="1:10" s="9" customFormat="1" ht="11.25">
      <c r="A82" s="486"/>
      <c r="B82" s="486"/>
      <c r="C82" s="486"/>
      <c r="D82" s="486"/>
      <c r="E82" s="490"/>
      <c r="F82" s="490"/>
      <c r="G82" s="516"/>
      <c r="H82" s="516"/>
      <c r="I82" s="490"/>
      <c r="J82" s="490"/>
    </row>
    <row r="83" spans="1:10" s="9" customFormat="1" ht="11.25">
      <c r="A83" s="486"/>
      <c r="B83" s="486"/>
      <c r="C83" s="486"/>
      <c r="D83" s="486"/>
      <c r="E83" s="490"/>
      <c r="F83" s="490"/>
      <c r="G83" s="516"/>
      <c r="H83" s="516"/>
      <c r="I83" s="490"/>
      <c r="J83" s="490"/>
    </row>
    <row r="84" spans="1:10">
      <c r="B84" s="486"/>
      <c r="C84" s="486"/>
      <c r="D84" s="486"/>
      <c r="E84" s="490"/>
      <c r="F84" s="490"/>
      <c r="G84" s="516"/>
      <c r="H84" s="516"/>
      <c r="I84" s="490"/>
      <c r="J84" s="490"/>
    </row>
    <row r="85" spans="1:10">
      <c r="B85" s="486"/>
      <c r="C85" s="486"/>
      <c r="D85" s="486"/>
      <c r="E85" s="490"/>
      <c r="F85" s="490"/>
      <c r="G85" s="516"/>
      <c r="H85" s="516"/>
      <c r="I85" s="490"/>
      <c r="J85" s="490"/>
    </row>
    <row r="86" spans="1:10">
      <c r="B86" s="486"/>
      <c r="C86" s="486"/>
      <c r="D86" s="486"/>
      <c r="E86" s="490"/>
      <c r="F86" s="490"/>
      <c r="G86" s="516"/>
      <c r="H86" s="516"/>
      <c r="I86" s="490"/>
      <c r="J86" s="490"/>
    </row>
    <row r="87" spans="1:10">
      <c r="B87" s="486"/>
      <c r="C87" s="486"/>
      <c r="D87" s="486"/>
      <c r="E87" s="490"/>
      <c r="F87" s="490"/>
      <c r="G87" s="516"/>
      <c r="H87" s="516"/>
      <c r="I87" s="490"/>
      <c r="J87" s="490"/>
    </row>
    <row r="88" spans="1:10">
      <c r="B88" s="486"/>
      <c r="C88" s="486"/>
      <c r="D88" s="486"/>
      <c r="E88" s="490"/>
      <c r="F88" s="490"/>
      <c r="G88" s="516"/>
      <c r="H88" s="516"/>
      <c r="I88" s="490"/>
      <c r="J88" s="490"/>
    </row>
  </sheetData>
  <sheetProtection selectLockedCells="1"/>
  <mergeCells count="59">
    <mergeCell ref="B26:C26"/>
    <mergeCell ref="D26:E26"/>
    <mergeCell ref="F26:G26"/>
    <mergeCell ref="C37:D37"/>
    <mergeCell ref="I37:J37"/>
    <mergeCell ref="C35:D35"/>
    <mergeCell ref="C36:D36"/>
    <mergeCell ref="E30:E32"/>
    <mergeCell ref="B28:E29"/>
    <mergeCell ref="C30:D32"/>
    <mergeCell ref="C33:D33"/>
    <mergeCell ref="B30:B32"/>
    <mergeCell ref="C34:D34"/>
    <mergeCell ref="F28:J29"/>
    <mergeCell ref="I30:J32"/>
    <mergeCell ref="H30:H32"/>
    <mergeCell ref="G30:G32"/>
    <mergeCell ref="F30:F32"/>
    <mergeCell ref="I33:J33"/>
    <mergeCell ref="I34:J34"/>
    <mergeCell ref="I35:J35"/>
    <mergeCell ref="I36:J36"/>
    <mergeCell ref="A17:A21"/>
    <mergeCell ref="A28:A32"/>
    <mergeCell ref="F25:G25"/>
    <mergeCell ref="H19:I21"/>
    <mergeCell ref="H22:I22"/>
    <mergeCell ref="H23:I23"/>
    <mergeCell ref="H24:I24"/>
    <mergeCell ref="H26:I26"/>
    <mergeCell ref="B25:C25"/>
    <mergeCell ref="D19:E21"/>
    <mergeCell ref="D22:E22"/>
    <mergeCell ref="D23:E23"/>
    <mergeCell ref="D24:E24"/>
    <mergeCell ref="D25:E25"/>
    <mergeCell ref="B17:J18"/>
    <mergeCell ref="B22:C22"/>
    <mergeCell ref="B23:C23"/>
    <mergeCell ref="B24:C24"/>
    <mergeCell ref="F19:G21"/>
    <mergeCell ref="F22:G22"/>
    <mergeCell ref="F23:G23"/>
    <mergeCell ref="F24:G24"/>
    <mergeCell ref="J19:J21"/>
    <mergeCell ref="C8:C10"/>
    <mergeCell ref="D8:D10"/>
    <mergeCell ref="E8:E10"/>
    <mergeCell ref="F8:F10"/>
    <mergeCell ref="G8:G10"/>
    <mergeCell ref="H8:H10"/>
    <mergeCell ref="I8:I10"/>
    <mergeCell ref="B19:C21"/>
    <mergeCell ref="A3:J3"/>
    <mergeCell ref="A4:J4"/>
    <mergeCell ref="A6:A10"/>
    <mergeCell ref="B6:B10"/>
    <mergeCell ref="C6:J7"/>
    <mergeCell ref="J8:J10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5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14.25" style="83" customWidth="1"/>
    <col min="2" max="6" width="13.625" style="25" customWidth="1"/>
    <col min="7" max="16384" width="9" style="26"/>
  </cols>
  <sheetData>
    <row r="1" spans="1:6" s="423" customFormat="1" ht="14.1" customHeight="1">
      <c r="A1" s="470"/>
      <c r="B1" s="421"/>
      <c r="C1" s="421"/>
      <c r="D1" s="421"/>
      <c r="E1" s="421"/>
      <c r="F1" s="719" t="s">
        <v>1351</v>
      </c>
    </row>
    <row r="2" spans="1:6" s="9" customFormat="1" ht="14.1" customHeight="1">
      <c r="A2" s="370"/>
      <c r="B2" s="457"/>
      <c r="C2" s="457"/>
      <c r="D2" s="457"/>
      <c r="E2" s="457"/>
      <c r="F2" s="467"/>
    </row>
    <row r="3" spans="1:6" s="458" customFormat="1" ht="20.100000000000001" customHeight="1">
      <c r="A3" s="1062" t="s">
        <v>697</v>
      </c>
      <c r="B3" s="1062"/>
      <c r="C3" s="1062"/>
      <c r="D3" s="1062"/>
      <c r="E3" s="1062"/>
      <c r="F3" s="1062"/>
    </row>
    <row r="4" spans="1:6" s="741" customFormat="1" ht="24" customHeight="1">
      <c r="A4" s="978" t="s">
        <v>1128</v>
      </c>
      <c r="B4" s="978"/>
      <c r="C4" s="978"/>
      <c r="D4" s="978"/>
      <c r="E4" s="978"/>
      <c r="F4" s="978"/>
    </row>
    <row r="5" spans="1:6" s="370" customFormat="1" ht="18" customHeight="1" thickBot="1">
      <c r="A5" s="370" t="s">
        <v>73</v>
      </c>
      <c r="F5" s="10" t="s">
        <v>74</v>
      </c>
    </row>
    <row r="6" spans="1:6" s="9" customFormat="1" ht="20.100000000000001" customHeight="1">
      <c r="A6" s="1090" t="s">
        <v>559</v>
      </c>
      <c r="B6" s="1093" t="s">
        <v>560</v>
      </c>
      <c r="C6" s="1095" t="s">
        <v>561</v>
      </c>
      <c r="D6" s="1502"/>
      <c r="E6" s="1502"/>
      <c r="F6" s="1502"/>
    </row>
    <row r="7" spans="1:6" s="9" customFormat="1" ht="12.95" customHeight="1">
      <c r="A7" s="1091"/>
      <c r="B7" s="1031"/>
      <c r="C7" s="1008"/>
      <c r="D7" s="1007" t="s">
        <v>562</v>
      </c>
      <c r="E7" s="1007" t="s">
        <v>563</v>
      </c>
      <c r="F7" s="1015" t="s">
        <v>564</v>
      </c>
    </row>
    <row r="8" spans="1:6" s="9" customFormat="1" ht="12.95" customHeight="1">
      <c r="A8" s="1091"/>
      <c r="B8" s="1031"/>
      <c r="C8" s="1008"/>
      <c r="D8" s="1007"/>
      <c r="E8" s="1008"/>
      <c r="F8" s="1016"/>
    </row>
    <row r="9" spans="1:6" s="9" customFormat="1" ht="12.95" customHeight="1">
      <c r="A9" s="1092"/>
      <c r="B9" s="1042"/>
      <c r="C9" s="1009"/>
      <c r="D9" s="1053"/>
      <c r="E9" s="1009"/>
      <c r="F9" s="1017"/>
    </row>
    <row r="10" spans="1:6" s="28" customFormat="1" ht="27.6" customHeight="1">
      <c r="A10" s="463" t="s">
        <v>700</v>
      </c>
      <c r="B10" s="27">
        <v>1550437</v>
      </c>
      <c r="C10" s="27">
        <v>1167536</v>
      </c>
      <c r="D10" s="27">
        <v>140125</v>
      </c>
      <c r="E10" s="27">
        <v>1027167</v>
      </c>
      <c r="F10" s="27">
        <v>0</v>
      </c>
    </row>
    <row r="11" spans="1:6" s="28" customFormat="1" ht="27.6" customHeight="1">
      <c r="A11" s="463" t="s">
        <v>796</v>
      </c>
      <c r="B11" s="27">
        <v>1595937</v>
      </c>
      <c r="C11" s="27">
        <v>1191970</v>
      </c>
      <c r="D11" s="27">
        <v>144736</v>
      </c>
      <c r="E11" s="27">
        <v>1046989</v>
      </c>
      <c r="F11" s="27">
        <v>0</v>
      </c>
    </row>
    <row r="12" spans="1:6" s="28" customFormat="1" ht="27.6" customHeight="1">
      <c r="A12" s="463" t="s">
        <v>833</v>
      </c>
      <c r="B12" s="27">
        <v>1641830</v>
      </c>
      <c r="C12" s="27">
        <v>1211815</v>
      </c>
      <c r="D12" s="27">
        <v>148970</v>
      </c>
      <c r="E12" s="27">
        <v>1062599</v>
      </c>
      <c r="F12" s="27">
        <v>0</v>
      </c>
    </row>
    <row r="13" spans="1:6" s="28" customFormat="1" ht="27.6" customHeight="1">
      <c r="A13" s="524">
        <v>2017</v>
      </c>
      <c r="B13" s="27">
        <v>1649479</v>
      </c>
      <c r="C13" s="27">
        <v>1215710</v>
      </c>
      <c r="D13" s="27">
        <v>153295</v>
      </c>
      <c r="E13" s="27">
        <v>1062159</v>
      </c>
      <c r="F13" s="27">
        <v>0</v>
      </c>
    </row>
    <row r="14" spans="1:6" s="28" customFormat="1" ht="27.6" customHeight="1">
      <c r="A14" s="465">
        <v>2018</v>
      </c>
      <c r="B14" s="721">
        <v>1667446</v>
      </c>
      <c r="C14" s="29">
        <v>1225220</v>
      </c>
      <c r="D14" s="29">
        <v>157652</v>
      </c>
      <c r="E14" s="29">
        <v>1067289</v>
      </c>
      <c r="F14" s="29">
        <f>SUM(F16:F17)</f>
        <v>0</v>
      </c>
    </row>
    <row r="15" spans="1:6" s="28" customFormat="1" ht="27.2" customHeight="1">
      <c r="A15" s="465"/>
      <c r="B15" s="29"/>
      <c r="C15" s="29"/>
      <c r="D15" s="29"/>
      <c r="E15" s="29"/>
      <c r="F15" s="29"/>
    </row>
    <row r="16" spans="1:6" s="9" customFormat="1" ht="27.2" customHeight="1">
      <c r="A16" s="474" t="s">
        <v>33</v>
      </c>
      <c r="B16" s="27">
        <f>SUM(C16,C29)</f>
        <v>996020</v>
      </c>
      <c r="C16" s="27">
        <v>864622</v>
      </c>
      <c r="D16" s="869">
        <v>154777</v>
      </c>
      <c r="E16" s="869">
        <v>709577</v>
      </c>
      <c r="F16" s="873">
        <v>0</v>
      </c>
    </row>
    <row r="17" spans="1:6" s="9" customFormat="1" ht="27.2" customHeight="1" thickBot="1">
      <c r="A17" s="76" t="s">
        <v>34</v>
      </c>
      <c r="B17" s="27">
        <f>SUM(C17,C30)</f>
        <v>671426</v>
      </c>
      <c r="C17" s="27">
        <v>360598</v>
      </c>
      <c r="D17" s="869">
        <v>2875</v>
      </c>
      <c r="E17" s="869">
        <v>357712</v>
      </c>
      <c r="F17" s="874">
        <v>0</v>
      </c>
    </row>
    <row r="18" spans="1:6" s="9" customFormat="1" ht="27.95" customHeight="1" thickBot="1">
      <c r="A18" s="1503"/>
      <c r="B18" s="1503"/>
      <c r="C18" s="1503"/>
      <c r="D18" s="1503"/>
      <c r="E18" s="1503"/>
      <c r="F18" s="1503"/>
    </row>
    <row r="19" spans="1:6" s="9" customFormat="1" ht="20.100000000000001" customHeight="1">
      <c r="A19" s="1504" t="s">
        <v>35</v>
      </c>
      <c r="B19" s="81" t="s">
        <v>443</v>
      </c>
      <c r="C19" s="1507" t="s">
        <v>444</v>
      </c>
      <c r="D19" s="1510"/>
      <c r="E19" s="1510"/>
      <c r="F19" s="1510"/>
    </row>
    <row r="20" spans="1:6" s="9" customFormat="1" ht="12.95" customHeight="1">
      <c r="A20" s="1505"/>
      <c r="B20" s="1511" t="s">
        <v>445</v>
      </c>
      <c r="C20" s="1508"/>
      <c r="D20" s="1514" t="s">
        <v>446</v>
      </c>
      <c r="E20" s="1514" t="s">
        <v>447</v>
      </c>
      <c r="F20" s="1515" t="s">
        <v>448</v>
      </c>
    </row>
    <row r="21" spans="1:6" s="9" customFormat="1" ht="12.95" customHeight="1">
      <c r="A21" s="1505"/>
      <c r="B21" s="1512"/>
      <c r="C21" s="1508"/>
      <c r="D21" s="1508"/>
      <c r="E21" s="1508"/>
      <c r="F21" s="1516"/>
    </row>
    <row r="22" spans="1:6" s="9" customFormat="1" ht="12.95" customHeight="1">
      <c r="A22" s="1506"/>
      <c r="B22" s="1513"/>
      <c r="C22" s="1509"/>
      <c r="D22" s="1509"/>
      <c r="E22" s="1509"/>
      <c r="F22" s="1517"/>
    </row>
    <row r="23" spans="1:6" s="28" customFormat="1" ht="27.6" customHeight="1">
      <c r="A23" s="463" t="s">
        <v>700</v>
      </c>
      <c r="B23" s="27">
        <v>244</v>
      </c>
      <c r="C23" s="27">
        <v>382901</v>
      </c>
      <c r="D23" s="27">
        <v>337976</v>
      </c>
      <c r="E23" s="27">
        <v>425</v>
      </c>
      <c r="F23" s="27">
        <v>44500</v>
      </c>
    </row>
    <row r="24" spans="1:6" s="28" customFormat="1" ht="27.6" customHeight="1">
      <c r="A24" s="463" t="s">
        <v>796</v>
      </c>
      <c r="B24" s="27">
        <v>245</v>
      </c>
      <c r="C24" s="27">
        <v>403967</v>
      </c>
      <c r="D24" s="27">
        <v>360678</v>
      </c>
      <c r="E24" s="27">
        <v>432</v>
      </c>
      <c r="F24" s="27">
        <v>42857</v>
      </c>
    </row>
    <row r="25" spans="1:6" s="28" customFormat="1" ht="27.6" customHeight="1">
      <c r="A25" s="463" t="s">
        <v>833</v>
      </c>
      <c r="B25" s="27">
        <v>246</v>
      </c>
      <c r="C25" s="27">
        <v>430015</v>
      </c>
      <c r="D25" s="27">
        <v>388514</v>
      </c>
      <c r="E25" s="27">
        <v>422</v>
      </c>
      <c r="F25" s="27">
        <v>41079</v>
      </c>
    </row>
    <row r="26" spans="1:6" s="28" customFormat="1" ht="27.6" customHeight="1">
      <c r="A26" s="524">
        <v>2017</v>
      </c>
      <c r="B26" s="27">
        <v>256</v>
      </c>
      <c r="C26" s="27">
        <v>433769</v>
      </c>
      <c r="D26" s="27">
        <v>393826</v>
      </c>
      <c r="E26" s="27">
        <v>429</v>
      </c>
      <c r="F26" s="27">
        <v>39514</v>
      </c>
    </row>
    <row r="27" spans="1:6" s="28" customFormat="1" ht="27.6" customHeight="1">
      <c r="A27" s="465">
        <v>2018</v>
      </c>
      <c r="B27" s="29">
        <v>279</v>
      </c>
      <c r="C27" s="29">
        <v>442226</v>
      </c>
      <c r="D27" s="29">
        <v>404275</v>
      </c>
      <c r="E27" s="29">
        <v>429</v>
      </c>
      <c r="F27" s="29">
        <v>37522</v>
      </c>
    </row>
    <row r="28" spans="1:6" s="28" customFormat="1" ht="27.2" customHeight="1">
      <c r="A28" s="465"/>
      <c r="B28" s="29"/>
      <c r="C28" s="29"/>
      <c r="D28" s="29"/>
      <c r="E28" s="29"/>
      <c r="F28" s="29"/>
    </row>
    <row r="29" spans="1:6" s="9" customFormat="1" ht="27.2" customHeight="1">
      <c r="A29" s="474" t="s">
        <v>33</v>
      </c>
      <c r="B29" s="869">
        <v>268</v>
      </c>
      <c r="C29" s="27">
        <f>SUM(D29:F29)</f>
        <v>131398</v>
      </c>
      <c r="D29" s="869">
        <v>101846</v>
      </c>
      <c r="E29" s="869">
        <v>423</v>
      </c>
      <c r="F29" s="869">
        <v>29129</v>
      </c>
    </row>
    <row r="30" spans="1:6" s="9" customFormat="1" ht="26.25" customHeight="1" thickBot="1">
      <c r="A30" s="76" t="s">
        <v>34</v>
      </c>
      <c r="B30" s="870">
        <v>11</v>
      </c>
      <c r="C30" s="871">
        <f>SUM(D30:F30)</f>
        <v>310828</v>
      </c>
      <c r="D30" s="872">
        <v>302429</v>
      </c>
      <c r="E30" s="872">
        <v>6</v>
      </c>
      <c r="F30" s="872">
        <v>8393</v>
      </c>
    </row>
    <row r="31" spans="1:6" s="34" customFormat="1" ht="12.95" customHeight="1">
      <c r="A31" s="34" t="s">
        <v>249</v>
      </c>
      <c r="D31" s="82"/>
      <c r="F31" s="78" t="s">
        <v>250</v>
      </c>
    </row>
    <row r="32" spans="1:6" s="9" customFormat="1" ht="11.25">
      <c r="A32" s="457"/>
      <c r="B32" s="457"/>
      <c r="C32" s="457"/>
      <c r="D32" s="457"/>
      <c r="E32" s="457"/>
      <c r="F32" s="457"/>
    </row>
    <row r="33" spans="1:6" s="9" customFormat="1" ht="11.25">
      <c r="A33" s="457"/>
      <c r="B33" s="457"/>
      <c r="C33" s="457"/>
      <c r="D33" s="457"/>
      <c r="E33" s="457"/>
      <c r="F33" s="457"/>
    </row>
    <row r="34" spans="1:6" s="9" customFormat="1" ht="11.25">
      <c r="A34" s="457"/>
      <c r="B34" s="457"/>
      <c r="C34" s="457"/>
      <c r="D34" s="457"/>
      <c r="E34" s="457"/>
      <c r="F34" s="457"/>
    </row>
    <row r="35" spans="1:6" s="9" customFormat="1" ht="11.25">
      <c r="A35" s="457"/>
      <c r="B35" s="457"/>
      <c r="C35" s="457"/>
      <c r="D35" s="457"/>
      <c r="E35" s="457"/>
      <c r="F35" s="457"/>
    </row>
    <row r="36" spans="1:6" s="9" customFormat="1" ht="11.25">
      <c r="A36" s="457"/>
      <c r="B36" s="457"/>
      <c r="C36" s="457"/>
      <c r="D36" s="457"/>
      <c r="E36" s="457"/>
      <c r="F36" s="457"/>
    </row>
    <row r="37" spans="1:6" s="9" customFormat="1" ht="11.25">
      <c r="A37" s="457"/>
      <c r="B37" s="457"/>
      <c r="C37" s="457"/>
      <c r="D37" s="457"/>
      <c r="E37" s="457"/>
      <c r="F37" s="457"/>
    </row>
    <row r="38" spans="1:6" s="9" customFormat="1" ht="11.25">
      <c r="A38" s="457"/>
      <c r="B38" s="457"/>
      <c r="C38" s="457"/>
      <c r="D38" s="457"/>
      <c r="E38" s="457"/>
      <c r="F38" s="457"/>
    </row>
    <row r="39" spans="1:6" s="9" customFormat="1" ht="11.25">
      <c r="A39" s="457"/>
      <c r="B39" s="457"/>
      <c r="C39" s="457"/>
      <c r="D39" s="457"/>
      <c r="E39" s="457"/>
      <c r="F39" s="457"/>
    </row>
    <row r="40" spans="1:6" s="9" customFormat="1" ht="11.25">
      <c r="A40" s="457"/>
      <c r="B40" s="457"/>
      <c r="C40" s="457"/>
      <c r="D40" s="457"/>
      <c r="E40" s="457"/>
      <c r="F40" s="457"/>
    </row>
    <row r="41" spans="1:6" s="9" customFormat="1" ht="11.25">
      <c r="A41" s="457"/>
      <c r="B41" s="457"/>
      <c r="C41" s="457"/>
      <c r="D41" s="457"/>
      <c r="E41" s="457"/>
      <c r="F41" s="457"/>
    </row>
    <row r="42" spans="1:6" s="9" customFormat="1" ht="11.25">
      <c r="A42" s="457"/>
      <c r="B42" s="457"/>
      <c r="C42" s="457"/>
      <c r="D42" s="457"/>
      <c r="E42" s="457"/>
      <c r="F42" s="457"/>
    </row>
    <row r="43" spans="1:6" s="9" customFormat="1" ht="11.25">
      <c r="A43" s="457"/>
      <c r="B43" s="457"/>
      <c r="C43" s="457"/>
      <c r="D43" s="457"/>
      <c r="E43" s="457"/>
      <c r="F43" s="457"/>
    </row>
    <row r="44" spans="1:6" s="9" customFormat="1" ht="11.25">
      <c r="A44" s="457"/>
      <c r="B44" s="457"/>
      <c r="C44" s="457"/>
      <c r="D44" s="457"/>
      <c r="E44" s="457"/>
      <c r="F44" s="457"/>
    </row>
    <row r="45" spans="1:6" s="9" customFormat="1" ht="11.25">
      <c r="A45" s="457"/>
      <c r="B45" s="457"/>
      <c r="C45" s="457"/>
      <c r="D45" s="457"/>
      <c r="E45" s="457"/>
      <c r="F45" s="457"/>
    </row>
    <row r="46" spans="1:6" s="9" customFormat="1" ht="11.25">
      <c r="A46" s="457"/>
      <c r="B46" s="457"/>
      <c r="C46" s="457"/>
      <c r="D46" s="457"/>
      <c r="E46" s="457"/>
      <c r="F46" s="457"/>
    </row>
    <row r="47" spans="1:6" s="9" customFormat="1" ht="11.25">
      <c r="A47" s="457"/>
      <c r="B47" s="457"/>
      <c r="C47" s="457"/>
      <c r="D47" s="457"/>
      <c r="E47" s="457"/>
      <c r="F47" s="457"/>
    </row>
    <row r="48" spans="1:6" s="9" customFormat="1" ht="11.25">
      <c r="A48" s="457"/>
      <c r="B48" s="457"/>
      <c r="C48" s="457"/>
      <c r="D48" s="457"/>
      <c r="E48" s="457"/>
      <c r="F48" s="457"/>
    </row>
    <row r="49" spans="1:6" s="9" customFormat="1" ht="11.25">
      <c r="A49" s="457"/>
      <c r="B49" s="457"/>
      <c r="C49" s="457"/>
      <c r="D49" s="457"/>
      <c r="E49" s="457"/>
      <c r="F49" s="457"/>
    </row>
    <row r="50" spans="1:6" s="9" customFormat="1" ht="11.25">
      <c r="A50" s="457"/>
      <c r="B50" s="457"/>
      <c r="C50" s="457"/>
      <c r="D50" s="457"/>
      <c r="E50" s="457"/>
      <c r="F50" s="457"/>
    </row>
    <row r="51" spans="1:6" s="9" customFormat="1" ht="11.25">
      <c r="A51" s="457"/>
      <c r="B51" s="457"/>
      <c r="C51" s="457"/>
      <c r="D51" s="457"/>
      <c r="E51" s="457"/>
      <c r="F51" s="457"/>
    </row>
    <row r="52" spans="1:6" s="9" customFormat="1" ht="11.25">
      <c r="A52" s="457"/>
      <c r="B52" s="457"/>
      <c r="C52" s="457"/>
      <c r="D52" s="457"/>
      <c r="E52" s="457"/>
      <c r="F52" s="457"/>
    </row>
    <row r="53" spans="1:6" s="9" customFormat="1" ht="11.25">
      <c r="A53" s="457"/>
      <c r="B53" s="457"/>
      <c r="C53" s="457"/>
      <c r="D53" s="457"/>
      <c r="E53" s="457"/>
      <c r="F53" s="457"/>
    </row>
    <row r="54" spans="1:6" s="9" customFormat="1" ht="11.25">
      <c r="A54" s="457"/>
      <c r="B54" s="457"/>
      <c r="C54" s="457"/>
      <c r="D54" s="457"/>
      <c r="E54" s="457"/>
      <c r="F54" s="457"/>
    </row>
    <row r="55" spans="1:6" s="9" customFormat="1" ht="11.25">
      <c r="A55" s="457"/>
      <c r="B55" s="457"/>
      <c r="C55" s="457"/>
      <c r="D55" s="457"/>
      <c r="E55" s="457"/>
      <c r="F55" s="457"/>
    </row>
    <row r="56" spans="1:6" s="9" customFormat="1" ht="11.25">
      <c r="A56" s="457"/>
      <c r="B56" s="457"/>
      <c r="C56" s="457"/>
      <c r="D56" s="457"/>
      <c r="E56" s="457"/>
      <c r="F56" s="457"/>
    </row>
    <row r="57" spans="1:6" s="9" customFormat="1" ht="11.25">
      <c r="A57" s="457"/>
      <c r="B57" s="457"/>
      <c r="C57" s="457"/>
      <c r="D57" s="457"/>
      <c r="E57" s="457"/>
      <c r="F57" s="457"/>
    </row>
    <row r="58" spans="1:6" s="9" customFormat="1" ht="11.25">
      <c r="A58" s="457"/>
      <c r="B58" s="457"/>
      <c r="C58" s="457"/>
      <c r="D58" s="457"/>
      <c r="E58" s="457"/>
      <c r="F58" s="457"/>
    </row>
    <row r="59" spans="1:6" s="9" customFormat="1" ht="11.25">
      <c r="A59" s="457"/>
      <c r="B59" s="457"/>
      <c r="C59" s="457"/>
      <c r="D59" s="457"/>
      <c r="E59" s="457"/>
      <c r="F59" s="457"/>
    </row>
    <row r="60" spans="1:6" s="9" customFormat="1" ht="11.25">
      <c r="A60" s="457"/>
      <c r="B60" s="457"/>
      <c r="C60" s="457"/>
      <c r="D60" s="457"/>
      <c r="E60" s="457"/>
      <c r="F60" s="457"/>
    </row>
    <row r="61" spans="1:6" s="9" customFormat="1" ht="11.25">
      <c r="A61" s="457"/>
      <c r="B61" s="457"/>
      <c r="C61" s="457"/>
      <c r="D61" s="457"/>
      <c r="E61" s="457"/>
      <c r="F61" s="457"/>
    </row>
    <row r="62" spans="1:6" s="9" customFormat="1" ht="11.25">
      <c r="A62" s="457"/>
      <c r="B62" s="457"/>
      <c r="C62" s="457"/>
      <c r="D62" s="457"/>
      <c r="E62" s="457"/>
      <c r="F62" s="457"/>
    </row>
    <row r="63" spans="1:6" s="9" customFormat="1" ht="11.25">
      <c r="A63" s="457"/>
      <c r="B63" s="457"/>
      <c r="C63" s="457"/>
      <c r="D63" s="457"/>
      <c r="E63" s="457"/>
      <c r="F63" s="457"/>
    </row>
    <row r="64" spans="1:6" s="9" customFormat="1" ht="11.25">
      <c r="A64" s="457"/>
      <c r="B64" s="457"/>
      <c r="C64" s="457"/>
      <c r="D64" s="457"/>
      <c r="E64" s="457"/>
      <c r="F64" s="457"/>
    </row>
    <row r="65" spans="1:6" s="9" customFormat="1" ht="11.25">
      <c r="A65" s="457"/>
      <c r="B65" s="457"/>
      <c r="C65" s="457"/>
      <c r="D65" s="457"/>
      <c r="E65" s="457"/>
      <c r="F65" s="457"/>
    </row>
    <row r="66" spans="1:6" s="9" customFormat="1" ht="11.25">
      <c r="A66" s="457"/>
      <c r="B66" s="457"/>
      <c r="C66" s="457"/>
      <c r="D66" s="457"/>
      <c r="E66" s="457"/>
      <c r="F66" s="457"/>
    </row>
    <row r="67" spans="1:6" s="9" customFormat="1" ht="11.25">
      <c r="A67" s="457"/>
      <c r="B67" s="457"/>
      <c r="C67" s="457"/>
      <c r="D67" s="457"/>
      <c r="E67" s="457"/>
      <c r="F67" s="457"/>
    </row>
    <row r="68" spans="1:6" s="9" customFormat="1" ht="11.25">
      <c r="A68" s="457"/>
      <c r="B68" s="457"/>
      <c r="C68" s="457"/>
      <c r="D68" s="457"/>
      <c r="E68" s="457"/>
      <c r="F68" s="457"/>
    </row>
    <row r="69" spans="1:6" s="9" customFormat="1" ht="11.25">
      <c r="A69" s="457"/>
      <c r="B69" s="457"/>
      <c r="C69" s="457"/>
      <c r="D69" s="457"/>
      <c r="E69" s="457"/>
      <c r="F69" s="457"/>
    </row>
    <row r="70" spans="1:6" s="9" customFormat="1" ht="11.25">
      <c r="A70" s="457"/>
      <c r="B70" s="457"/>
      <c r="C70" s="457"/>
      <c r="D70" s="457"/>
      <c r="E70" s="457"/>
      <c r="F70" s="457"/>
    </row>
    <row r="71" spans="1:6" s="9" customFormat="1" ht="11.25">
      <c r="A71" s="457"/>
      <c r="B71" s="457"/>
      <c r="C71" s="457"/>
      <c r="D71" s="457"/>
      <c r="E71" s="457"/>
      <c r="F71" s="457"/>
    </row>
    <row r="72" spans="1:6" s="9" customFormat="1" ht="11.25">
      <c r="A72" s="457"/>
      <c r="B72" s="457"/>
      <c r="C72" s="457"/>
      <c r="D72" s="457"/>
      <c r="E72" s="457"/>
      <c r="F72" s="457"/>
    </row>
    <row r="73" spans="1:6" s="9" customFormat="1" ht="11.25">
      <c r="A73" s="457"/>
      <c r="B73" s="457"/>
      <c r="C73" s="457"/>
      <c r="D73" s="457"/>
      <c r="E73" s="457"/>
      <c r="F73" s="457"/>
    </row>
    <row r="74" spans="1:6" s="9" customFormat="1" ht="11.25">
      <c r="A74" s="457"/>
      <c r="B74" s="457"/>
      <c r="C74" s="457"/>
      <c r="D74" s="457"/>
      <c r="E74" s="457"/>
      <c r="F74" s="457"/>
    </row>
    <row r="75" spans="1:6" s="9" customFormat="1" ht="11.25">
      <c r="A75" s="457"/>
      <c r="B75" s="457"/>
      <c r="C75" s="457"/>
      <c r="D75" s="457"/>
      <c r="E75" s="457"/>
      <c r="F75" s="457"/>
    </row>
    <row r="76" spans="1:6" s="9" customFormat="1" ht="11.25">
      <c r="A76" s="457"/>
      <c r="B76" s="457"/>
      <c r="C76" s="457"/>
      <c r="D76" s="457"/>
      <c r="E76" s="457"/>
      <c r="F76" s="457"/>
    </row>
    <row r="77" spans="1:6" s="9" customFormat="1" ht="11.25">
      <c r="A77" s="457"/>
      <c r="B77" s="457"/>
      <c r="C77" s="457"/>
      <c r="D77" s="457"/>
      <c r="E77" s="457"/>
      <c r="F77" s="457"/>
    </row>
    <row r="78" spans="1:6" s="9" customFormat="1" ht="11.25">
      <c r="A78" s="457"/>
      <c r="B78" s="457"/>
      <c r="C78" s="457"/>
      <c r="D78" s="457"/>
      <c r="E78" s="457"/>
      <c r="F78" s="457"/>
    </row>
    <row r="79" spans="1:6" s="9" customFormat="1" ht="11.25">
      <c r="A79" s="457"/>
      <c r="B79" s="457"/>
      <c r="C79" s="457"/>
      <c r="D79" s="457"/>
      <c r="E79" s="457"/>
      <c r="F79" s="457"/>
    </row>
    <row r="80" spans="1:6" s="9" customFormat="1" ht="11.25">
      <c r="A80" s="457"/>
      <c r="B80" s="457"/>
      <c r="C80" s="457"/>
      <c r="D80" s="457"/>
      <c r="E80" s="457"/>
      <c r="F80" s="457"/>
    </row>
    <row r="81" spans="1:6" s="9" customFormat="1" ht="11.25">
      <c r="A81" s="457"/>
      <c r="B81" s="457"/>
      <c r="C81" s="457"/>
      <c r="D81" s="457"/>
      <c r="E81" s="457"/>
      <c r="F81" s="457"/>
    </row>
    <row r="82" spans="1:6" s="9" customFormat="1" ht="11.25">
      <c r="A82" s="457"/>
      <c r="B82" s="457"/>
      <c r="C82" s="457"/>
      <c r="D82" s="457"/>
      <c r="E82" s="457"/>
      <c r="F82" s="457"/>
    </row>
    <row r="83" spans="1:6" s="9" customFormat="1" ht="11.25">
      <c r="A83" s="457"/>
      <c r="B83" s="457"/>
      <c r="C83" s="457"/>
      <c r="D83" s="457"/>
      <c r="E83" s="457"/>
      <c r="F83" s="457"/>
    </row>
    <row r="84" spans="1:6" s="9" customFormat="1" ht="11.25">
      <c r="A84" s="457"/>
      <c r="B84" s="457"/>
      <c r="C84" s="457"/>
      <c r="D84" s="457"/>
      <c r="E84" s="457"/>
      <c r="F84" s="457"/>
    </row>
    <row r="85" spans="1:6" s="9" customFormat="1" ht="11.25">
      <c r="A85" s="457"/>
      <c r="B85" s="457"/>
      <c r="C85" s="457"/>
      <c r="D85" s="457"/>
      <c r="E85" s="457"/>
      <c r="F85" s="457"/>
    </row>
    <row r="86" spans="1:6" s="9" customFormat="1" ht="11.25">
      <c r="A86" s="457"/>
      <c r="B86" s="457"/>
      <c r="C86" s="457"/>
      <c r="D86" s="457"/>
      <c r="E86" s="457"/>
      <c r="F86" s="457"/>
    </row>
    <row r="87" spans="1:6" s="9" customFormat="1" ht="11.25">
      <c r="A87" s="457"/>
      <c r="B87" s="457"/>
      <c r="C87" s="457"/>
      <c r="D87" s="457"/>
      <c r="E87" s="457"/>
      <c r="F87" s="457"/>
    </row>
    <row r="88" spans="1:6" s="9" customFormat="1" ht="11.25">
      <c r="A88" s="457"/>
      <c r="B88" s="457"/>
      <c r="C88" s="457"/>
      <c r="D88" s="457"/>
      <c r="E88" s="457"/>
      <c r="F88" s="457"/>
    </row>
    <row r="89" spans="1:6" s="9" customFormat="1" ht="11.25">
      <c r="A89" s="457"/>
      <c r="B89" s="457"/>
      <c r="C89" s="457"/>
      <c r="D89" s="457"/>
      <c r="E89" s="457"/>
      <c r="F89" s="457"/>
    </row>
    <row r="90" spans="1:6" s="9" customFormat="1" ht="11.25">
      <c r="A90" s="457"/>
      <c r="B90" s="457"/>
      <c r="C90" s="457"/>
      <c r="D90" s="457"/>
      <c r="E90" s="457"/>
      <c r="F90" s="457"/>
    </row>
    <row r="91" spans="1:6" s="9" customFormat="1" ht="11.25">
      <c r="A91" s="457"/>
      <c r="B91" s="457"/>
      <c r="C91" s="457"/>
      <c r="D91" s="457"/>
      <c r="E91" s="457"/>
      <c r="F91" s="457"/>
    </row>
    <row r="92" spans="1:6" s="9" customFormat="1" ht="11.25">
      <c r="A92" s="457"/>
      <c r="B92" s="457"/>
      <c r="C92" s="457"/>
      <c r="D92" s="457"/>
      <c r="E92" s="457"/>
      <c r="F92" s="457"/>
    </row>
    <row r="93" spans="1:6" s="9" customFormat="1" ht="11.25">
      <c r="A93" s="457"/>
      <c r="B93" s="457"/>
      <c r="C93" s="457"/>
      <c r="D93" s="457"/>
      <c r="E93" s="457"/>
      <c r="F93" s="457"/>
    </row>
    <row r="94" spans="1:6" s="9" customFormat="1" ht="11.25">
      <c r="A94" s="457"/>
      <c r="B94" s="457"/>
      <c r="C94" s="457"/>
      <c r="D94" s="457"/>
      <c r="E94" s="457"/>
      <c r="F94" s="457"/>
    </row>
    <row r="95" spans="1:6" s="9" customFormat="1" ht="11.25">
      <c r="A95" s="457"/>
      <c r="B95" s="457"/>
      <c r="C95" s="457"/>
      <c r="D95" s="457"/>
      <c r="E95" s="457"/>
      <c r="F95" s="457"/>
    </row>
    <row r="96" spans="1:6" s="9" customFormat="1" ht="11.25">
      <c r="A96" s="457"/>
      <c r="B96" s="457"/>
      <c r="C96" s="457"/>
      <c r="D96" s="457"/>
      <c r="E96" s="457"/>
      <c r="F96" s="457"/>
    </row>
    <row r="97" spans="1:6" s="9" customFormat="1" ht="11.25">
      <c r="A97" s="457"/>
      <c r="B97" s="457"/>
      <c r="C97" s="457"/>
      <c r="D97" s="457"/>
      <c r="E97" s="457"/>
      <c r="F97" s="457"/>
    </row>
    <row r="98" spans="1:6" s="9" customFormat="1" ht="11.25">
      <c r="A98" s="457"/>
      <c r="B98" s="457"/>
      <c r="C98" s="457"/>
      <c r="D98" s="457"/>
      <c r="E98" s="457"/>
      <c r="F98" s="457"/>
    </row>
    <row r="99" spans="1:6" s="9" customFormat="1" ht="11.25">
      <c r="A99" s="457"/>
      <c r="B99" s="457"/>
      <c r="C99" s="457"/>
      <c r="D99" s="457"/>
      <c r="E99" s="457"/>
      <c r="F99" s="457"/>
    </row>
    <row r="100" spans="1:6" s="9" customFormat="1" ht="11.25">
      <c r="A100" s="457"/>
      <c r="B100" s="457"/>
      <c r="C100" s="457"/>
      <c r="D100" s="457"/>
      <c r="E100" s="457"/>
      <c r="F100" s="457"/>
    </row>
    <row r="101" spans="1:6" s="9" customFormat="1" ht="11.25">
      <c r="A101" s="457"/>
      <c r="B101" s="457"/>
      <c r="C101" s="457"/>
      <c r="D101" s="457"/>
      <c r="E101" s="457"/>
      <c r="F101" s="457"/>
    </row>
    <row r="102" spans="1:6" s="9" customFormat="1" ht="11.25">
      <c r="A102" s="457"/>
      <c r="B102" s="457"/>
      <c r="C102" s="457"/>
      <c r="D102" s="457"/>
      <c r="E102" s="457"/>
      <c r="F102" s="457"/>
    </row>
    <row r="103" spans="1:6" s="9" customFormat="1" ht="11.25">
      <c r="A103" s="457"/>
      <c r="B103" s="457"/>
      <c r="C103" s="457"/>
      <c r="D103" s="457"/>
      <c r="E103" s="457"/>
      <c r="F103" s="457"/>
    </row>
    <row r="104" spans="1:6" s="9" customFormat="1" ht="11.25">
      <c r="A104" s="457"/>
      <c r="B104" s="457"/>
      <c r="C104" s="457"/>
      <c r="D104" s="457"/>
      <c r="E104" s="457"/>
      <c r="F104" s="457"/>
    </row>
    <row r="105" spans="1:6" s="9" customFormat="1" ht="11.25">
      <c r="A105" s="457"/>
      <c r="B105" s="457"/>
      <c r="C105" s="457"/>
      <c r="D105" s="457"/>
      <c r="E105" s="457"/>
      <c r="F105" s="457"/>
    </row>
  </sheetData>
  <sheetProtection selectLockedCells="1"/>
  <mergeCells count="17">
    <mergeCell ref="A18:F18"/>
    <mergeCell ref="A19:A22"/>
    <mergeCell ref="C19:C22"/>
    <mergeCell ref="D19:F19"/>
    <mergeCell ref="B20:B22"/>
    <mergeCell ref="D20:D22"/>
    <mergeCell ref="E20:E22"/>
    <mergeCell ref="F20:F22"/>
    <mergeCell ref="A3:F3"/>
    <mergeCell ref="A4:F4"/>
    <mergeCell ref="A6:A9"/>
    <mergeCell ref="B6:B9"/>
    <mergeCell ref="C6:C9"/>
    <mergeCell ref="D6:F6"/>
    <mergeCell ref="D7:D9"/>
    <mergeCell ref="E7:E9"/>
    <mergeCell ref="F7:F9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39"/>
  <sheetViews>
    <sheetView view="pageBreakPreview" zoomScaleNormal="100" zoomScaleSheetLayoutView="100" workbookViewId="0">
      <selection activeCell="B15" sqref="B15"/>
    </sheetView>
  </sheetViews>
  <sheetFormatPr defaultRowHeight="14.25"/>
  <cols>
    <col min="1" max="1" width="8.125" style="24" customWidth="1"/>
    <col min="2" max="10" width="8.25" style="26" customWidth="1"/>
    <col min="11" max="16384" width="9" style="26"/>
  </cols>
  <sheetData>
    <row r="1" spans="1:12" s="423" customFormat="1" ht="14.1" customHeight="1">
      <c r="A1" s="886" t="s">
        <v>1352</v>
      </c>
      <c r="J1" s="719"/>
    </row>
    <row r="2" spans="1:12" s="839" customFormat="1" ht="14.1" customHeight="1">
      <c r="A2" s="852"/>
      <c r="J2" s="885"/>
    </row>
    <row r="3" spans="1:12" s="876" customFormat="1" ht="20.100000000000001" customHeight="1">
      <c r="A3" s="1062" t="s">
        <v>497</v>
      </c>
      <c r="B3" s="1062"/>
      <c r="C3" s="1062"/>
      <c r="D3" s="1062"/>
      <c r="E3" s="1062"/>
      <c r="F3" s="1062"/>
      <c r="G3" s="1062"/>
      <c r="H3" s="1062"/>
      <c r="I3" s="1062"/>
      <c r="J3" s="1062"/>
    </row>
    <row r="4" spans="1:12" s="880" customFormat="1" ht="24" customHeight="1">
      <c r="A4" s="978" t="s">
        <v>1129</v>
      </c>
      <c r="B4" s="978"/>
      <c r="C4" s="978"/>
      <c r="D4" s="978"/>
      <c r="E4" s="978"/>
      <c r="F4" s="978"/>
      <c r="G4" s="978"/>
      <c r="H4" s="978"/>
      <c r="I4" s="978"/>
      <c r="J4" s="978"/>
    </row>
    <row r="5" spans="1:12" s="852" customFormat="1" ht="18" customHeight="1" thickBot="1">
      <c r="A5" s="852" t="s">
        <v>73</v>
      </c>
      <c r="J5" s="840" t="s">
        <v>592</v>
      </c>
    </row>
    <row r="6" spans="1:12" s="839" customFormat="1" ht="15" customHeight="1">
      <c r="A6" s="1090" t="s">
        <v>593</v>
      </c>
      <c r="B6" s="1093" t="s">
        <v>594</v>
      </c>
      <c r="C6" s="1024"/>
      <c r="D6" s="1024" t="s">
        <v>595</v>
      </c>
      <c r="E6" s="1024"/>
      <c r="F6" s="1024"/>
      <c r="G6" s="1024"/>
      <c r="H6" s="1024"/>
      <c r="I6" s="1024"/>
      <c r="J6" s="1095"/>
    </row>
    <row r="7" spans="1:12" s="839" customFormat="1" ht="15" customHeight="1">
      <c r="A7" s="1091"/>
      <c r="B7" s="1031"/>
      <c r="C7" s="1007"/>
      <c r="D7" s="1007"/>
      <c r="E7" s="1007"/>
      <c r="F7" s="1007"/>
      <c r="G7" s="1007"/>
      <c r="H7" s="1007"/>
      <c r="I7" s="1007"/>
      <c r="J7" s="1015"/>
    </row>
    <row r="8" spans="1:12" s="839" customFormat="1" ht="15" customHeight="1">
      <c r="A8" s="1091"/>
      <c r="B8" s="1031" t="s">
        <v>949</v>
      </c>
      <c r="C8" s="1007" t="s">
        <v>596</v>
      </c>
      <c r="D8" s="1007" t="s">
        <v>597</v>
      </c>
      <c r="E8" s="1007"/>
      <c r="F8" s="1007" t="s">
        <v>598</v>
      </c>
      <c r="G8" s="1007"/>
      <c r="H8" s="1007" t="s">
        <v>599</v>
      </c>
      <c r="I8" s="1007"/>
      <c r="J8" s="1015" t="s">
        <v>600</v>
      </c>
    </row>
    <row r="9" spans="1:12" s="839" customFormat="1" ht="15" customHeight="1">
      <c r="A9" s="1091"/>
      <c r="B9" s="1031"/>
      <c r="C9" s="1007"/>
      <c r="D9" s="1007"/>
      <c r="E9" s="1007"/>
      <c r="F9" s="1007"/>
      <c r="G9" s="1007"/>
      <c r="H9" s="1007"/>
      <c r="I9" s="1007"/>
      <c r="J9" s="1015"/>
    </row>
    <row r="10" spans="1:12" s="839" customFormat="1" ht="15" customHeight="1">
      <c r="A10" s="1091"/>
      <c r="B10" s="1031"/>
      <c r="C10" s="1007"/>
      <c r="D10" s="1007" t="s">
        <v>761</v>
      </c>
      <c r="E10" s="1007" t="s">
        <v>596</v>
      </c>
      <c r="F10" s="1007" t="s">
        <v>761</v>
      </c>
      <c r="G10" s="1007" t="s">
        <v>596</v>
      </c>
      <c r="H10" s="1007" t="s">
        <v>761</v>
      </c>
      <c r="I10" s="1007" t="s">
        <v>596</v>
      </c>
      <c r="J10" s="1015" t="s">
        <v>761</v>
      </c>
    </row>
    <row r="11" spans="1:12" s="839" customFormat="1" ht="15" customHeight="1">
      <c r="A11" s="1092"/>
      <c r="B11" s="1042"/>
      <c r="C11" s="1053"/>
      <c r="D11" s="1053"/>
      <c r="E11" s="1053"/>
      <c r="F11" s="1053"/>
      <c r="G11" s="1053"/>
      <c r="H11" s="1053"/>
      <c r="I11" s="1053"/>
      <c r="J11" s="1071"/>
    </row>
    <row r="12" spans="1:12" s="839" customFormat="1" ht="23.25" customHeight="1">
      <c r="A12" s="881" t="s">
        <v>700</v>
      </c>
      <c r="B12" s="843">
        <v>87715</v>
      </c>
      <c r="C12" s="843">
        <v>63286</v>
      </c>
      <c r="D12" s="843">
        <v>48350</v>
      </c>
      <c r="E12" s="843">
        <v>34525</v>
      </c>
      <c r="F12" s="843">
        <v>5343</v>
      </c>
      <c r="G12" s="843">
        <v>1315</v>
      </c>
      <c r="H12" s="843">
        <v>39491</v>
      </c>
      <c r="I12" s="843">
        <v>32315</v>
      </c>
      <c r="J12" s="843">
        <v>3516</v>
      </c>
      <c r="K12" s="75"/>
      <c r="L12" s="75"/>
    </row>
    <row r="13" spans="1:12" s="839" customFormat="1" ht="23.25" customHeight="1">
      <c r="A13" s="881" t="s">
        <v>796</v>
      </c>
      <c r="B13" s="843">
        <v>86060</v>
      </c>
      <c r="C13" s="843">
        <v>60618</v>
      </c>
      <c r="D13" s="843">
        <v>47840</v>
      </c>
      <c r="E13" s="843">
        <v>32684</v>
      </c>
      <c r="F13" s="843">
        <v>5958</v>
      </c>
      <c r="G13" s="843">
        <v>1545</v>
      </c>
      <c r="H13" s="843">
        <v>38185</v>
      </c>
      <c r="I13" s="843">
        <v>30238</v>
      </c>
      <c r="J13" s="843">
        <v>3697</v>
      </c>
      <c r="K13" s="75"/>
      <c r="L13" s="75"/>
    </row>
    <row r="14" spans="1:12" s="839" customFormat="1" ht="23.25" customHeight="1">
      <c r="A14" s="881" t="s">
        <v>833</v>
      </c>
      <c r="B14" s="843">
        <v>93570</v>
      </c>
      <c r="C14" s="843">
        <v>67849</v>
      </c>
      <c r="D14" s="843">
        <v>45991</v>
      </c>
      <c r="E14" s="843">
        <v>31848</v>
      </c>
      <c r="F14" s="843">
        <v>4900</v>
      </c>
      <c r="G14" s="843">
        <v>1258</v>
      </c>
      <c r="H14" s="843">
        <v>37576</v>
      </c>
      <c r="I14" s="843">
        <v>29743</v>
      </c>
      <c r="J14" s="843">
        <v>3515</v>
      </c>
      <c r="K14" s="75"/>
      <c r="L14" s="75"/>
    </row>
    <row r="15" spans="1:12" s="839" customFormat="1" ht="23.25" customHeight="1">
      <c r="A15" s="881">
        <v>2017</v>
      </c>
      <c r="B15" s="843">
        <v>60827</v>
      </c>
      <c r="C15" s="843">
        <v>33556</v>
      </c>
      <c r="D15" s="843">
        <v>33884</v>
      </c>
      <c r="E15" s="843">
        <v>17342</v>
      </c>
      <c r="F15" s="843">
        <v>5176</v>
      </c>
      <c r="G15" s="843">
        <v>1364</v>
      </c>
      <c r="H15" s="843">
        <v>24676</v>
      </c>
      <c r="I15" s="843">
        <v>15048</v>
      </c>
      <c r="J15" s="843">
        <v>4032</v>
      </c>
      <c r="K15" s="75"/>
      <c r="L15" s="75"/>
    </row>
    <row r="16" spans="1:12" s="842" customFormat="1" ht="23.25" customHeight="1">
      <c r="A16" s="883">
        <v>2018</v>
      </c>
      <c r="B16" s="851">
        <f>B18+B19</f>
        <v>37220</v>
      </c>
      <c r="C16" s="851">
        <f t="shared" ref="C16:J16" si="0">C18+C19</f>
        <v>22275</v>
      </c>
      <c r="D16" s="851">
        <f t="shared" si="0"/>
        <v>19741</v>
      </c>
      <c r="E16" s="851">
        <f t="shared" si="0"/>
        <v>11064</v>
      </c>
      <c r="F16" s="851">
        <f t="shared" si="0"/>
        <v>2614</v>
      </c>
      <c r="G16" s="851">
        <f t="shared" si="0"/>
        <v>722</v>
      </c>
      <c r="H16" s="851">
        <f t="shared" si="0"/>
        <v>15756</v>
      </c>
      <c r="I16" s="851">
        <f t="shared" si="0"/>
        <v>10021</v>
      </c>
      <c r="J16" s="851">
        <f t="shared" si="0"/>
        <v>1371</v>
      </c>
    </row>
    <row r="17" spans="1:12" s="842" customFormat="1" ht="21.6" customHeight="1">
      <c r="A17" s="883"/>
      <c r="B17" s="851"/>
      <c r="C17" s="851"/>
      <c r="D17" s="851"/>
      <c r="E17" s="851"/>
      <c r="F17" s="851"/>
      <c r="G17" s="851"/>
      <c r="H17" s="851"/>
      <c r="I17" s="851"/>
      <c r="J17" s="851"/>
    </row>
    <row r="18" spans="1:12" s="842" customFormat="1" ht="23.1" customHeight="1">
      <c r="A18" s="891" t="s">
        <v>33</v>
      </c>
      <c r="B18" s="373">
        <v>29269</v>
      </c>
      <c r="C18" s="373">
        <v>16716</v>
      </c>
      <c r="D18" s="373">
        <f>SUM(F18,H18,J18)</f>
        <v>18871</v>
      </c>
      <c r="E18" s="373">
        <f>SUM(G18,I18,B33)</f>
        <v>10475</v>
      </c>
      <c r="F18" s="411">
        <v>2588</v>
      </c>
      <c r="G18" s="411">
        <v>713</v>
      </c>
      <c r="H18" s="411">
        <v>14928</v>
      </c>
      <c r="I18" s="411">
        <v>9443</v>
      </c>
      <c r="J18" s="411">
        <v>1355</v>
      </c>
    </row>
    <row r="19" spans="1:12" s="842" customFormat="1" ht="23.1" customHeight="1" thickBot="1">
      <c r="A19" s="76" t="s">
        <v>34</v>
      </c>
      <c r="B19" s="373">
        <v>7951</v>
      </c>
      <c r="C19" s="373">
        <v>5559</v>
      </c>
      <c r="D19" s="373">
        <f>SUM(F19,H19,J19)</f>
        <v>870</v>
      </c>
      <c r="E19" s="373">
        <f>SUM(G19,I19,B34)</f>
        <v>589</v>
      </c>
      <c r="F19" s="559">
        <v>26</v>
      </c>
      <c r="G19" s="559">
        <v>9</v>
      </c>
      <c r="H19" s="559">
        <v>828</v>
      </c>
      <c r="I19" s="559">
        <v>578</v>
      </c>
      <c r="J19" s="559">
        <v>16</v>
      </c>
      <c r="L19" s="77"/>
    </row>
    <row r="20" spans="1:12" s="839" customFormat="1" ht="26.45" customHeight="1" thickBot="1">
      <c r="A20" s="1493"/>
      <c r="B20" s="1493"/>
      <c r="C20" s="1493"/>
      <c r="D20" s="1493"/>
      <c r="E20" s="1493"/>
      <c r="F20" s="1493"/>
      <c r="G20" s="1493"/>
      <c r="H20" s="1493"/>
      <c r="I20" s="1493"/>
      <c r="J20" s="1493"/>
    </row>
    <row r="21" spans="1:12" s="839" customFormat="1" ht="15" customHeight="1">
      <c r="A21" s="1090" t="s">
        <v>593</v>
      </c>
      <c r="B21" s="1093" t="s">
        <v>595</v>
      </c>
      <c r="C21" s="1024" t="s">
        <v>601</v>
      </c>
      <c r="D21" s="1024"/>
      <c r="E21" s="1024"/>
      <c r="F21" s="1024"/>
      <c r="G21" s="1024"/>
      <c r="H21" s="1024"/>
      <c r="I21" s="1024"/>
      <c r="J21" s="1095"/>
    </row>
    <row r="22" spans="1:12" s="839" customFormat="1" ht="15" customHeight="1">
      <c r="A22" s="1091"/>
      <c r="B22" s="1031"/>
      <c r="C22" s="1007"/>
      <c r="D22" s="1007"/>
      <c r="E22" s="1007"/>
      <c r="F22" s="1007"/>
      <c r="G22" s="1007"/>
      <c r="H22" s="1007"/>
      <c r="I22" s="1007"/>
      <c r="J22" s="1015"/>
    </row>
    <row r="23" spans="1:12" s="839" customFormat="1" ht="15" customHeight="1">
      <c r="A23" s="1091"/>
      <c r="B23" s="1031" t="s">
        <v>600</v>
      </c>
      <c r="C23" s="1007" t="s">
        <v>597</v>
      </c>
      <c r="D23" s="1007"/>
      <c r="E23" s="1007" t="s">
        <v>599</v>
      </c>
      <c r="F23" s="1007"/>
      <c r="G23" s="1007" t="s">
        <v>602</v>
      </c>
      <c r="H23" s="1008"/>
      <c r="I23" s="1007" t="s">
        <v>603</v>
      </c>
      <c r="J23" s="1016"/>
    </row>
    <row r="24" spans="1:12" s="839" customFormat="1" ht="15" customHeight="1">
      <c r="A24" s="1091"/>
      <c r="B24" s="1031"/>
      <c r="C24" s="1007"/>
      <c r="D24" s="1007"/>
      <c r="E24" s="1007"/>
      <c r="F24" s="1007"/>
      <c r="G24" s="1008"/>
      <c r="H24" s="1008"/>
      <c r="I24" s="1008"/>
      <c r="J24" s="1016"/>
    </row>
    <row r="25" spans="1:12" s="839" customFormat="1" ht="15" customHeight="1">
      <c r="A25" s="1091"/>
      <c r="B25" s="1031" t="s">
        <v>596</v>
      </c>
      <c r="C25" s="1007" t="s">
        <v>761</v>
      </c>
      <c r="D25" s="1007" t="s">
        <v>596</v>
      </c>
      <c r="E25" s="1007" t="s">
        <v>761</v>
      </c>
      <c r="F25" s="1007" t="s">
        <v>596</v>
      </c>
      <c r="G25" s="1007" t="s">
        <v>761</v>
      </c>
      <c r="H25" s="1007" t="s">
        <v>596</v>
      </c>
      <c r="I25" s="1007" t="s">
        <v>761</v>
      </c>
      <c r="J25" s="1015" t="s">
        <v>596</v>
      </c>
    </row>
    <row r="26" spans="1:12" s="839" customFormat="1" ht="15" customHeight="1">
      <c r="A26" s="1092"/>
      <c r="B26" s="1042"/>
      <c r="C26" s="1053"/>
      <c r="D26" s="1053"/>
      <c r="E26" s="1053"/>
      <c r="F26" s="1053"/>
      <c r="G26" s="1053"/>
      <c r="H26" s="1053"/>
      <c r="I26" s="1053"/>
      <c r="J26" s="1071"/>
    </row>
    <row r="27" spans="1:12" s="839" customFormat="1" ht="23.25" customHeight="1">
      <c r="A27" s="881" t="s">
        <v>700</v>
      </c>
      <c r="B27" s="843">
        <v>566</v>
      </c>
      <c r="C27" s="843">
        <v>39365</v>
      </c>
      <c r="D27" s="843">
        <v>29656</v>
      </c>
      <c r="E27" s="843">
        <v>35285</v>
      </c>
      <c r="F27" s="843">
        <v>27933</v>
      </c>
      <c r="G27" s="843">
        <v>2329</v>
      </c>
      <c r="H27" s="843">
        <v>513</v>
      </c>
      <c r="I27" s="843">
        <v>1751</v>
      </c>
      <c r="J27" s="843">
        <v>1210</v>
      </c>
    </row>
    <row r="28" spans="1:12" s="839" customFormat="1" ht="23.25" customHeight="1">
      <c r="A28" s="881" t="s">
        <v>796</v>
      </c>
      <c r="B28" s="843">
        <v>901</v>
      </c>
      <c r="C28" s="843">
        <v>38220</v>
      </c>
      <c r="D28" s="843">
        <v>27934</v>
      </c>
      <c r="E28" s="843">
        <v>34658</v>
      </c>
      <c r="F28" s="843">
        <v>26281</v>
      </c>
      <c r="G28" s="843">
        <v>1900</v>
      </c>
      <c r="H28" s="843">
        <v>458</v>
      </c>
      <c r="I28" s="843">
        <v>1662</v>
      </c>
      <c r="J28" s="843">
        <v>1195</v>
      </c>
    </row>
    <row r="29" spans="1:12" s="839" customFormat="1" ht="23.25" customHeight="1">
      <c r="A29" s="881" t="s">
        <v>833</v>
      </c>
      <c r="B29" s="843">
        <v>847</v>
      </c>
      <c r="C29" s="843">
        <v>47579</v>
      </c>
      <c r="D29" s="843">
        <v>36001</v>
      </c>
      <c r="E29" s="843">
        <v>43597</v>
      </c>
      <c r="F29" s="843">
        <v>34160</v>
      </c>
      <c r="G29" s="843">
        <v>2182</v>
      </c>
      <c r="H29" s="843">
        <v>488</v>
      </c>
      <c r="I29" s="843">
        <v>1800</v>
      </c>
      <c r="J29" s="843">
        <v>1353</v>
      </c>
    </row>
    <row r="30" spans="1:12" s="839" customFormat="1" ht="23.25" customHeight="1">
      <c r="A30" s="881">
        <v>2017</v>
      </c>
      <c r="B30" s="843">
        <v>930</v>
      </c>
      <c r="C30" s="843">
        <v>26943</v>
      </c>
      <c r="D30" s="843">
        <v>16214</v>
      </c>
      <c r="E30" s="843">
        <v>22965</v>
      </c>
      <c r="F30" s="843">
        <v>14554</v>
      </c>
      <c r="G30" s="843">
        <v>2225</v>
      </c>
      <c r="H30" s="843">
        <v>491</v>
      </c>
      <c r="I30" s="843">
        <v>1753</v>
      </c>
      <c r="J30" s="843">
        <v>1169</v>
      </c>
    </row>
    <row r="31" spans="1:12" s="842" customFormat="1" ht="23.25" customHeight="1">
      <c r="A31" s="883">
        <v>2018</v>
      </c>
      <c r="B31" s="851">
        <f>B33+B34</f>
        <v>321</v>
      </c>
      <c r="C31" s="851">
        <f t="shared" ref="C31:J31" si="1">C33+C34</f>
        <v>17479</v>
      </c>
      <c r="D31" s="851">
        <f t="shared" si="1"/>
        <v>11211</v>
      </c>
      <c r="E31" s="851">
        <f t="shared" si="1"/>
        <v>15551</v>
      </c>
      <c r="F31" s="851">
        <f t="shared" si="1"/>
        <v>10517</v>
      </c>
      <c r="G31" s="851">
        <f t="shared" si="1"/>
        <v>1134</v>
      </c>
      <c r="H31" s="851">
        <f t="shared" si="1"/>
        <v>231</v>
      </c>
      <c r="I31" s="851">
        <f t="shared" si="1"/>
        <v>794</v>
      </c>
      <c r="J31" s="851">
        <f t="shared" si="1"/>
        <v>463</v>
      </c>
    </row>
    <row r="32" spans="1:12" s="842" customFormat="1" ht="21.6" customHeight="1">
      <c r="A32" s="883"/>
      <c r="B32" s="851"/>
      <c r="C32" s="851"/>
      <c r="D32" s="851"/>
      <c r="E32" s="851"/>
      <c r="F32" s="851"/>
      <c r="G32" s="851"/>
      <c r="H32" s="851"/>
      <c r="I32" s="851"/>
      <c r="J32" s="851"/>
    </row>
    <row r="33" spans="1:12" s="842" customFormat="1" ht="23.1" customHeight="1">
      <c r="A33" s="891" t="s">
        <v>33</v>
      </c>
      <c r="B33" s="411">
        <v>319</v>
      </c>
      <c r="C33" s="373">
        <f>SUM(E33,G33,I33)</f>
        <v>10398</v>
      </c>
      <c r="D33" s="373">
        <f>SUM(F33,H33,J33)</f>
        <v>6241</v>
      </c>
      <c r="E33" s="411">
        <v>8529</v>
      </c>
      <c r="F33" s="411">
        <v>5562</v>
      </c>
      <c r="G33" s="411">
        <v>1128</v>
      </c>
      <c r="H33" s="411">
        <v>230</v>
      </c>
      <c r="I33" s="411">
        <v>741</v>
      </c>
      <c r="J33" s="411">
        <v>449</v>
      </c>
    </row>
    <row r="34" spans="1:12" s="842" customFormat="1" ht="23.1" customHeight="1" thickBot="1">
      <c r="A34" s="76" t="s">
        <v>34</v>
      </c>
      <c r="B34" s="412">
        <v>2</v>
      </c>
      <c r="C34" s="560">
        <f>SUM(E34,G34,I34)</f>
        <v>7081</v>
      </c>
      <c r="D34" s="560">
        <f>SUM(F34,H34,J34)</f>
        <v>4970</v>
      </c>
      <c r="E34" s="559">
        <v>7022</v>
      </c>
      <c r="F34" s="559">
        <v>4955</v>
      </c>
      <c r="G34" s="559">
        <v>6</v>
      </c>
      <c r="H34" s="559">
        <v>1</v>
      </c>
      <c r="I34" s="559">
        <v>53</v>
      </c>
      <c r="J34" s="559">
        <v>14</v>
      </c>
    </row>
    <row r="35" spans="1:12" s="34" customFormat="1" ht="11.1" customHeight="1">
      <c r="A35" s="34" t="s">
        <v>604</v>
      </c>
      <c r="J35" s="158" t="s">
        <v>605</v>
      </c>
    </row>
    <row r="36" spans="1:12" s="80" customFormat="1" ht="11.1" customHeight="1">
      <c r="A36" s="79" t="s">
        <v>606</v>
      </c>
    </row>
    <row r="37" spans="1:12" s="839" customFormat="1" ht="11.25">
      <c r="A37" s="853"/>
      <c r="L37" s="75"/>
    </row>
    <row r="38" spans="1:12" s="839" customFormat="1" ht="11.25">
      <c r="A38" s="853"/>
    </row>
    <row r="39" spans="1:12" s="839" customFormat="1" ht="11.25">
      <c r="A39" s="853"/>
    </row>
  </sheetData>
  <sheetProtection selectLockedCells="1"/>
  <mergeCells count="36">
    <mergeCell ref="A3:J3"/>
    <mergeCell ref="A4:J4"/>
    <mergeCell ref="A6:A11"/>
    <mergeCell ref="B6:C7"/>
    <mergeCell ref="D6:J7"/>
    <mergeCell ref="B8:B11"/>
    <mergeCell ref="C8:C11"/>
    <mergeCell ref="D8:E9"/>
    <mergeCell ref="F8:G9"/>
    <mergeCell ref="H8:I9"/>
    <mergeCell ref="J8:J9"/>
    <mergeCell ref="D10:D11"/>
    <mergeCell ref="F10:F11"/>
    <mergeCell ref="I10:I11"/>
    <mergeCell ref="J10:J11"/>
    <mergeCell ref="I25:I26"/>
    <mergeCell ref="E10:E11"/>
    <mergeCell ref="J25:J26"/>
    <mergeCell ref="G25:G26"/>
    <mergeCell ref="F25:F26"/>
    <mergeCell ref="E23:F24"/>
    <mergeCell ref="G23:H24"/>
    <mergeCell ref="E25:E26"/>
    <mergeCell ref="I23:J24"/>
    <mergeCell ref="A20:J20"/>
    <mergeCell ref="A21:A26"/>
    <mergeCell ref="B21:B22"/>
    <mergeCell ref="C21:J22"/>
    <mergeCell ref="C25:C26"/>
    <mergeCell ref="B23:B24"/>
    <mergeCell ref="C23:D24"/>
    <mergeCell ref="B25:B26"/>
    <mergeCell ref="G10:G11"/>
    <mergeCell ref="H10:H11"/>
    <mergeCell ref="D25:D26"/>
    <mergeCell ref="H25:H26"/>
  </mergeCells>
  <phoneticPr fontId="3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34</vt:i4>
      </vt:variant>
    </vt:vector>
  </HeadingPairs>
  <TitlesOfParts>
    <vt:vector size="68" baseType="lpstr">
      <vt:lpstr>0.간지</vt:lpstr>
      <vt:lpstr>0-1.이면</vt:lpstr>
      <vt:lpstr>1.공무원총괄</vt:lpstr>
      <vt:lpstr>2.도본청공무원</vt:lpstr>
      <vt:lpstr>3.도의회사무처  등</vt:lpstr>
      <vt:lpstr>4.시군공무원</vt:lpstr>
      <vt:lpstr>5.읍면동공무원</vt:lpstr>
      <vt:lpstr>6.소방공무원</vt:lpstr>
      <vt:lpstr>7.국회의원및시군구의원</vt:lpstr>
      <vt:lpstr>8.경찰공무원</vt:lpstr>
      <vt:lpstr>9.퇴직사유별 공무원</vt:lpstr>
      <vt:lpstr>10.관내관공서및주요기관</vt:lpstr>
      <vt:lpstr>11.민원서류처리</vt:lpstr>
      <vt:lpstr>12.여권발급</vt:lpstr>
      <vt:lpstr>13.범죄발생및검거 </vt:lpstr>
      <vt:lpstr>13-1.범죄발생및검거(경찰서별)</vt:lpstr>
      <vt:lpstr>14.연령별피의자</vt:lpstr>
      <vt:lpstr>15.학력별피의자 </vt:lpstr>
      <vt:lpstr>16.소년범죄 (수정)</vt:lpstr>
      <vt:lpstr>17.화재발생</vt:lpstr>
      <vt:lpstr>18.발화요인별화재발생</vt:lpstr>
      <vt:lpstr>19.장소별화재발생</vt:lpstr>
      <vt:lpstr>20.산불발생현황</vt:lpstr>
      <vt:lpstr>21.소방장비</vt:lpstr>
      <vt:lpstr>22.119구급활동실적</vt:lpstr>
      <vt:lpstr>23.119구조활동실적</vt:lpstr>
      <vt:lpstr>24.재난사고발생</vt:lpstr>
      <vt:lpstr>25.풍수해발생</vt:lpstr>
      <vt:lpstr>26.소방대상물 현황</vt:lpstr>
      <vt:lpstr>27.위험물제조소설치현황</vt:lpstr>
      <vt:lpstr>28.교통사고발생</vt:lpstr>
      <vt:lpstr>29.자동차단속 및 처리 </vt:lpstr>
      <vt:lpstr>30.운전면허소지자</vt:lpstr>
      <vt:lpstr>31.운전면허시험실시</vt:lpstr>
      <vt:lpstr>'0.간지'!Print_Area</vt:lpstr>
      <vt:lpstr>'0-1.이면'!Print_Area</vt:lpstr>
      <vt:lpstr>'1.공무원총괄'!Print_Area</vt:lpstr>
      <vt:lpstr>'10.관내관공서및주요기관'!Print_Area</vt:lpstr>
      <vt:lpstr>'11.민원서류처리'!Print_Area</vt:lpstr>
      <vt:lpstr>'12.여권발급'!Print_Area</vt:lpstr>
      <vt:lpstr>'13.범죄발생및검거 '!Print_Area</vt:lpstr>
      <vt:lpstr>'13-1.범죄발생및검거(경찰서별)'!Print_Area</vt:lpstr>
      <vt:lpstr>'14.연령별피의자'!Print_Area</vt:lpstr>
      <vt:lpstr>'15.학력별피의자 '!Print_Area</vt:lpstr>
      <vt:lpstr>'16.소년범죄 (수정)'!Print_Area</vt:lpstr>
      <vt:lpstr>'17.화재발생'!Print_Area</vt:lpstr>
      <vt:lpstr>'18.발화요인별화재발생'!Print_Area</vt:lpstr>
      <vt:lpstr>'19.장소별화재발생'!Print_Area</vt:lpstr>
      <vt:lpstr>'2.도본청공무원'!Print_Area</vt:lpstr>
      <vt:lpstr>'20.산불발생현황'!Print_Area</vt:lpstr>
      <vt:lpstr>'21.소방장비'!Print_Area</vt:lpstr>
      <vt:lpstr>'22.119구급활동실적'!Print_Area</vt:lpstr>
      <vt:lpstr>'23.119구조활동실적'!Print_Area</vt:lpstr>
      <vt:lpstr>'24.재난사고발생'!Print_Area</vt:lpstr>
      <vt:lpstr>'25.풍수해발생'!Print_Area</vt:lpstr>
      <vt:lpstr>'26.소방대상물 현황'!Print_Area</vt:lpstr>
      <vt:lpstr>'27.위험물제조소설치현황'!Print_Area</vt:lpstr>
      <vt:lpstr>'28.교통사고발생'!Print_Area</vt:lpstr>
      <vt:lpstr>'29.자동차단속 및 처리 '!Print_Area</vt:lpstr>
      <vt:lpstr>'3.도의회사무처  등'!Print_Area</vt:lpstr>
      <vt:lpstr>'30.운전면허소지자'!Print_Area</vt:lpstr>
      <vt:lpstr>'31.운전면허시험실시'!Print_Area</vt:lpstr>
      <vt:lpstr>'4.시군공무원'!Print_Area</vt:lpstr>
      <vt:lpstr>'5.읍면동공무원'!Print_Area</vt:lpstr>
      <vt:lpstr>'6.소방공무원'!Print_Area</vt:lpstr>
      <vt:lpstr>'7.국회의원및시군구의원'!Print_Area</vt:lpstr>
      <vt:lpstr>'8.경찰공무원'!Print_Area</vt:lpstr>
      <vt:lpstr>'9.퇴직사유별 공무원'!Print_Area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2020-06-26T04:45:04Z</cp:lastPrinted>
  <dcterms:created xsi:type="dcterms:W3CDTF">2011-12-22T04:14:30Z</dcterms:created>
  <dcterms:modified xsi:type="dcterms:W3CDTF">2020-12-18T07:02:24Z</dcterms:modified>
</cp:coreProperties>
</file>