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통계\제57회 통계연보\공표자료(20180530)\"/>
    </mc:Choice>
  </mc:AlternateContent>
  <bookViews>
    <workbookView xWindow="285" yWindow="90" windowWidth="14700" windowHeight="9450" tabRatio="854" firstSheet="37" activeTab="45"/>
  </bookViews>
  <sheets>
    <sheet name="0.간지" sheetId="1" r:id="rId1"/>
    <sheet name="0-1.이면" sheetId="2" r:id="rId2"/>
    <sheet name="1.농가및농가인구" sheetId="52" r:id="rId3"/>
    <sheet name="2.연령별농가인구" sheetId="53" r:id="rId4"/>
    <sheet name="3.경지면적" sheetId="54" r:id="rId5"/>
    <sheet name="4.경지규모별농가" sheetId="55" r:id="rId6"/>
    <sheet name="5.농업진흥지역지정" sheetId="14" r:id="rId7"/>
    <sheet name="6.한국농어촌공사" sheetId="13" r:id="rId8"/>
    <sheet name="7.수리답 및 경지정리" sheetId="15" r:id="rId9"/>
    <sheet name="8.수리시설 및 방조제" sheetId="16" r:id="rId10"/>
    <sheet name="9.식량작물생산량(정곡)" sheetId="56" r:id="rId11"/>
    <sheet name="9-1.미곡" sheetId="57" r:id="rId12"/>
    <sheet name="9-2.맥류" sheetId="58" r:id="rId13"/>
    <sheet name="9-3.잡곡 " sheetId="59" r:id="rId14"/>
    <sheet name="9-4.두류 " sheetId="60" r:id="rId15"/>
    <sheet name="9-5.서류" sheetId="61" r:id="rId16"/>
    <sheet name="10.채소류생산량" sheetId="62" r:id="rId17"/>
    <sheet name="11.특용작물생산량" sheetId="63" r:id="rId18"/>
    <sheet name="12.과실류생산량" sheetId="64" r:id="rId19"/>
    <sheet name="13.공공비축 미곡 매입실적" sheetId="66" r:id="rId20"/>
    <sheet name="14.정부관리양곡보관창고" sheetId="67" r:id="rId21"/>
    <sheet name="15.정부양곡가공공장" sheetId="68" r:id="rId22"/>
    <sheet name="16.농업협동조합" sheetId="11" r:id="rId23"/>
    <sheet name="17.농업용기계보유" sheetId="65" r:id="rId24"/>
    <sheet name="18.비료공급" sheetId="10" r:id="rId25"/>
    <sheet name="19.농약공급 실적" sheetId="9" r:id="rId26"/>
    <sheet name="20.농업용지하수" sheetId="31" r:id="rId27"/>
    <sheet name="21.가축사육" sheetId="32" r:id="rId28"/>
    <sheet name="22.가축전염병발생" sheetId="33" r:id="rId29"/>
    <sheet name="23.가축전염병예방주사실적" sheetId="34" r:id="rId30"/>
    <sheet name="24.수의사현황" sheetId="8" r:id="rId31"/>
    <sheet name="25.도축검사" sheetId="35" r:id="rId32"/>
    <sheet name="26.배합사료생산" sheetId="36" r:id="rId33"/>
    <sheet name="27.축산물위생관계업소" sheetId="7" r:id="rId34"/>
    <sheet name="28.소유별산림면적" sheetId="37" r:id="rId35"/>
    <sheet name="29.임상별산림면적" sheetId="38" r:id="rId36"/>
    <sheet name="30.임상별임목축적" sheetId="39" r:id="rId37"/>
    <sheet name="31.임산물생산량" sheetId="40" r:id="rId38"/>
    <sheet name="32.임목벌채 허가(신고)" sheetId="41" r:id="rId39"/>
    <sheet name="33.수렵" sheetId="51" r:id="rId40"/>
    <sheet name="34.수렵면허장발급" sheetId="43" r:id="rId41"/>
    <sheet name="35.사방사업" sheetId="12" r:id="rId42"/>
    <sheet name="36.조림" sheetId="44" r:id="rId43"/>
    <sheet name="37.불법 산림훼손 피해현황" sheetId="45" r:id="rId44"/>
    <sheet name="38.산림의 전용허가 타용도현황" sheetId="46" r:id="rId45"/>
    <sheet name="39.산림보호구역지정현황" sheetId="49" r:id="rId46"/>
  </sheets>
  <externalReferences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</externalReferences>
  <definedNames>
    <definedName name="_xlnm._FilterDatabase" localSheetId="33" hidden="1">'27.축산물위생관계업소'!#REF!</definedName>
    <definedName name="a" localSheetId="2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 localSheetId="20">{"Book1"}</definedName>
    <definedName name="a" localSheetId="21">{"Book1"}</definedName>
    <definedName name="a" localSheetId="22">{"Book1"}</definedName>
    <definedName name="a" localSheetId="23">{"Book1"}</definedName>
    <definedName name="a" localSheetId="24">{"Book1"}</definedName>
    <definedName name="a" localSheetId="25">{"Book1"}</definedName>
    <definedName name="a" localSheetId="3">{"Book1"}</definedName>
    <definedName name="a" localSheetId="26">{"Book1"}</definedName>
    <definedName name="a" localSheetId="27">{"Book1"}</definedName>
    <definedName name="a" localSheetId="28">{"Book1"}</definedName>
    <definedName name="a" localSheetId="29">{"Book1"}</definedName>
    <definedName name="a" localSheetId="30">{"Book1"}</definedName>
    <definedName name="a" localSheetId="31">{"Book1"}</definedName>
    <definedName name="a" localSheetId="32">{"Book1"}</definedName>
    <definedName name="a" localSheetId="33">{"Book1"}</definedName>
    <definedName name="a" localSheetId="34">{"Book1"}</definedName>
    <definedName name="a" localSheetId="35">{"Book1"}</definedName>
    <definedName name="a" localSheetId="4">{"Book1"}</definedName>
    <definedName name="a" localSheetId="36">{"Book1"}</definedName>
    <definedName name="a" localSheetId="37">{"Book1"}</definedName>
    <definedName name="a" localSheetId="38">{"Book1"}</definedName>
    <definedName name="a" localSheetId="39">{"Book1"}</definedName>
    <definedName name="a" localSheetId="40">{"Book1"}</definedName>
    <definedName name="a" localSheetId="41">{"Book1"}</definedName>
    <definedName name="a" localSheetId="42">{"Book1"}</definedName>
    <definedName name="a" localSheetId="43">{"Book1"}</definedName>
    <definedName name="a" localSheetId="44">{"Book1"}</definedName>
    <definedName name="a" localSheetId="5">{"Book1"}</definedName>
    <definedName name="a" localSheetId="6">{"Book1"}</definedName>
    <definedName name="a" localSheetId="7">{"Book1"}</definedName>
    <definedName name="a" localSheetId="8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16">'[2]18.농업용기계보유 '!$A$18:$K$1275</definedName>
    <definedName name="AAA" localSheetId="17">'[2]18.농업용기계보유 '!$A$18:$K$1275</definedName>
    <definedName name="AAA" localSheetId="18">'[2]18.농업용기계보유 '!$A$18:$K$1275</definedName>
    <definedName name="AAA" localSheetId="19">'[3]18.농업용기계보유 '!$A$18:$K$1275</definedName>
    <definedName name="AAA" localSheetId="20">'[3]18.농업용기계보유 '!$A$18:$K$1275</definedName>
    <definedName name="AAA" localSheetId="21">'[3]18.농업용기계보유 '!$A$18:$K$1275</definedName>
    <definedName name="AAA" localSheetId="22">'[4]18.농업용기계보유 '!$A$18:$K$1275</definedName>
    <definedName name="AAA" localSheetId="23">'[5]18.농업용기계보유 '!$A$18:$K$1275</definedName>
    <definedName name="AAA" localSheetId="24">'[4]18.농업용기계보유 '!$A$18:$K$1275</definedName>
    <definedName name="AAA" localSheetId="25">'[4]18.농업용기계보유 '!$A$18:$K$1275</definedName>
    <definedName name="AAA" localSheetId="3">'[2]18.농업용기계보유 '!$A$18:$K$1275</definedName>
    <definedName name="AAA" localSheetId="26">'[6]18.농업용기계보유 '!$A$18:$K$1275</definedName>
    <definedName name="AAA" localSheetId="27">'[7]18.농업용기계보유 '!$A$18:$K$1275</definedName>
    <definedName name="AAA" localSheetId="28">'[8]18.농업용기계보유 '!$A$18:$K$1275</definedName>
    <definedName name="AAA" localSheetId="29">'[8]18.농업용기계보유 '!$A$18:$K$1275</definedName>
    <definedName name="AAA" localSheetId="30">'[7]18.농업용기계보유 '!$A$18:$K$1275</definedName>
    <definedName name="AAA" localSheetId="31">'[7]18.농업용기계보유 '!$A$18:$K$1275</definedName>
    <definedName name="AAA" localSheetId="32">'[7]18.농업용기계보유 '!$A$18:$K$1275</definedName>
    <definedName name="AAA" localSheetId="33">'[7]18.농업용기계보유 '!$A$18:$K$1275</definedName>
    <definedName name="AAA" localSheetId="34">'[9]18.농업용기계보유 '!$A$18:$K$1275</definedName>
    <definedName name="AAA" localSheetId="35">'[9]18.농업용기계보유 '!$A$18:$K$1275</definedName>
    <definedName name="AAA" localSheetId="4">'[2]18.농업용기계보유 '!$A$18:$K$1275</definedName>
    <definedName name="AAA" localSheetId="36">'[9]18.농업용기계보유 '!$A$18:$K$1275</definedName>
    <definedName name="AAA" localSheetId="37">'[9]18.농업용기계보유 '!$A$18:$K$1275</definedName>
    <definedName name="AAA" localSheetId="38">'[9]18.농업용기계보유 '!$A$18:$K$1275</definedName>
    <definedName name="AAA" localSheetId="41">'[9]18.농업용기계보유 '!$A$18:$K$1275</definedName>
    <definedName name="AAA" localSheetId="42">'[9]18.농업용기계보유 '!$A$18:$K$1275</definedName>
    <definedName name="AAA" localSheetId="43">'[9]18.농업용기계보유 '!$A$18:$K$1275</definedName>
    <definedName name="AAA" localSheetId="44">'[9]18.농업용기계보유 '!$A$18:$K$1275</definedName>
    <definedName name="AAA" localSheetId="5">'[2]18.농업용기계보유 '!$A$18:$K$1275</definedName>
    <definedName name="AAA" localSheetId="6">'[10]18.농업용기계보유 '!$A$18:$K$1275</definedName>
    <definedName name="AAA" localSheetId="7">'[11]18.농업용기계보유 '!$A$18:$K$1275</definedName>
    <definedName name="AAA" localSheetId="8">'[12]18.농업용기계보유 '!$A$18:$K$1275</definedName>
    <definedName name="AAA" localSheetId="9">'[12]18.농업용기계보유 '!$A$18:$K$1275</definedName>
    <definedName name="AAA" localSheetId="10">'[2]18.농업용기계보유 '!$A$18:$K$1275</definedName>
    <definedName name="AAA" localSheetId="11">'[2]18.농업용기계보유 '!$A$18:$K$1275</definedName>
    <definedName name="AAA" localSheetId="12">'[2]18.농업용기계보유 '!$A$18:$K$1275</definedName>
    <definedName name="AAA" localSheetId="13">'[2]18.농업용기계보유 '!$A$18:$K$1275</definedName>
    <definedName name="AAA" localSheetId="14">'[2]18.농업용기계보유 '!$A$18:$K$1275</definedName>
    <definedName name="AAA" localSheetId="15">'[2]18.농업용기계보유 '!$A$18:$K$1275</definedName>
    <definedName name="AAA">'[13]18.농업용기계보유 '!$A$18:$K$1275</definedName>
    <definedName name="B" localSheetId="2">{"Book1"}</definedName>
    <definedName name="B" localSheetId="23">{"Book1"}</definedName>
    <definedName name="B" localSheetId="3">{"Book1"}</definedName>
    <definedName name="B" localSheetId="34">{"Book1"}</definedName>
    <definedName name="B" localSheetId="35">{"Book1"}</definedName>
    <definedName name="B" localSheetId="4">{"Book1"}</definedName>
    <definedName name="B" localSheetId="36">{"Book1"}</definedName>
    <definedName name="B" localSheetId="37">{"Book1"}</definedName>
    <definedName name="B" localSheetId="38">{"Book1"}</definedName>
    <definedName name="B" localSheetId="39">{"Book1"}</definedName>
    <definedName name="B" localSheetId="42">{"Book1"}</definedName>
    <definedName name="B" localSheetId="43">{"Book1"}</definedName>
    <definedName name="B" localSheetId="44">{"Book1"}</definedName>
    <definedName name="B" localSheetId="5">{"Book1"}</definedName>
    <definedName name="B">{"Book1"}</definedName>
    <definedName name="DDD" localSheetId="2">{"Book1"}</definedName>
    <definedName name="DDD" localSheetId="23">{"Book1"}</definedName>
    <definedName name="DDD" localSheetId="3">{"Book1"}</definedName>
    <definedName name="DDD" localSheetId="4">{"Book1"}</definedName>
    <definedName name="DDD" localSheetId="5">{"Book1"}</definedName>
    <definedName name="DDD">{"Book1"}</definedName>
    <definedName name="didtlr" localSheetId="2" hidden="1">{"'6.강수량'!$A$1:$O$37","'6.강수량'!$A$1:$C$1"}</definedName>
    <definedName name="didtlr" localSheetId="23" hidden="1">{"'6.강수량'!$A$1:$O$37","'6.강수량'!$A$1:$C$1"}</definedName>
    <definedName name="didtlr" localSheetId="3" hidden="1">{"'6.강수량'!$A$1:$O$37","'6.강수량'!$A$1:$C$1"}</definedName>
    <definedName name="didtlr" localSheetId="4" hidden="1">{"'6.강수량'!$A$1:$O$37","'6.강수량'!$A$1:$C$1"}</definedName>
    <definedName name="didtlr" localSheetId="39" hidden="1">{"'6.강수량'!$A$1:$O$37","'6.강수량'!$A$1:$C$1"}</definedName>
    <definedName name="didtlr" localSheetId="5" hidden="1">{"'6.강수량'!$A$1:$O$37","'6.강수량'!$A$1:$C$1"}</definedName>
    <definedName name="didtlr" hidden="1">{"'6.강수량'!$A$1:$O$37","'6.강수량'!$A$1:$C$1"}</definedName>
    <definedName name="Document_array" localSheetId="2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25">{"Book1"}</definedName>
    <definedName name="Document_array" localSheetId="3">{"Book1"}</definedName>
    <definedName name="Document_array" localSheetId="26">{"Book1"}</definedName>
    <definedName name="Document_array" localSheetId="27">{"Book1"}</definedName>
    <definedName name="Document_array" localSheetId="28">{"Book1"}</definedName>
    <definedName name="Document_array" localSheetId="29">{"Book1"}</definedName>
    <definedName name="Document_array" localSheetId="30">{"Book1"}</definedName>
    <definedName name="Document_array" localSheetId="31">{"Book1"}</definedName>
    <definedName name="Document_array" localSheetId="32">{"Book1"}</definedName>
    <definedName name="Document_array" localSheetId="33">{"Book1"}</definedName>
    <definedName name="Document_array" localSheetId="34">{"Book1"}</definedName>
    <definedName name="Document_array" localSheetId="35">{"Book1"}</definedName>
    <definedName name="Document_array" localSheetId="4">{"Book1"}</definedName>
    <definedName name="Document_array" localSheetId="36">{"Book1"}</definedName>
    <definedName name="Document_array" localSheetId="37">{"Book1"}</definedName>
    <definedName name="Document_array" localSheetId="38">{"Book1"}</definedName>
    <definedName name="Document_array" localSheetId="39">{"Book1"}</definedName>
    <definedName name="Document_array" localSheetId="40">{"Book1"}</definedName>
    <definedName name="Document_array" localSheetId="41">{"Book1"}</definedName>
    <definedName name="Document_array" localSheetId="42">{"Book1"}</definedName>
    <definedName name="Document_array" localSheetId="43">{"Book1"}</definedName>
    <definedName name="Document_array" localSheetId="4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3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30" hidden="1">{"'6.강수량'!$A$1:$O$37","'6.강수량'!$A$1:$C$1"}</definedName>
    <definedName name="HTML_Control" localSheetId="31" hidden="1">{"'6.강수량'!$A$1:$O$37","'6.강수량'!$A$1:$C$1"}</definedName>
    <definedName name="HTML_Control" localSheetId="32" hidden="1">{"'6.강수량'!$A$1:$O$37","'6.강수량'!$A$1:$C$1"}</definedName>
    <definedName name="HTML_Control" localSheetId="33" hidden="1">{"'6.강수량'!$A$1:$O$37","'6.강수량'!$A$1:$C$1"}</definedName>
    <definedName name="HTML_Control" localSheetId="34" hidden="1">{"'6.강수량'!$A$1:$O$37","'6.강수량'!$A$1:$C$1"}</definedName>
    <definedName name="HTML_Control" localSheetId="35" hidden="1">{"'6.강수량'!$A$1:$O$37","'6.강수량'!$A$1:$C$1"}</definedName>
    <definedName name="HTML_Control" localSheetId="4" hidden="1">{"'6.강수량'!$A$1:$O$37","'6.강수량'!$A$1:$C$1"}</definedName>
    <definedName name="HTML_Control" localSheetId="36" hidden="1">{"'6.강수량'!$A$1:$O$37","'6.강수량'!$A$1:$C$1"}</definedName>
    <definedName name="HTML_Control" localSheetId="37" hidden="1">{"'6.강수량'!$A$1:$O$37","'6.강수량'!$A$1:$C$1"}</definedName>
    <definedName name="HTML_Control" localSheetId="38" hidden="1">{"'6.강수량'!$A$1:$O$37","'6.강수량'!$A$1:$C$1"}</definedName>
    <definedName name="HTML_Control" localSheetId="39" hidden="1">{"'6.강수량'!$A$1:$O$37","'6.강수량'!$A$1:$C$1"}</definedName>
    <definedName name="HTML_Control" localSheetId="40" hidden="1">{"'6.강수량'!$A$1:$O$37","'6.강수량'!$A$1:$C$1"}</definedName>
    <definedName name="HTML_Control" localSheetId="41" hidden="1">{"'6.강수량'!$A$1:$O$37","'6.강수량'!$A$1:$C$1"}</definedName>
    <definedName name="HTML_Control" localSheetId="42" hidden="1">{"'6.강수량'!$A$1:$O$37","'6.강수량'!$A$1:$C$1"}</definedName>
    <definedName name="HTML_Control" localSheetId="43" hidden="1">{"'6.강수량'!$A$1:$O$37","'6.강수량'!$A$1:$C$1"}</definedName>
    <definedName name="HTML_Control" localSheetId="4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hunting" localSheetId="2" hidden="1">{"'6.강수량'!$A$1:$O$37","'6.강수량'!$A$1:$C$1"}</definedName>
    <definedName name="hunting" localSheetId="23" hidden="1">{"'6.강수량'!$A$1:$O$37","'6.강수량'!$A$1:$C$1"}</definedName>
    <definedName name="hunting" localSheetId="3" hidden="1">{"'6.강수량'!$A$1:$O$37","'6.강수량'!$A$1:$C$1"}</definedName>
    <definedName name="hunting" localSheetId="4" hidden="1">{"'6.강수량'!$A$1:$O$37","'6.강수량'!$A$1:$C$1"}</definedName>
    <definedName name="hunting" localSheetId="5" hidden="1">{"'6.강수량'!$A$1:$O$37","'6.강수량'!$A$1:$C$1"}</definedName>
    <definedName name="hunting" hidden="1">{"'6.강수량'!$A$1:$O$37","'6.강수량'!$A$1:$C$1"}</definedName>
    <definedName name="_xlnm.Print_Area" localSheetId="0">'0.간지'!$A$1:$I$20</definedName>
    <definedName name="_xlnm.Print_Area" localSheetId="1">'0-1.이면'!$A$1:$I$37</definedName>
    <definedName name="_xlnm.Print_Area" localSheetId="2">'1.농가및농가인구'!$A$1:$J$43</definedName>
    <definedName name="_xlnm.Print_Area" localSheetId="16">'10.채소류생산량'!$A$1:$J$108</definedName>
    <definedName name="_xlnm.Print_Area" localSheetId="17">'11.특용작물생산량'!$A$1:$G$25</definedName>
    <definedName name="_xlnm.Print_Area" localSheetId="18">'12.과실류생산량'!$A$1:$O$25</definedName>
    <definedName name="_xlnm.Print_Area" localSheetId="19">'13.공공비축 미곡 매입실적'!$A$1:$K$40</definedName>
    <definedName name="_xlnm.Print_Area" localSheetId="20">'14.정부관리양곡보관창고'!$A$1:$Q$40</definedName>
    <definedName name="_xlnm.Print_Area" localSheetId="21">'15.정부양곡가공공장'!$A$1:$I$39</definedName>
    <definedName name="_xlnm.Print_Area" localSheetId="22">'16.농업협동조합'!$A$1:$Y$23</definedName>
    <definedName name="_xlnm.Print_Area" localSheetId="23">'17.농업용기계보유'!$A$1:$X$43</definedName>
    <definedName name="_xlnm.Print_Area" localSheetId="24">'18.비료공급'!$A$1:$R$41</definedName>
    <definedName name="_xlnm.Print_Area" localSheetId="25">'19.농약공급 실적'!$A$1:$G$25</definedName>
    <definedName name="_xlnm.Print_Area" localSheetId="3">'2.연령별농가인구'!$A$1:$L$25</definedName>
    <definedName name="_xlnm.Print_Area" localSheetId="26">'20.농업용지하수'!$A$1:$K$42</definedName>
    <definedName name="_xlnm.Print_Area" localSheetId="27">'21.가축사육'!$A$1:$R$27</definedName>
    <definedName name="_xlnm.Print_Area" localSheetId="28">'22.가축전염병발생'!$A$1:$Q$40</definedName>
    <definedName name="_xlnm.Print_Area" localSheetId="29">'23.가축전염병예방주사실적'!$A$1:$O$39</definedName>
    <definedName name="_xlnm.Print_Area" localSheetId="30">'24.수의사현황'!$A$1:$L$40</definedName>
    <definedName name="_xlnm.Print_Area" localSheetId="31">'25.도축검사'!$A$1:$N$40</definedName>
    <definedName name="_xlnm.Print_Area" localSheetId="32">'26.배합사료생산'!$A$1:$H$39</definedName>
    <definedName name="_xlnm.Print_Area" localSheetId="33">'27.축산물위생관계업소'!$A$1:$V$40</definedName>
    <definedName name="_xlnm.Print_Area" localSheetId="34">'28.소유별산림면적'!$A$1:$Q$39</definedName>
    <definedName name="_xlnm.Print_Area" localSheetId="35">'29.임상별산림면적'!$A$1:$O$41</definedName>
    <definedName name="_xlnm.Print_Area" localSheetId="4">'3.경지면적'!$A$1:$H$40</definedName>
    <definedName name="_xlnm.Print_Area" localSheetId="36">'30.임상별임목축적'!$A$1:$G$38</definedName>
    <definedName name="_xlnm.Print_Area" localSheetId="37">'31.임산물생산량'!$A$1:$T$40</definedName>
    <definedName name="_xlnm.Print_Area" localSheetId="38">'32.임목벌채 허가(신고)'!$A$1:$T$41</definedName>
    <definedName name="_xlnm.Print_Area" localSheetId="39">'33.수렵'!$A$1:$M$42</definedName>
    <definedName name="_xlnm.Print_Area" localSheetId="40">'34.수렵면허장발급'!$A$1:$F$40</definedName>
    <definedName name="_xlnm.Print_Area" localSheetId="41">'35.사방사업'!$A$1:$J$39</definedName>
    <definedName name="_xlnm.Print_Area" localSheetId="42">'36.조림'!$A$1:$Q$38</definedName>
    <definedName name="_xlnm.Print_Area" localSheetId="43">'37.불법 산림훼손 피해현황'!$A$1:$Z$41</definedName>
    <definedName name="_xlnm.Print_Area" localSheetId="44">'38.산림의 전용허가 타용도현황'!$A$1:$M$43</definedName>
    <definedName name="_xlnm.Print_Area" localSheetId="45">'39.산림보호구역지정현황'!$A$1:$I$38</definedName>
    <definedName name="_xlnm.Print_Area" localSheetId="5">'4.경지규모별농가'!$A$1:$G$28</definedName>
    <definedName name="_xlnm.Print_Area" localSheetId="6">'5.농업진흥지역지정'!$A$1:$E$38</definedName>
    <definedName name="_xlnm.Print_Area" localSheetId="7">'6.한국농어촌공사'!$A$1:$G$28</definedName>
    <definedName name="_xlnm.Print_Area" localSheetId="8">'7.수리답 및 경지정리'!$A$1:$F$16</definedName>
    <definedName name="_xlnm.Print_Area" localSheetId="9">'8.수리시설 및 방조제'!$A$1:$I$16</definedName>
    <definedName name="_xlnm.Print_Area" localSheetId="10">'9.식량작물생산량(정곡)'!$A$1:$G$25</definedName>
    <definedName name="_xlnm.Print_Area" localSheetId="11">'9-1.미곡'!$A$1:$I$16</definedName>
    <definedName name="_xlnm.Print_Area" localSheetId="12">'9-2.맥류'!$A$1:$I$26</definedName>
    <definedName name="_xlnm.Print_Area" localSheetId="13">'9-3.잡곡 '!$A$1:$L$16</definedName>
    <definedName name="_xlnm.Print_Area" localSheetId="14">'9-4.두류 '!$A$1:$J$25</definedName>
    <definedName name="_xlnm.Print_Area" localSheetId="15">'9-5.서류'!$A$1:$F$24</definedName>
    <definedName name="qqq" localSheetId="2">'[2]18.농업용기계보유 '!$A$18:$K$1275</definedName>
    <definedName name="qqq" localSheetId="16">'[2]18.농업용기계보유 '!$A$18:$K$1275</definedName>
    <definedName name="qqq" localSheetId="17">'[2]18.농업용기계보유 '!$A$18:$K$1275</definedName>
    <definedName name="qqq" localSheetId="18">'[2]18.농업용기계보유 '!$A$18:$K$1275</definedName>
    <definedName name="qqq" localSheetId="19">'[3]18.농업용기계보유 '!$A$18:$K$1275</definedName>
    <definedName name="qqq" localSheetId="20">'[3]18.농업용기계보유 '!$A$18:$K$1275</definedName>
    <definedName name="qqq" localSheetId="21">'[3]18.농업용기계보유 '!$A$18:$K$1275</definedName>
    <definedName name="qqq" localSheetId="22">'[4]18.농업용기계보유 '!$A$18:$K$1275</definedName>
    <definedName name="qqq" localSheetId="23">'[5]18.농업용기계보유 '!$A$18:$K$1275</definedName>
    <definedName name="qqq" localSheetId="24">'[4]18.농업용기계보유 '!$A$18:$K$1275</definedName>
    <definedName name="qqq" localSheetId="25">'[4]18.농업용기계보유 '!$A$18:$K$1275</definedName>
    <definedName name="qqq" localSheetId="3">'[2]18.농업용기계보유 '!$A$18:$K$1275</definedName>
    <definedName name="qqq" localSheetId="26">'[6]18.농업용기계보유 '!$A$18:$K$1275</definedName>
    <definedName name="qqq" localSheetId="27">'[7]18.농업용기계보유 '!$A$18:$K$1275</definedName>
    <definedName name="qqq" localSheetId="28">'[8]18.농업용기계보유 '!$A$18:$K$1275</definedName>
    <definedName name="qqq" localSheetId="29">'[8]18.농업용기계보유 '!$A$18:$K$1275</definedName>
    <definedName name="qqq" localSheetId="30">'[7]18.농업용기계보유 '!$A$18:$K$1275</definedName>
    <definedName name="qqq" localSheetId="31">'[7]18.농업용기계보유 '!$A$18:$K$1275</definedName>
    <definedName name="qqq" localSheetId="32">'[7]18.농업용기계보유 '!$A$18:$K$1275</definedName>
    <definedName name="qqq" localSheetId="33">'[7]18.농업용기계보유 '!$A$18:$K$1275</definedName>
    <definedName name="qqq" localSheetId="34">'[9]18.농업용기계보유 '!$A$18:$K$1275</definedName>
    <definedName name="qqq" localSheetId="35">'[9]18.농업용기계보유 '!$A$18:$K$1275</definedName>
    <definedName name="qqq" localSheetId="4">'[2]18.농업용기계보유 '!$A$18:$K$1275</definedName>
    <definedName name="qqq" localSheetId="36">'[9]18.농업용기계보유 '!$A$18:$K$1275</definedName>
    <definedName name="qqq" localSheetId="37">'[9]18.농업용기계보유 '!$A$18:$K$1275</definedName>
    <definedName name="qqq" localSheetId="38">'[9]18.농업용기계보유 '!$A$18:$K$1275</definedName>
    <definedName name="qqq" localSheetId="41">'[9]18.농업용기계보유 '!$A$18:$K$1275</definedName>
    <definedName name="qqq" localSheetId="42">'[9]18.농업용기계보유 '!$A$18:$K$1275</definedName>
    <definedName name="qqq" localSheetId="43">'[9]18.농업용기계보유 '!$A$18:$K$1275</definedName>
    <definedName name="qqq" localSheetId="44">'[9]18.농업용기계보유 '!$A$18:$K$1275</definedName>
    <definedName name="qqq" localSheetId="5">'[2]18.농업용기계보유 '!$A$18:$K$1275</definedName>
    <definedName name="qqq" localSheetId="6">'[10]18.농업용기계보유 '!$A$18:$K$1275</definedName>
    <definedName name="qqq" localSheetId="7">'[11]18.농업용기계보유 '!$A$18:$K$1275</definedName>
    <definedName name="qqq" localSheetId="8">'[12]18.농업용기계보유 '!$A$18:$K$1275</definedName>
    <definedName name="qqq" localSheetId="9">'[12]18.농업용기계보유 '!$A$18:$K$1275</definedName>
    <definedName name="qqq" localSheetId="10">'[2]18.농업용기계보유 '!$A$18:$K$1275</definedName>
    <definedName name="qqq" localSheetId="11">'[2]18.농업용기계보유 '!$A$18:$K$1275</definedName>
    <definedName name="qqq" localSheetId="12">'[2]18.농업용기계보유 '!$A$18:$K$1275</definedName>
    <definedName name="qqq" localSheetId="13">'[2]18.농업용기계보유 '!$A$18:$K$1275</definedName>
    <definedName name="qqq" localSheetId="14">'[2]18.농업용기계보유 '!$A$18:$K$1275</definedName>
    <definedName name="qqq" localSheetId="15">'[2]18.농업용기계보유 '!$A$18:$K$1275</definedName>
    <definedName name="qqq">'[13]18.농업용기계보유 '!$A$18:$K$1275</definedName>
    <definedName name="sss" localSheetId="2">{"Book1"}</definedName>
    <definedName name="sss" localSheetId="16">{"Book1"}</definedName>
    <definedName name="sss" localSheetId="17">{"Book1"}</definedName>
    <definedName name="sss" localSheetId="18">{"Book1"}</definedName>
    <definedName name="sss" localSheetId="19">{"Book1"}</definedName>
    <definedName name="sss" localSheetId="20">{"Book1"}</definedName>
    <definedName name="sss" localSheetId="21">{"Book1"}</definedName>
    <definedName name="sss" localSheetId="22">{"Book1"}</definedName>
    <definedName name="sss" localSheetId="23">{"Book1"}</definedName>
    <definedName name="sss" localSheetId="24">{"Book1"}</definedName>
    <definedName name="sss" localSheetId="25">{"Book1"}</definedName>
    <definedName name="sss" localSheetId="3">{"Book1"}</definedName>
    <definedName name="sss" localSheetId="26">{"Book1"}</definedName>
    <definedName name="sss" localSheetId="27">{"Book1"}</definedName>
    <definedName name="sss" localSheetId="28">{"Book1"}</definedName>
    <definedName name="sss" localSheetId="29">{"Book1"}</definedName>
    <definedName name="sss" localSheetId="30">{"Book1"}</definedName>
    <definedName name="sss" localSheetId="31">{"Book1"}</definedName>
    <definedName name="sss" localSheetId="32">{"Book1"}</definedName>
    <definedName name="sss" localSheetId="33">{"Book1"}</definedName>
    <definedName name="sss" localSheetId="34">{"Book1"}</definedName>
    <definedName name="sss" localSheetId="35">{"Book1"}</definedName>
    <definedName name="sss" localSheetId="4">{"Book1"}</definedName>
    <definedName name="sss" localSheetId="36">{"Book1"}</definedName>
    <definedName name="sss" localSheetId="37">{"Book1"}</definedName>
    <definedName name="sss" localSheetId="38">{"Book1"}</definedName>
    <definedName name="sss" localSheetId="39">{"Book1"}</definedName>
    <definedName name="sss" localSheetId="41">{"Book1"}</definedName>
    <definedName name="sss" localSheetId="42">{"Book1"}</definedName>
    <definedName name="sss" localSheetId="43">{"Book1"}</definedName>
    <definedName name="sss" localSheetId="44">{"Book1"}</definedName>
    <definedName name="sss" localSheetId="5">{"Book1"}</definedName>
    <definedName name="sss" localSheetId="6">{"Book1"}</definedName>
    <definedName name="sss" localSheetId="7">{"Book1"}</definedName>
    <definedName name="sss" localSheetId="8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>{"Book1"}</definedName>
    <definedName name="공공">'[14]15.농업용기계보유 '!$A$19:$K$1279</definedName>
    <definedName name="ㅁ1" localSheetId="2">#REF!</definedName>
    <definedName name="ㅁ1" localSheetId="23">#REF!</definedName>
    <definedName name="ㅁ1" localSheetId="3">#REF!</definedName>
    <definedName name="ㅁ1" localSheetId="26">'20.농업용지하수'!$A$18:$D$1275</definedName>
    <definedName name="ㅁ1" localSheetId="28">#REF!</definedName>
    <definedName name="ㅁ1" localSheetId="29">#REF!</definedName>
    <definedName name="ㅁ1" localSheetId="30">#REF!</definedName>
    <definedName name="ㅁ1" localSheetId="4">#REF!</definedName>
    <definedName name="ㅁ1" localSheetId="39">#REF!</definedName>
    <definedName name="ㅁ1" localSheetId="5">#REF!</definedName>
    <definedName name="ㅁ1">#REF!</definedName>
    <definedName name="무" localSheetId="2" hidden="1">{"'6.강수량'!$A$1:$O$37","'6.강수량'!$A$1:$C$1"}</definedName>
    <definedName name="무" localSheetId="23" hidden="1">{"'6.강수량'!$A$1:$O$37","'6.강수량'!$A$1:$C$1"}</definedName>
    <definedName name="무" localSheetId="3" hidden="1">{"'6.강수량'!$A$1:$O$37","'6.강수량'!$A$1:$C$1"}</definedName>
    <definedName name="무" localSheetId="29" hidden="1">{"'6.강수량'!$A$1:$O$37","'6.강수량'!$A$1:$C$1"}</definedName>
    <definedName name="무" localSheetId="4" hidden="1">{"'6.강수량'!$A$1:$O$37","'6.강수량'!$A$1:$C$1"}</definedName>
    <definedName name="무" localSheetId="39" hidden="1">{"'6.강수량'!$A$1:$O$37","'6.강수량'!$A$1:$C$1"}</definedName>
    <definedName name="무" localSheetId="5" hidden="1">{"'6.강수량'!$A$1:$O$37","'6.강수량'!$A$1:$C$1"}</definedName>
    <definedName name="무" hidden="1">{"'6.강수량'!$A$1:$O$37","'6.강수량'!$A$1:$C$1"}</definedName>
    <definedName name="수렵" localSheetId="2" hidden="1">{"'6.강수량'!$A$1:$O$37","'6.강수량'!$A$1:$C$1"}</definedName>
    <definedName name="수렵" localSheetId="23" hidden="1">{"'6.강수량'!$A$1:$O$37","'6.강수량'!$A$1:$C$1"}</definedName>
    <definedName name="수렵" localSheetId="3" hidden="1">{"'6.강수량'!$A$1:$O$37","'6.강수량'!$A$1:$C$1"}</definedName>
    <definedName name="수렵" localSheetId="4" hidden="1">{"'6.강수량'!$A$1:$O$37","'6.강수량'!$A$1:$C$1"}</definedName>
    <definedName name="수렵" localSheetId="39" hidden="1">{"'6.강수량'!$A$1:$O$37","'6.강수량'!$A$1:$C$1"}</definedName>
    <definedName name="수렵" localSheetId="5" hidden="1">{"'6.강수량'!$A$1:$O$37","'6.강수량'!$A$1:$C$1"}</definedName>
    <definedName name="수렵" hidden="1">{"'6.강수량'!$A$1:$O$37","'6.강수량'!$A$1:$C$1"}</definedName>
    <definedName name="토" localSheetId="2" hidden="1">{"'6.강수량'!$A$1:$O$37","'6.강수량'!$A$1:$C$1"}</definedName>
    <definedName name="토" localSheetId="23" hidden="1">{"'6.강수량'!$A$1:$O$37","'6.강수량'!$A$1:$C$1"}</definedName>
    <definedName name="토" localSheetId="3" hidden="1">{"'6.강수량'!$A$1:$O$37","'6.강수량'!$A$1:$C$1"}</definedName>
    <definedName name="토" localSheetId="29" hidden="1">{"'6.강수량'!$A$1:$O$37","'6.강수량'!$A$1:$C$1"}</definedName>
    <definedName name="토" localSheetId="4" hidden="1">{"'6.강수량'!$A$1:$O$37","'6.강수량'!$A$1:$C$1"}</definedName>
    <definedName name="토" localSheetId="39" hidden="1">{"'6.강수량'!$A$1:$O$37","'6.강수량'!$A$1:$C$1"}</definedName>
    <definedName name="토" localSheetId="5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C16" i="43" l="1"/>
  <c r="C17" i="43"/>
  <c r="C18" i="43"/>
  <c r="C19" i="43"/>
  <c r="C20" i="43"/>
  <c r="C21" i="43"/>
  <c r="C22" i="43"/>
  <c r="C23" i="43"/>
  <c r="C24" i="43"/>
  <c r="C25" i="43"/>
  <c r="C26" i="43"/>
  <c r="C27" i="43"/>
  <c r="C28" i="43"/>
  <c r="C29" i="43"/>
  <c r="C30" i="43"/>
  <c r="C31" i="43"/>
  <c r="C32" i="43"/>
  <c r="C33" i="43"/>
  <c r="C34" i="43"/>
  <c r="C35" i="43"/>
  <c r="C36" i="43"/>
  <c r="C37" i="43"/>
  <c r="C38" i="43"/>
  <c r="G27" i="13" l="1"/>
  <c r="G26" i="13"/>
  <c r="G21" i="13"/>
  <c r="I14" i="68" l="1"/>
  <c r="H14" i="68"/>
  <c r="G14" i="68"/>
  <c r="F14" i="68"/>
  <c r="E14" i="68"/>
  <c r="D14" i="68"/>
  <c r="C14" i="68"/>
  <c r="D39" i="67"/>
  <c r="C39" i="67"/>
  <c r="B39" i="67"/>
  <c r="D38" i="67"/>
  <c r="C38" i="67"/>
  <c r="B38" i="67"/>
  <c r="D37" i="67"/>
  <c r="C37" i="67"/>
  <c r="B37" i="67"/>
  <c r="D36" i="67"/>
  <c r="C36" i="67"/>
  <c r="B36" i="67"/>
  <c r="D35" i="67"/>
  <c r="C35" i="67"/>
  <c r="B35" i="67"/>
  <c r="D34" i="67"/>
  <c r="C34" i="67"/>
  <c r="B34" i="67"/>
  <c r="D33" i="67"/>
  <c r="C33" i="67"/>
  <c r="B33" i="67"/>
  <c r="D32" i="67"/>
  <c r="C32" i="67"/>
  <c r="B32" i="67"/>
  <c r="D31" i="67"/>
  <c r="C31" i="67"/>
  <c r="B31" i="67"/>
  <c r="D30" i="67"/>
  <c r="C30" i="67"/>
  <c r="B30" i="67"/>
  <c r="D29" i="67"/>
  <c r="C29" i="67"/>
  <c r="B29" i="67"/>
  <c r="D28" i="67"/>
  <c r="C28" i="67"/>
  <c r="B28" i="67"/>
  <c r="D27" i="67"/>
  <c r="C27" i="67"/>
  <c r="B27" i="67"/>
  <c r="D26" i="67"/>
  <c r="C26" i="67"/>
  <c r="B26" i="67"/>
  <c r="D25" i="67"/>
  <c r="C25" i="67"/>
  <c r="B25" i="67"/>
  <c r="D24" i="67"/>
  <c r="C24" i="67"/>
  <c r="B24" i="67"/>
  <c r="D23" i="67"/>
  <c r="C23" i="67"/>
  <c r="B23" i="67"/>
  <c r="D22" i="67"/>
  <c r="C22" i="67"/>
  <c r="B22" i="67"/>
  <c r="D21" i="67"/>
  <c r="C21" i="67"/>
  <c r="B21" i="67"/>
  <c r="D20" i="67"/>
  <c r="C20" i="67"/>
  <c r="B20" i="67"/>
  <c r="D19" i="67"/>
  <c r="D15" i="67" s="1"/>
  <c r="C19" i="67"/>
  <c r="B19" i="67"/>
  <c r="D18" i="67"/>
  <c r="C18" i="67"/>
  <c r="C15" i="67" s="1"/>
  <c r="B18" i="67"/>
  <c r="D17" i="67"/>
  <c r="C17" i="67"/>
  <c r="B17" i="67"/>
  <c r="B15" i="67" s="1"/>
  <c r="P15" i="67"/>
  <c r="O15" i="67"/>
  <c r="N15" i="67"/>
  <c r="M15" i="67"/>
  <c r="L15" i="67"/>
  <c r="K15" i="67"/>
  <c r="J15" i="67"/>
  <c r="I15" i="67"/>
  <c r="H15" i="67"/>
  <c r="G15" i="67"/>
  <c r="F15" i="67"/>
  <c r="E15" i="67"/>
  <c r="K15" i="66"/>
  <c r="J15" i="66"/>
  <c r="I15" i="66"/>
  <c r="H15" i="66"/>
  <c r="G15" i="66"/>
  <c r="F15" i="66"/>
  <c r="E15" i="66"/>
  <c r="D15" i="66"/>
  <c r="C15" i="66"/>
  <c r="S40" i="65" l="1"/>
  <c r="M40" i="65"/>
  <c r="J40" i="65"/>
  <c r="D40" i="65"/>
  <c r="B40" i="65"/>
  <c r="S39" i="65"/>
  <c r="M39" i="65"/>
  <c r="J39" i="65"/>
  <c r="D39" i="65"/>
  <c r="B39" i="65" s="1"/>
  <c r="S38" i="65"/>
  <c r="M38" i="65"/>
  <c r="J38" i="65"/>
  <c r="D38" i="65"/>
  <c r="B38" i="65" s="1"/>
  <c r="S37" i="65"/>
  <c r="M37" i="65"/>
  <c r="B37" i="65" s="1"/>
  <c r="J37" i="65"/>
  <c r="D37" i="65"/>
  <c r="S36" i="65"/>
  <c r="M36" i="65"/>
  <c r="J36" i="65"/>
  <c r="D36" i="65"/>
  <c r="B36" i="65"/>
  <c r="S35" i="65"/>
  <c r="M35" i="65"/>
  <c r="J35" i="65"/>
  <c r="D35" i="65"/>
  <c r="B35" i="65" s="1"/>
  <c r="S34" i="65"/>
  <c r="M34" i="65"/>
  <c r="J34" i="65"/>
  <c r="D34" i="65"/>
  <c r="B34" i="65" s="1"/>
  <c r="S33" i="65"/>
  <c r="M33" i="65"/>
  <c r="B33" i="65" s="1"/>
  <c r="J33" i="65"/>
  <c r="D33" i="65"/>
  <c r="S32" i="65"/>
  <c r="B32" i="65" s="1"/>
  <c r="M32" i="65"/>
  <c r="J32" i="65"/>
  <c r="D32" i="65"/>
  <c r="S31" i="65"/>
  <c r="M31" i="65"/>
  <c r="J31" i="65"/>
  <c r="D31" i="65"/>
  <c r="B31" i="65" s="1"/>
  <c r="S30" i="65"/>
  <c r="M30" i="65"/>
  <c r="J30" i="65"/>
  <c r="D30" i="65"/>
  <c r="B30" i="65" s="1"/>
  <c r="S29" i="65"/>
  <c r="M29" i="65"/>
  <c r="B29" i="65" s="1"/>
  <c r="J29" i="65"/>
  <c r="D29" i="65"/>
  <c r="S28" i="65"/>
  <c r="M28" i="65"/>
  <c r="J28" i="65"/>
  <c r="D28" i="65"/>
  <c r="B28" i="65"/>
  <c r="S27" i="65"/>
  <c r="M27" i="65"/>
  <c r="J27" i="65"/>
  <c r="D27" i="65"/>
  <c r="B27" i="65" s="1"/>
  <c r="S26" i="65"/>
  <c r="M26" i="65"/>
  <c r="J26" i="65"/>
  <c r="D26" i="65"/>
  <c r="B26" i="65" s="1"/>
  <c r="S25" i="65"/>
  <c r="M25" i="65"/>
  <c r="B25" i="65" s="1"/>
  <c r="J25" i="65"/>
  <c r="D25" i="65"/>
  <c r="S24" i="65"/>
  <c r="B24" i="65" s="1"/>
  <c r="M24" i="65"/>
  <c r="J24" i="65"/>
  <c r="D24" i="65"/>
  <c r="S23" i="65"/>
  <c r="M23" i="65"/>
  <c r="J23" i="65"/>
  <c r="D23" i="65"/>
  <c r="B23" i="65" s="1"/>
  <c r="S22" i="65"/>
  <c r="M22" i="65"/>
  <c r="J22" i="65"/>
  <c r="D22" i="65"/>
  <c r="B22" i="65" s="1"/>
  <c r="S21" i="65"/>
  <c r="M21" i="65"/>
  <c r="B21" i="65" s="1"/>
  <c r="J21" i="65"/>
  <c r="D21" i="65"/>
  <c r="S20" i="65"/>
  <c r="M20" i="65"/>
  <c r="J20" i="65"/>
  <c r="D20" i="65"/>
  <c r="B20" i="65"/>
  <c r="S19" i="65"/>
  <c r="M19" i="65"/>
  <c r="J19" i="65"/>
  <c r="D19" i="65"/>
  <c r="B19" i="65" s="1"/>
  <c r="S18" i="65"/>
  <c r="M18" i="65"/>
  <c r="J18" i="65"/>
  <c r="B18" i="65" s="1"/>
  <c r="B16" i="65" s="1"/>
  <c r="D18" i="65"/>
  <c r="X16" i="65"/>
  <c r="W16" i="65"/>
  <c r="V16" i="65"/>
  <c r="U16" i="65"/>
  <c r="T16" i="65"/>
  <c r="S16" i="65"/>
  <c r="O16" i="65"/>
  <c r="N16" i="65"/>
  <c r="L16" i="65"/>
  <c r="K16" i="65"/>
  <c r="I16" i="65"/>
  <c r="H16" i="65"/>
  <c r="G16" i="65"/>
  <c r="F16" i="65"/>
  <c r="E16" i="65"/>
  <c r="D16" i="65"/>
  <c r="C16" i="65"/>
  <c r="M16" i="65" l="1"/>
  <c r="J16" i="65"/>
  <c r="H38" i="54"/>
  <c r="G38" i="54"/>
  <c r="F38" i="54"/>
  <c r="H37" i="54"/>
  <c r="G37" i="54"/>
  <c r="F37" i="54"/>
  <c r="H36" i="54"/>
  <c r="G36" i="54"/>
  <c r="F36" i="54"/>
  <c r="H35" i="54"/>
  <c r="G35" i="54"/>
  <c r="F35" i="54"/>
  <c r="H34" i="54"/>
  <c r="G34" i="54"/>
  <c r="F34" i="54"/>
  <c r="H33" i="54"/>
  <c r="G33" i="54"/>
  <c r="F33" i="54"/>
  <c r="H32" i="54"/>
  <c r="G32" i="54"/>
  <c r="F32" i="54"/>
  <c r="H31" i="54"/>
  <c r="G31" i="54"/>
  <c r="F31" i="54"/>
  <c r="H30" i="54"/>
  <c r="G30" i="54"/>
  <c r="F30" i="54"/>
  <c r="H29" i="54"/>
  <c r="G29" i="54"/>
  <c r="F29" i="54"/>
  <c r="H28" i="54"/>
  <c r="G28" i="54"/>
  <c r="F28" i="54"/>
  <c r="H27" i="54"/>
  <c r="G27" i="54"/>
  <c r="F27" i="54"/>
  <c r="H26" i="54"/>
  <c r="G26" i="54"/>
  <c r="F26" i="54"/>
  <c r="H25" i="54"/>
  <c r="G25" i="54"/>
  <c r="F25" i="54"/>
  <c r="H24" i="54"/>
  <c r="G24" i="54"/>
  <c r="F24" i="54"/>
  <c r="H23" i="54"/>
  <c r="G23" i="54"/>
  <c r="F23" i="54"/>
  <c r="H22" i="54"/>
  <c r="G22" i="54"/>
  <c r="F22" i="54"/>
  <c r="H21" i="54"/>
  <c r="G21" i="54"/>
  <c r="F21" i="54"/>
  <c r="H20" i="54"/>
  <c r="G20" i="54"/>
  <c r="F20" i="54"/>
  <c r="H19" i="54"/>
  <c r="G19" i="54"/>
  <c r="F19" i="54"/>
  <c r="H18" i="54"/>
  <c r="G18" i="54"/>
  <c r="F18" i="54"/>
  <c r="H17" i="54"/>
  <c r="G17" i="54"/>
  <c r="F17" i="54"/>
  <c r="H16" i="54"/>
  <c r="G16" i="54"/>
  <c r="F16" i="54"/>
  <c r="F14" i="54"/>
  <c r="E14" i="54"/>
  <c r="H14" i="54" s="1"/>
  <c r="D14" i="54"/>
  <c r="G14" i="54" s="1"/>
  <c r="C14" i="54"/>
  <c r="E15" i="52"/>
  <c r="E14" i="52"/>
  <c r="E13" i="52"/>
  <c r="E12" i="52"/>
  <c r="E11" i="52"/>
  <c r="I14" i="46" l="1"/>
  <c r="J14" i="46"/>
  <c r="K14" i="46"/>
  <c r="B14" i="46"/>
  <c r="E14" i="46"/>
  <c r="F14" i="46"/>
  <c r="L14" i="46"/>
  <c r="G14" i="46"/>
  <c r="D14" i="46"/>
  <c r="C14" i="46"/>
  <c r="V12" i="7" l="1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B31" i="8" s="1"/>
  <c r="E32" i="8"/>
  <c r="E33" i="8"/>
  <c r="E34" i="8"/>
  <c r="E35" i="8"/>
  <c r="E36" i="8"/>
  <c r="E37" i="8"/>
  <c r="E38" i="8"/>
  <c r="E39" i="8"/>
  <c r="E16" i="8"/>
  <c r="B16" i="8" s="1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2" i="8"/>
  <c r="B33" i="8"/>
  <c r="B34" i="8"/>
  <c r="B35" i="8"/>
  <c r="B36" i="8"/>
  <c r="B37" i="8"/>
  <c r="B38" i="8"/>
  <c r="B39" i="8"/>
  <c r="F22" i="31"/>
  <c r="F23" i="31"/>
  <c r="C14" i="9"/>
  <c r="B14" i="9" s="1"/>
  <c r="F15" i="7" l="1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14" i="7"/>
  <c r="O27" i="7"/>
  <c r="O28" i="7"/>
  <c r="O29" i="7"/>
  <c r="O30" i="7"/>
  <c r="O31" i="7"/>
  <c r="O32" i="7"/>
  <c r="O33" i="7"/>
  <c r="O34" i="7"/>
  <c r="O35" i="7"/>
  <c r="O36" i="7"/>
  <c r="O14" i="7"/>
  <c r="O15" i="7"/>
  <c r="O16" i="7"/>
  <c r="O17" i="7"/>
  <c r="O18" i="7"/>
  <c r="O19" i="7"/>
  <c r="O20" i="7"/>
  <c r="O21" i="7"/>
  <c r="O22" i="7"/>
  <c r="O23" i="7"/>
  <c r="O24" i="7"/>
  <c r="O25" i="7"/>
  <c r="O26" i="7"/>
  <c r="C14" i="7" l="1"/>
  <c r="C33" i="7"/>
  <c r="C29" i="7"/>
  <c r="C25" i="7"/>
  <c r="C34" i="7"/>
  <c r="C30" i="7"/>
  <c r="C26" i="7"/>
  <c r="C22" i="7"/>
  <c r="C18" i="7"/>
  <c r="C21" i="7"/>
  <c r="C17" i="7"/>
  <c r="C36" i="7"/>
  <c r="C32" i="7"/>
  <c r="C28" i="7"/>
  <c r="C24" i="7"/>
  <c r="C20" i="7"/>
  <c r="C16" i="7"/>
  <c r="C35" i="7"/>
  <c r="C31" i="7"/>
  <c r="C27" i="7"/>
  <c r="C23" i="7"/>
  <c r="C19" i="7"/>
  <c r="C15" i="7"/>
  <c r="H14" i="38"/>
  <c r="L14" i="33" l="1"/>
  <c r="K14" i="38"/>
  <c r="E14" i="38"/>
  <c r="F14" i="38"/>
  <c r="G14" i="38"/>
  <c r="O12" i="7" l="1"/>
  <c r="H14" i="46" l="1"/>
  <c r="C17" i="41"/>
  <c r="D17" i="41"/>
  <c r="C18" i="41"/>
  <c r="D18" i="41"/>
  <c r="C19" i="41"/>
  <c r="D19" i="41"/>
  <c r="C20" i="41"/>
  <c r="D20" i="41"/>
  <c r="C21" i="41"/>
  <c r="D21" i="41"/>
  <c r="C22" i="41"/>
  <c r="D22" i="41"/>
  <c r="C23" i="41"/>
  <c r="D23" i="41"/>
  <c r="C24" i="41"/>
  <c r="D24" i="41"/>
  <c r="C25" i="41"/>
  <c r="D25" i="41"/>
  <c r="C26" i="41"/>
  <c r="D26" i="41"/>
  <c r="C27" i="41"/>
  <c r="D27" i="41"/>
  <c r="C28" i="41"/>
  <c r="D28" i="41"/>
  <c r="C29" i="41"/>
  <c r="D29" i="41"/>
  <c r="C30" i="41"/>
  <c r="D30" i="41"/>
  <c r="C31" i="41"/>
  <c r="D31" i="41"/>
  <c r="C32" i="41"/>
  <c r="D32" i="41"/>
  <c r="C33" i="41"/>
  <c r="D33" i="41"/>
  <c r="C34" i="41"/>
  <c r="D34" i="41"/>
  <c r="C35" i="41"/>
  <c r="D35" i="41"/>
  <c r="C36" i="41"/>
  <c r="D36" i="41"/>
  <c r="C37" i="41"/>
  <c r="D37" i="41"/>
  <c r="C38" i="41"/>
  <c r="D38" i="41"/>
  <c r="D16" i="41"/>
  <c r="C16" i="41"/>
  <c r="C16" i="39"/>
  <c r="C17" i="39"/>
  <c r="C18" i="39"/>
  <c r="C19" i="39"/>
  <c r="C20" i="39"/>
  <c r="C21" i="39"/>
  <c r="C22" i="39"/>
  <c r="C23" i="39"/>
  <c r="C24" i="39"/>
  <c r="C25" i="39"/>
  <c r="C26" i="39"/>
  <c r="C27" i="39"/>
  <c r="C28" i="39"/>
  <c r="C29" i="39"/>
  <c r="C30" i="39"/>
  <c r="C31" i="39"/>
  <c r="C32" i="39"/>
  <c r="C33" i="39"/>
  <c r="C34" i="39"/>
  <c r="C35" i="39"/>
  <c r="C36" i="39"/>
  <c r="C37" i="39"/>
  <c r="C15" i="39"/>
  <c r="D13" i="39"/>
  <c r="E13" i="39"/>
  <c r="F13" i="39"/>
  <c r="G13" i="39"/>
  <c r="D17" i="38"/>
  <c r="C17" i="38" s="1"/>
  <c r="D18" i="38"/>
  <c r="C18" i="38" s="1"/>
  <c r="D19" i="38"/>
  <c r="C19" i="38" s="1"/>
  <c r="D20" i="38"/>
  <c r="C20" i="38" s="1"/>
  <c r="D21" i="38"/>
  <c r="C21" i="38" s="1"/>
  <c r="D22" i="38"/>
  <c r="C22" i="38" s="1"/>
  <c r="D23" i="38"/>
  <c r="C23" i="38" s="1"/>
  <c r="D24" i="38"/>
  <c r="C24" i="38" s="1"/>
  <c r="D25" i="38"/>
  <c r="C25" i="38" s="1"/>
  <c r="D26" i="38"/>
  <c r="C26" i="38" s="1"/>
  <c r="D27" i="38"/>
  <c r="C27" i="38" s="1"/>
  <c r="D28" i="38"/>
  <c r="C28" i="38" s="1"/>
  <c r="D29" i="38"/>
  <c r="C29" i="38" s="1"/>
  <c r="D30" i="38"/>
  <c r="C30" i="38" s="1"/>
  <c r="D31" i="38"/>
  <c r="C31" i="38" s="1"/>
  <c r="D32" i="38"/>
  <c r="C32" i="38" s="1"/>
  <c r="D33" i="38"/>
  <c r="C33" i="38" s="1"/>
  <c r="D34" i="38"/>
  <c r="C34" i="38" s="1"/>
  <c r="D35" i="38"/>
  <c r="C35" i="38" s="1"/>
  <c r="D36" i="38"/>
  <c r="C36" i="38" s="1"/>
  <c r="D37" i="38"/>
  <c r="C37" i="38" s="1"/>
  <c r="D38" i="38"/>
  <c r="C38" i="38" s="1"/>
  <c r="D16" i="38"/>
  <c r="M16" i="37"/>
  <c r="M17" i="37"/>
  <c r="M18" i="37"/>
  <c r="M19" i="37"/>
  <c r="M20" i="37"/>
  <c r="M21" i="37"/>
  <c r="M22" i="37"/>
  <c r="M23" i="37"/>
  <c r="M24" i="37"/>
  <c r="M25" i="37"/>
  <c r="M26" i="37"/>
  <c r="M27" i="37"/>
  <c r="M28" i="37"/>
  <c r="M29" i="37"/>
  <c r="M30" i="37"/>
  <c r="M31" i="37"/>
  <c r="M32" i="37"/>
  <c r="M33" i="37"/>
  <c r="M34" i="37"/>
  <c r="M35" i="37"/>
  <c r="M36" i="37"/>
  <c r="M37" i="37"/>
  <c r="M15" i="37"/>
  <c r="F16" i="37"/>
  <c r="E16" i="37" s="1"/>
  <c r="F17" i="37"/>
  <c r="E17" i="37" s="1"/>
  <c r="F18" i="37"/>
  <c r="E18" i="37" s="1"/>
  <c r="F19" i="37"/>
  <c r="E19" i="37" s="1"/>
  <c r="F20" i="37"/>
  <c r="E20" i="37" s="1"/>
  <c r="F21" i="37"/>
  <c r="E21" i="37" s="1"/>
  <c r="F22" i="37"/>
  <c r="E22" i="37" s="1"/>
  <c r="F23" i="37"/>
  <c r="E23" i="37" s="1"/>
  <c r="F24" i="37"/>
  <c r="E24" i="37" s="1"/>
  <c r="F25" i="37"/>
  <c r="F26" i="37"/>
  <c r="E26" i="37" s="1"/>
  <c r="F27" i="37"/>
  <c r="E27" i="37" s="1"/>
  <c r="F28" i="37"/>
  <c r="E28" i="37" s="1"/>
  <c r="F29" i="37"/>
  <c r="E29" i="37" s="1"/>
  <c r="F30" i="37"/>
  <c r="E30" i="37" s="1"/>
  <c r="F31" i="37"/>
  <c r="E31" i="37" s="1"/>
  <c r="F32" i="37"/>
  <c r="E32" i="37" s="1"/>
  <c r="F33" i="37"/>
  <c r="E33" i="37" s="1"/>
  <c r="F34" i="37"/>
  <c r="E34" i="37" s="1"/>
  <c r="F35" i="37"/>
  <c r="E35" i="37" s="1"/>
  <c r="F36" i="37"/>
  <c r="E36" i="37" s="1"/>
  <c r="F37" i="37"/>
  <c r="E37" i="37" s="1"/>
  <c r="F15" i="37"/>
  <c r="E15" i="37" s="1"/>
  <c r="E25" i="37"/>
  <c r="N13" i="37"/>
  <c r="O13" i="37"/>
  <c r="P13" i="37"/>
  <c r="G13" i="37"/>
  <c r="H13" i="37"/>
  <c r="I13" i="37"/>
  <c r="C17" i="36"/>
  <c r="C18" i="36"/>
  <c r="C19" i="36"/>
  <c r="C20" i="36"/>
  <c r="C21" i="36"/>
  <c r="C22" i="36"/>
  <c r="C23" i="36"/>
  <c r="C24" i="36"/>
  <c r="C25" i="36"/>
  <c r="C26" i="36"/>
  <c r="C27" i="36"/>
  <c r="C28" i="36"/>
  <c r="C29" i="36"/>
  <c r="C30" i="36"/>
  <c r="C31" i="36"/>
  <c r="C32" i="36"/>
  <c r="C33" i="36"/>
  <c r="C34" i="36"/>
  <c r="C35" i="36"/>
  <c r="C36" i="36"/>
  <c r="C37" i="36"/>
  <c r="C38" i="36"/>
  <c r="C16" i="36"/>
  <c r="E17" i="45"/>
  <c r="E18" i="45"/>
  <c r="E19" i="45"/>
  <c r="E20" i="45"/>
  <c r="E21" i="45"/>
  <c r="E22" i="45"/>
  <c r="E23" i="45"/>
  <c r="E24" i="45"/>
  <c r="E25" i="45"/>
  <c r="E26" i="45"/>
  <c r="E27" i="45"/>
  <c r="E28" i="45"/>
  <c r="E29" i="45"/>
  <c r="E30" i="45"/>
  <c r="E31" i="45"/>
  <c r="E32" i="45"/>
  <c r="E33" i="45"/>
  <c r="E16" i="45"/>
  <c r="D28" i="45"/>
  <c r="D29" i="45"/>
  <c r="D30" i="45"/>
  <c r="D31" i="45"/>
  <c r="D32" i="45"/>
  <c r="D33" i="45"/>
  <c r="D34" i="45"/>
  <c r="D17" i="45"/>
  <c r="D18" i="45"/>
  <c r="D19" i="45"/>
  <c r="D20" i="45"/>
  <c r="D21" i="45"/>
  <c r="D22" i="45"/>
  <c r="D23" i="45"/>
  <c r="D24" i="45"/>
  <c r="D25" i="45"/>
  <c r="D26" i="45"/>
  <c r="D27" i="45"/>
  <c r="D16" i="45"/>
  <c r="C17" i="45"/>
  <c r="C18" i="45"/>
  <c r="C19" i="45"/>
  <c r="C20" i="45"/>
  <c r="C21" i="45"/>
  <c r="C22" i="45"/>
  <c r="C23" i="45"/>
  <c r="C24" i="45"/>
  <c r="C25" i="45"/>
  <c r="C26" i="45"/>
  <c r="C27" i="45"/>
  <c r="C28" i="45"/>
  <c r="C29" i="45"/>
  <c r="C30" i="45"/>
  <c r="C31" i="45"/>
  <c r="C16" i="45"/>
  <c r="B17" i="45"/>
  <c r="B18" i="45"/>
  <c r="B19" i="45"/>
  <c r="B20" i="45"/>
  <c r="B21" i="45"/>
  <c r="B22" i="45"/>
  <c r="B23" i="45"/>
  <c r="B24" i="45"/>
  <c r="B25" i="45"/>
  <c r="B26" i="45"/>
  <c r="B27" i="45"/>
  <c r="B28" i="45"/>
  <c r="B29" i="45"/>
  <c r="B30" i="45"/>
  <c r="B16" i="45"/>
  <c r="C16" i="38" l="1"/>
  <c r="C14" i="38" s="1"/>
  <c r="D14" i="38"/>
  <c r="C13" i="39"/>
  <c r="M13" i="37"/>
  <c r="F13" i="37"/>
  <c r="E13" i="37"/>
  <c r="G16" i="51"/>
  <c r="G28" i="51"/>
  <c r="C37" i="44" l="1"/>
  <c r="B37" i="44"/>
  <c r="B16" i="44"/>
  <c r="C16" i="44"/>
  <c r="B17" i="44"/>
  <c r="C17" i="44"/>
  <c r="B18" i="44"/>
  <c r="C18" i="44"/>
  <c r="B19" i="44"/>
  <c r="C19" i="44"/>
  <c r="B20" i="44"/>
  <c r="C20" i="44"/>
  <c r="B21" i="44"/>
  <c r="C21" i="44"/>
  <c r="B22" i="44"/>
  <c r="C22" i="44"/>
  <c r="B23" i="44"/>
  <c r="C23" i="44"/>
  <c r="B24" i="44"/>
  <c r="C24" i="44"/>
  <c r="B25" i="44"/>
  <c r="C25" i="44"/>
  <c r="B26" i="44"/>
  <c r="C26" i="44"/>
  <c r="B27" i="44"/>
  <c r="C27" i="44"/>
  <c r="B28" i="44"/>
  <c r="C28" i="44"/>
  <c r="B29" i="44"/>
  <c r="C29" i="44"/>
  <c r="B30" i="44"/>
  <c r="C30" i="44"/>
  <c r="B31" i="44"/>
  <c r="C31" i="44"/>
  <c r="B32" i="44"/>
  <c r="C32" i="44"/>
  <c r="B33" i="44"/>
  <c r="C33" i="44"/>
  <c r="B34" i="44"/>
  <c r="C34" i="44"/>
  <c r="B35" i="44"/>
  <c r="C35" i="44"/>
  <c r="B36" i="44"/>
  <c r="C36" i="44"/>
  <c r="C15" i="44"/>
  <c r="B15" i="44"/>
  <c r="M14" i="35"/>
  <c r="C36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14" i="14"/>
  <c r="U12" i="7"/>
  <c r="J12" i="7"/>
  <c r="R17" i="11" l="1"/>
  <c r="R18" i="11"/>
  <c r="R19" i="11"/>
  <c r="R20" i="11"/>
  <c r="R21" i="11"/>
  <c r="U18" i="11"/>
  <c r="U19" i="11"/>
  <c r="U20" i="11"/>
  <c r="U21" i="11"/>
  <c r="U22" i="11"/>
  <c r="R22" i="11"/>
  <c r="U17" i="11"/>
  <c r="G38" i="51" l="1"/>
  <c r="C38" i="51"/>
  <c r="G37" i="51"/>
  <c r="C37" i="51"/>
  <c r="G36" i="51"/>
  <c r="C36" i="51"/>
  <c r="G35" i="51"/>
  <c r="C35" i="51"/>
  <c r="G34" i="51"/>
  <c r="C34" i="51"/>
  <c r="G33" i="51"/>
  <c r="C33" i="51"/>
  <c r="G32" i="51"/>
  <c r="C32" i="51"/>
  <c r="G31" i="51"/>
  <c r="C31" i="51"/>
  <c r="G30" i="51"/>
  <c r="C30" i="51"/>
  <c r="G29" i="51"/>
  <c r="C29" i="51"/>
  <c r="C28" i="51"/>
  <c r="G27" i="51"/>
  <c r="C27" i="51"/>
  <c r="G26" i="51"/>
  <c r="C26" i="51"/>
  <c r="G25" i="51"/>
  <c r="C25" i="51"/>
  <c r="G24" i="51"/>
  <c r="C24" i="51"/>
  <c r="G23" i="51"/>
  <c r="C23" i="51"/>
  <c r="G22" i="51"/>
  <c r="C22" i="51"/>
  <c r="G21" i="51"/>
  <c r="C21" i="51"/>
  <c r="G20" i="51"/>
  <c r="C20" i="51"/>
  <c r="G19" i="51"/>
  <c r="C19" i="51"/>
  <c r="G18" i="51"/>
  <c r="C18" i="51"/>
  <c r="G17" i="51"/>
  <c r="C17" i="51"/>
  <c r="C16" i="51"/>
  <c r="L14" i="51"/>
  <c r="K14" i="51"/>
  <c r="J14" i="51"/>
  <c r="I14" i="51"/>
  <c r="H14" i="51"/>
  <c r="F14" i="51"/>
  <c r="E14" i="51"/>
  <c r="D14" i="51"/>
  <c r="C14" i="51" l="1"/>
  <c r="G14" i="51"/>
  <c r="C12" i="7" l="1"/>
  <c r="C32" i="45" l="1"/>
  <c r="C33" i="45"/>
  <c r="C34" i="45"/>
  <c r="E34" i="45"/>
  <c r="C35" i="45"/>
  <c r="D35" i="45"/>
  <c r="E35" i="45"/>
  <c r="C36" i="45"/>
  <c r="D36" i="45"/>
  <c r="E36" i="45"/>
  <c r="C37" i="45"/>
  <c r="D37" i="45"/>
  <c r="E37" i="45"/>
  <c r="C38" i="45"/>
  <c r="D38" i="45"/>
  <c r="E38" i="45"/>
  <c r="B31" i="45"/>
  <c r="B32" i="45"/>
  <c r="B33" i="45"/>
  <c r="B34" i="45"/>
  <c r="B35" i="45"/>
  <c r="B36" i="45"/>
  <c r="B37" i="45"/>
  <c r="B38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W14" i="45"/>
  <c r="X14" i="45"/>
  <c r="Y14" i="45"/>
  <c r="N13" i="44"/>
  <c r="K13" i="44"/>
  <c r="L13" i="44"/>
  <c r="R14" i="40"/>
  <c r="S14" i="40"/>
  <c r="T14" i="40"/>
  <c r="Q14" i="40"/>
  <c r="E14" i="40"/>
  <c r="K14" i="40"/>
  <c r="L14" i="40"/>
  <c r="I12" i="49"/>
  <c r="H12" i="49"/>
  <c r="G12" i="49"/>
  <c r="F12" i="49"/>
  <c r="E12" i="49"/>
  <c r="D12" i="49"/>
  <c r="C12" i="49"/>
  <c r="J12" i="12"/>
  <c r="I12" i="12"/>
  <c r="H12" i="12"/>
  <c r="G12" i="12"/>
  <c r="F12" i="12"/>
  <c r="D12" i="12"/>
  <c r="C12" i="12"/>
  <c r="E12" i="12"/>
  <c r="Q14" i="41"/>
  <c r="P14" i="41"/>
  <c r="O14" i="41"/>
  <c r="N14" i="41"/>
  <c r="K14" i="41"/>
  <c r="J14" i="41"/>
  <c r="H14" i="40"/>
  <c r="M14" i="40"/>
  <c r="J14" i="40"/>
  <c r="I14" i="40"/>
  <c r="G14" i="40"/>
  <c r="F14" i="40"/>
  <c r="C13" i="37"/>
  <c r="L16" i="37"/>
  <c r="D16" i="37" s="1"/>
  <c r="L17" i="37"/>
  <c r="D17" i="37" s="1"/>
  <c r="L18" i="37"/>
  <c r="D18" i="37" s="1"/>
  <c r="L19" i="37"/>
  <c r="D19" i="37" s="1"/>
  <c r="L20" i="37"/>
  <c r="D20" i="37" s="1"/>
  <c r="L21" i="37"/>
  <c r="D21" i="37" s="1"/>
  <c r="L22" i="37"/>
  <c r="D22" i="37" s="1"/>
  <c r="L23" i="37"/>
  <c r="D23" i="37" s="1"/>
  <c r="L24" i="37"/>
  <c r="D24" i="37" s="1"/>
  <c r="L25" i="37"/>
  <c r="D25" i="37" s="1"/>
  <c r="L26" i="37"/>
  <c r="D26" i="37" s="1"/>
  <c r="L27" i="37"/>
  <c r="D27" i="37" s="1"/>
  <c r="L28" i="37"/>
  <c r="D28" i="37" s="1"/>
  <c r="L29" i="37"/>
  <c r="D29" i="37" s="1"/>
  <c r="L30" i="37"/>
  <c r="D30" i="37" s="1"/>
  <c r="L31" i="37"/>
  <c r="D31" i="37" s="1"/>
  <c r="L32" i="37"/>
  <c r="D32" i="37" s="1"/>
  <c r="L33" i="37"/>
  <c r="D33" i="37" s="1"/>
  <c r="L34" i="37"/>
  <c r="D34" i="37" s="1"/>
  <c r="L35" i="37"/>
  <c r="D35" i="37" s="1"/>
  <c r="L36" i="37"/>
  <c r="D36" i="37" s="1"/>
  <c r="L37" i="37"/>
  <c r="D37" i="37" s="1"/>
  <c r="L15" i="37"/>
  <c r="D15" i="37" s="1"/>
  <c r="D12" i="13"/>
  <c r="F34" i="31"/>
  <c r="N12" i="7"/>
  <c r="P12" i="7"/>
  <c r="Q12" i="7"/>
  <c r="R12" i="7"/>
  <c r="S12" i="7"/>
  <c r="T12" i="7"/>
  <c r="M12" i="7"/>
  <c r="D12" i="7"/>
  <c r="E12" i="7"/>
  <c r="F12" i="7"/>
  <c r="G12" i="7"/>
  <c r="H12" i="7"/>
  <c r="I12" i="7"/>
  <c r="H39" i="10"/>
  <c r="C39" i="10"/>
  <c r="H38" i="10"/>
  <c r="C38" i="10"/>
  <c r="H37" i="10"/>
  <c r="C37" i="10"/>
  <c r="H36" i="10"/>
  <c r="C36" i="10"/>
  <c r="H35" i="10"/>
  <c r="C35" i="10"/>
  <c r="H34" i="10"/>
  <c r="C34" i="10"/>
  <c r="H33" i="10"/>
  <c r="C33" i="10"/>
  <c r="H32" i="10"/>
  <c r="C32" i="10"/>
  <c r="H31" i="10"/>
  <c r="C31" i="10"/>
  <c r="H30" i="10"/>
  <c r="C30" i="10"/>
  <c r="H29" i="10"/>
  <c r="C29" i="10"/>
  <c r="H28" i="10"/>
  <c r="C28" i="10"/>
  <c r="H27" i="10"/>
  <c r="C27" i="10"/>
  <c r="H26" i="10"/>
  <c r="C26" i="10"/>
  <c r="H25" i="10"/>
  <c r="C25" i="10"/>
  <c r="H24" i="10"/>
  <c r="C24" i="10"/>
  <c r="H23" i="10"/>
  <c r="C23" i="10"/>
  <c r="H22" i="10"/>
  <c r="C22" i="10"/>
  <c r="H21" i="10"/>
  <c r="C21" i="10"/>
  <c r="H20" i="10"/>
  <c r="C20" i="10"/>
  <c r="H19" i="10"/>
  <c r="C19" i="10"/>
  <c r="H18" i="10"/>
  <c r="C18" i="10"/>
  <c r="H17" i="10"/>
  <c r="C17" i="10"/>
  <c r="R15" i="10"/>
  <c r="Q15" i="10"/>
  <c r="P15" i="10"/>
  <c r="O15" i="10"/>
  <c r="N15" i="10"/>
  <c r="M15" i="10"/>
  <c r="J15" i="10"/>
  <c r="I15" i="10"/>
  <c r="G15" i="10"/>
  <c r="F15" i="10"/>
  <c r="E15" i="10"/>
  <c r="D15" i="10"/>
  <c r="E17" i="11"/>
  <c r="E18" i="11"/>
  <c r="E19" i="11"/>
  <c r="E20" i="11"/>
  <c r="E21" i="11"/>
  <c r="E22" i="11"/>
  <c r="F40" i="31"/>
  <c r="F39" i="31"/>
  <c r="F38" i="31"/>
  <c r="F37" i="31"/>
  <c r="F36" i="31"/>
  <c r="F35" i="31"/>
  <c r="F33" i="31"/>
  <c r="F32" i="31"/>
  <c r="F31" i="31"/>
  <c r="F30" i="31"/>
  <c r="F29" i="31"/>
  <c r="F28" i="31"/>
  <c r="F27" i="31"/>
  <c r="F26" i="31"/>
  <c r="F25" i="31"/>
  <c r="F24" i="31"/>
  <c r="F21" i="31"/>
  <c r="F20" i="31"/>
  <c r="F19" i="31"/>
  <c r="F18" i="31"/>
  <c r="K16" i="31"/>
  <c r="J16" i="31"/>
  <c r="I16" i="31"/>
  <c r="H16" i="31"/>
  <c r="G16" i="31"/>
  <c r="E16" i="31"/>
  <c r="D16" i="31"/>
  <c r="C16" i="31"/>
  <c r="F13" i="34"/>
  <c r="G13" i="34"/>
  <c r="H13" i="34"/>
  <c r="G12" i="13"/>
  <c r="C12" i="13"/>
  <c r="B14" i="35"/>
  <c r="E14" i="35"/>
  <c r="H14" i="35"/>
  <c r="K14" i="35"/>
  <c r="L14" i="8"/>
  <c r="K14" i="8"/>
  <c r="J14" i="8"/>
  <c r="I14" i="8"/>
  <c r="H14" i="8"/>
  <c r="G14" i="8"/>
  <c r="F14" i="8"/>
  <c r="D14" i="8"/>
  <c r="C14" i="8"/>
  <c r="D13" i="34"/>
  <c r="E13" i="34"/>
  <c r="C14" i="33"/>
  <c r="W15" i="11"/>
  <c r="V15" i="11"/>
  <c r="T15" i="11"/>
  <c r="S15" i="11"/>
  <c r="Q15" i="11"/>
  <c r="P15" i="11"/>
  <c r="O15" i="11"/>
  <c r="N15" i="11"/>
  <c r="M15" i="11"/>
  <c r="L15" i="11"/>
  <c r="I15" i="11"/>
  <c r="H15" i="11"/>
  <c r="G15" i="11"/>
  <c r="F15" i="11"/>
  <c r="D15" i="11"/>
  <c r="C15" i="11"/>
  <c r="F14" i="43"/>
  <c r="E14" i="43"/>
  <c r="D14" i="43"/>
  <c r="O13" i="34"/>
  <c r="N13" i="34"/>
  <c r="K13" i="34"/>
  <c r="G14" i="33"/>
  <c r="E14" i="33"/>
  <c r="F14" i="45"/>
  <c r="C13" i="44"/>
  <c r="B13" i="44"/>
  <c r="P13" i="44"/>
  <c r="O13" i="44"/>
  <c r="M13" i="44"/>
  <c r="J13" i="44"/>
  <c r="I13" i="44"/>
  <c r="H13" i="44"/>
  <c r="G13" i="44"/>
  <c r="F13" i="44"/>
  <c r="E13" i="44"/>
  <c r="D13" i="44"/>
  <c r="S14" i="41"/>
  <c r="R14" i="41"/>
  <c r="M14" i="41"/>
  <c r="L14" i="41"/>
  <c r="I14" i="41"/>
  <c r="H14" i="41"/>
  <c r="F14" i="41"/>
  <c r="E14" i="41"/>
  <c r="D14" i="40"/>
  <c r="C14" i="40"/>
  <c r="B14" i="40"/>
  <c r="M13" i="34"/>
  <c r="L13" i="34"/>
  <c r="C13" i="34"/>
  <c r="I14" i="33"/>
  <c r="H14" i="33"/>
  <c r="F14" i="33"/>
  <c r="D14" i="33"/>
  <c r="C14" i="36"/>
  <c r="D14" i="36"/>
  <c r="E14" i="36"/>
  <c r="F14" i="36"/>
  <c r="G14" i="36"/>
  <c r="H14" i="36"/>
  <c r="M14" i="33"/>
  <c r="N14" i="33"/>
  <c r="O14" i="33"/>
  <c r="P14" i="33"/>
  <c r="Q14" i="33"/>
  <c r="D12" i="14"/>
  <c r="E12" i="14"/>
  <c r="D14" i="41"/>
  <c r="C14" i="41"/>
  <c r="I14" i="35"/>
  <c r="L14" i="35"/>
  <c r="C14" i="35"/>
  <c r="F14" i="35"/>
  <c r="J14" i="35"/>
  <c r="D14" i="35"/>
  <c r="G14" i="35"/>
  <c r="U15" i="11"/>
  <c r="C12" i="14"/>
  <c r="D13" i="37" l="1"/>
  <c r="C15" i="10"/>
  <c r="F16" i="31"/>
  <c r="H15" i="10"/>
  <c r="R15" i="11"/>
  <c r="E14" i="45"/>
  <c r="L13" i="37"/>
  <c r="E15" i="11"/>
  <c r="D14" i="45"/>
  <c r="B14" i="45"/>
  <c r="C14" i="45"/>
  <c r="C14" i="43"/>
  <c r="B14" i="8"/>
  <c r="E14" i="8"/>
</calcChain>
</file>

<file path=xl/sharedStrings.xml><?xml version="1.0" encoding="utf-8"?>
<sst xmlns="http://schemas.openxmlformats.org/spreadsheetml/2006/main" count="3786" uniqueCount="1234">
  <si>
    <t>9-5. 서  류</t>
  </si>
  <si>
    <t>9-5. Potatoes</t>
  </si>
  <si>
    <t>과 채 류 Fruit vegetables</t>
  </si>
  <si>
    <t>10. Vegetable Production</t>
  </si>
  <si>
    <t>무 Radish</t>
  </si>
  <si>
    <t>조미채소 Flovour vegetables</t>
  </si>
  <si>
    <t>Year</t>
  </si>
  <si>
    <t>Source : Statistics Korea</t>
  </si>
  <si>
    <t>11. 특용작물 생산량</t>
  </si>
  <si>
    <t>12. 과실류 생산량</t>
  </si>
  <si>
    <t>12. Fruit Production</t>
  </si>
  <si>
    <t>13. 공공비축 미곡 매입실적(정곡)</t>
    <phoneticPr fontId="58" type="noConversion"/>
  </si>
  <si>
    <t>13. Government-Purchased Rice by Class and Kind(Polished)</t>
    <phoneticPr fontId="58" type="noConversion"/>
  </si>
  <si>
    <t>단위 : 1,000㎏</t>
    <phoneticPr fontId="58" type="noConversion"/>
  </si>
  <si>
    <t>Unit : 1,000 ㎏</t>
    <phoneticPr fontId="58" type="noConversion"/>
  </si>
  <si>
    <t>실적
Purchased quantity</t>
    <phoneticPr fontId="58" type="noConversion"/>
  </si>
  <si>
    <t>등급별
By class</t>
    <phoneticPr fontId="58" type="noConversion"/>
  </si>
  <si>
    <t>종류별
By Kind</t>
    <phoneticPr fontId="58" type="noConversion"/>
  </si>
  <si>
    <t>특등
Special grade</t>
    <phoneticPr fontId="58" type="noConversion"/>
  </si>
  <si>
    <t>1등
1st grade</t>
    <phoneticPr fontId="58" type="noConversion"/>
  </si>
  <si>
    <t>2등
2nd grade</t>
    <phoneticPr fontId="58" type="noConversion"/>
  </si>
  <si>
    <t>종자
Seed</t>
    <phoneticPr fontId="58" type="noConversion"/>
  </si>
  <si>
    <t xml:space="preserve"> Pohang</t>
    <phoneticPr fontId="58" type="noConversion"/>
  </si>
  <si>
    <t xml:space="preserve"> Gyeongju</t>
    <phoneticPr fontId="58" type="noConversion"/>
  </si>
  <si>
    <t xml:space="preserve"> Gimcheon</t>
    <phoneticPr fontId="58" type="noConversion"/>
  </si>
  <si>
    <t xml:space="preserve"> Andong</t>
    <phoneticPr fontId="58" type="noConversion"/>
  </si>
  <si>
    <t xml:space="preserve"> Gumi</t>
    <phoneticPr fontId="58" type="noConversion"/>
  </si>
  <si>
    <t xml:space="preserve"> Yeongju</t>
    <phoneticPr fontId="58" type="noConversion"/>
  </si>
  <si>
    <t xml:space="preserve"> Yeongcheon</t>
    <phoneticPr fontId="58" type="noConversion"/>
  </si>
  <si>
    <t xml:space="preserve"> Sangju</t>
    <phoneticPr fontId="58" type="noConversion"/>
  </si>
  <si>
    <t xml:space="preserve"> Mungyeong</t>
    <phoneticPr fontId="58" type="noConversion"/>
  </si>
  <si>
    <t xml:space="preserve"> Gyeongsan</t>
    <phoneticPr fontId="58" type="noConversion"/>
  </si>
  <si>
    <t xml:space="preserve"> Gunwi</t>
    <phoneticPr fontId="58" type="noConversion"/>
  </si>
  <si>
    <t xml:space="preserve"> Uiseong</t>
    <phoneticPr fontId="58" type="noConversion"/>
  </si>
  <si>
    <t xml:space="preserve"> Cheongsong</t>
    <phoneticPr fontId="58" type="noConversion"/>
  </si>
  <si>
    <t xml:space="preserve"> Yeongyang</t>
    <phoneticPr fontId="58" type="noConversion"/>
  </si>
  <si>
    <t xml:space="preserve"> Yeongdeok</t>
    <phoneticPr fontId="58" type="noConversion"/>
  </si>
  <si>
    <t xml:space="preserve"> Cheongdo</t>
    <phoneticPr fontId="58" type="noConversion"/>
  </si>
  <si>
    <t xml:space="preserve"> Goryeong</t>
    <phoneticPr fontId="58" type="noConversion"/>
  </si>
  <si>
    <t xml:space="preserve"> Seongju</t>
    <phoneticPr fontId="58" type="noConversion"/>
  </si>
  <si>
    <t xml:space="preserve"> Chilgok</t>
    <phoneticPr fontId="58" type="noConversion"/>
  </si>
  <si>
    <t xml:space="preserve"> Yecheon</t>
    <phoneticPr fontId="58" type="noConversion"/>
  </si>
  <si>
    <t xml:space="preserve"> Bonghwa</t>
    <phoneticPr fontId="58" type="noConversion"/>
  </si>
  <si>
    <t xml:space="preserve"> Uljin</t>
    <phoneticPr fontId="58" type="noConversion"/>
  </si>
  <si>
    <t xml:space="preserve"> Ulleung</t>
    <phoneticPr fontId="58" type="noConversion"/>
  </si>
  <si>
    <t>연별 및
시군별</t>
    <phoneticPr fontId="58" type="noConversion"/>
  </si>
  <si>
    <t>Year &amp;
Si, Gun</t>
    <phoneticPr fontId="58" type="noConversion"/>
  </si>
  <si>
    <t>연별 및 시군별
Year &amp; Si, Gun</t>
  </si>
  <si>
    <t xml:space="preserve"> </t>
    <phoneticPr fontId="58" type="noConversion"/>
  </si>
  <si>
    <t>단위 : 개</t>
    <phoneticPr fontId="58" type="noConversion"/>
  </si>
  <si>
    <t>생산능력(t/일)
Production capacity(ton/day)</t>
    <phoneticPr fontId="58" type="noConversion"/>
  </si>
  <si>
    <t>정미
Polished
rice</t>
    <phoneticPr fontId="58" type="noConversion"/>
  </si>
  <si>
    <t>정맥
Polished barley</t>
    <phoneticPr fontId="58" type="noConversion"/>
  </si>
  <si>
    <t>압맥
Pressed wheat</t>
    <phoneticPr fontId="58" type="noConversion"/>
  </si>
  <si>
    <t>제분
Flour</t>
    <phoneticPr fontId="58" type="noConversion"/>
  </si>
  <si>
    <t>단위 : 대</t>
  </si>
  <si>
    <t>Unit : each</t>
    <phoneticPr fontId="58" type="noConversion"/>
  </si>
  <si>
    <t>총계
Total</t>
    <phoneticPr fontId="58" type="noConversion"/>
  </si>
  <si>
    <t xml:space="preserve">방  조  제
Sea walls management </t>
    <phoneticPr fontId="58" type="noConversion"/>
  </si>
  <si>
    <t>면  적
Area</t>
    <phoneticPr fontId="58" type="noConversion"/>
  </si>
  <si>
    <t>기  타
Others</t>
    <phoneticPr fontId="58" type="noConversion"/>
  </si>
  <si>
    <t>합 계
Total</t>
    <phoneticPr fontId="58" type="noConversion"/>
  </si>
  <si>
    <t>기 타
Others</t>
    <phoneticPr fontId="58" type="noConversion"/>
  </si>
  <si>
    <t>합  계</t>
    <phoneticPr fontId="66" type="noConversion"/>
  </si>
  <si>
    <t>도  벌</t>
    <phoneticPr fontId="66" type="noConversion"/>
  </si>
  <si>
    <t>산  불</t>
    <phoneticPr fontId="66" type="noConversion"/>
  </si>
  <si>
    <t>기  타</t>
    <phoneticPr fontId="66" type="noConversion"/>
  </si>
  <si>
    <t>동력경운기
Power tiller</t>
    <phoneticPr fontId="58" type="noConversion"/>
  </si>
  <si>
    <t>농용트랙터</t>
    <phoneticPr fontId="58" type="noConversion"/>
  </si>
  <si>
    <t>스피드
스프레이어
(SS기)
speedsplayer</t>
    <phoneticPr fontId="58" type="noConversion"/>
  </si>
  <si>
    <t>Year &amp; Si, Gun</t>
    <phoneticPr fontId="58" type="noConversion"/>
  </si>
  <si>
    <t>Year &amp; Si, Gun</t>
    <phoneticPr fontId="66" type="noConversion"/>
  </si>
  <si>
    <t>…</t>
    <phoneticPr fontId="58" type="noConversion"/>
  </si>
  <si>
    <t>단위 : 개, 천원</t>
    <phoneticPr fontId="58" type="noConversion"/>
  </si>
  <si>
    <t>Unit : number, 1,000 won</t>
    <phoneticPr fontId="58" type="noConversion"/>
  </si>
  <si>
    <t>착정  Well drilling</t>
    <phoneticPr fontId="58" type="noConversion"/>
  </si>
  <si>
    <t xml:space="preserve">이용시설(비)   Underground-water facilities </t>
    <phoneticPr fontId="58" type="noConversion"/>
  </si>
  <si>
    <t>총 투자액Gross amount invested</t>
    <phoneticPr fontId="58" type="noConversion"/>
  </si>
  <si>
    <t>용수 개발량Amount of water developed</t>
    <phoneticPr fontId="58" type="noConversion"/>
  </si>
  <si>
    <t>공  수
No. of drilled holes</t>
    <phoneticPr fontId="58" type="noConversion"/>
  </si>
  <si>
    <t>투 자 액Invested amount</t>
    <phoneticPr fontId="58" type="noConversion"/>
  </si>
  <si>
    <t>지구수
Number of areas</t>
    <phoneticPr fontId="58" type="noConversion"/>
  </si>
  <si>
    <t>재원별 사업비 
Business expenses by financing source</t>
    <phoneticPr fontId="58" type="noConversion"/>
  </si>
  <si>
    <t>국비
National gov't </t>
    <phoneticPr fontId="58" type="noConversion"/>
  </si>
  <si>
    <t>지 방 비
Local gov't</t>
    <phoneticPr fontId="58" type="noConversion"/>
  </si>
  <si>
    <t>토끼</t>
  </si>
  <si>
    <t>개</t>
  </si>
  <si>
    <t>오리</t>
  </si>
  <si>
    <t>칠면조</t>
  </si>
  <si>
    <t>마필</t>
  </si>
  <si>
    <t>산양</t>
  </si>
  <si>
    <t>면양</t>
  </si>
  <si>
    <t>사슴</t>
  </si>
  <si>
    <t>꿀벌</t>
  </si>
  <si>
    <t>Sheep</t>
  </si>
  <si>
    <t>Deer</t>
  </si>
  <si>
    <t>Goose</t>
  </si>
  <si>
    <t>단위 : 마리</t>
    <phoneticPr fontId="58" type="noConversion"/>
  </si>
  <si>
    <t>Unit : head</t>
    <phoneticPr fontId="58" type="noConversion"/>
  </si>
  <si>
    <t>Native and beef cattle</t>
    <phoneticPr fontId="58" type="noConversion"/>
  </si>
  <si>
    <t>Dairy cattle</t>
    <phoneticPr fontId="58" type="noConversion"/>
  </si>
  <si>
    <t>Pigs</t>
    <phoneticPr fontId="58" type="noConversion"/>
  </si>
  <si>
    <t>Chicken</t>
    <phoneticPr fontId="58" type="noConversion"/>
  </si>
  <si>
    <t>Rabbits</t>
    <phoneticPr fontId="58" type="noConversion"/>
  </si>
  <si>
    <t>Dogs</t>
    <phoneticPr fontId="58" type="noConversion"/>
  </si>
  <si>
    <t>Ducks</t>
    <phoneticPr fontId="58" type="noConversion"/>
  </si>
  <si>
    <t>Turkeys</t>
    <phoneticPr fontId="58" type="noConversion"/>
  </si>
  <si>
    <t>사육가구</t>
    <phoneticPr fontId="58" type="noConversion"/>
  </si>
  <si>
    <t>마리수
Heads</t>
    <phoneticPr fontId="58" type="noConversion"/>
  </si>
  <si>
    <t>Households</t>
    <phoneticPr fontId="58" type="noConversion"/>
  </si>
  <si>
    <t>거위</t>
    <phoneticPr fontId="58" type="noConversion"/>
  </si>
  <si>
    <t>Horses</t>
    <phoneticPr fontId="58" type="noConversion"/>
  </si>
  <si>
    <t>Goats</t>
    <phoneticPr fontId="58" type="noConversion"/>
  </si>
  <si>
    <t>Bees</t>
    <phoneticPr fontId="58" type="noConversion"/>
  </si>
  <si>
    <t>군수
Group Num</t>
    <phoneticPr fontId="58" type="noConversion"/>
  </si>
  <si>
    <t>주 : 1) 12월 1일 기준 Based on Dec. 1.</t>
    <phoneticPr fontId="58" type="noConversion"/>
  </si>
  <si>
    <t xml:space="preserve">      2) 2006년부터 3천수 이상 사육농가대상 전수조사 자료임.</t>
    <phoneticPr fontId="58" type="noConversion"/>
  </si>
  <si>
    <t>단위 : 마리</t>
    <phoneticPr fontId="58" type="noConversion"/>
  </si>
  <si>
    <t>Unit : head</t>
    <phoneticPr fontId="58" type="noConversion"/>
  </si>
  <si>
    <t>기종저
Black leg</t>
    <phoneticPr fontId="58" type="noConversion"/>
  </si>
  <si>
    <t>돼지
오제스키병
Aujeszky's</t>
    <phoneticPr fontId="58" type="noConversion"/>
  </si>
  <si>
    <t>돼지단독
Swine erysipelas</t>
    <phoneticPr fontId="58" type="noConversion"/>
  </si>
  <si>
    <t>광견병
Rabies</t>
    <phoneticPr fontId="58" type="noConversion"/>
  </si>
  <si>
    <t>뉴캐슬병
Newcastle disease</t>
    <phoneticPr fontId="58" type="noConversion"/>
  </si>
  <si>
    <t>추백리
Pullorum disease</t>
    <phoneticPr fontId="58" type="noConversion"/>
  </si>
  <si>
    <t>우결핵
Tubercu-losis</t>
    <phoneticPr fontId="58" type="noConversion"/>
  </si>
  <si>
    <t>브루세라
Brucellosis</t>
    <phoneticPr fontId="58" type="noConversion"/>
  </si>
  <si>
    <t>돼지전염성
위장염
TGE</t>
    <phoneticPr fontId="58" type="noConversion"/>
  </si>
  <si>
    <t>닭티프스
Fowltyphoid</t>
    <phoneticPr fontId="58" type="noConversion"/>
  </si>
  <si>
    <t>전염성
F낭염</t>
    <phoneticPr fontId="58" type="noConversion"/>
  </si>
  <si>
    <t>단위 : 마리</t>
  </si>
  <si>
    <t xml:space="preserve"> Yeongju</t>
  </si>
  <si>
    <t xml:space="preserve"> Bonghwa</t>
  </si>
  <si>
    <t xml:space="preserve"> Ulleung</t>
  </si>
  <si>
    <t>탄저·기종저
Anthrax,
Black Leg</t>
    <phoneticPr fontId="58" type="noConversion"/>
  </si>
  <si>
    <t>소전염성
비기관염
Infectious ovine rhinotracheities</t>
    <phoneticPr fontId="58" type="noConversion"/>
  </si>
  <si>
    <t>돼     지
일본뇌염
Japanese encephalitis</t>
    <phoneticPr fontId="58" type="noConversion"/>
  </si>
  <si>
    <t>돼지전염성
위장병
Transmissible gastroenteritis</t>
    <phoneticPr fontId="58" type="noConversion"/>
  </si>
  <si>
    <t>돼        지
오제스키병
Aujeszky's</t>
    <phoneticPr fontId="58" type="noConversion"/>
  </si>
  <si>
    <t>뉴캣슬병
Newcastle disease</t>
    <phoneticPr fontId="58" type="noConversion"/>
  </si>
  <si>
    <t>소유행열
Bovine 
epidemic fever</t>
    <phoneticPr fontId="58" type="noConversion"/>
  </si>
  <si>
    <t>소
아까바네병
Akabane disease</t>
    <phoneticPr fontId="58" type="noConversion"/>
  </si>
  <si>
    <t>단위 : 마리, 톤</t>
    <phoneticPr fontId="58" type="noConversion"/>
  </si>
  <si>
    <t>Unit : head, ton</t>
    <phoneticPr fontId="58" type="noConversion"/>
  </si>
  <si>
    <t>소 Cattle</t>
    <phoneticPr fontId="58" type="noConversion"/>
  </si>
  <si>
    <t>돼지 Pigs</t>
    <phoneticPr fontId="58" type="noConversion"/>
  </si>
  <si>
    <t>닭  Chickens</t>
    <phoneticPr fontId="58" type="noConversion"/>
  </si>
  <si>
    <t>기타  Others</t>
    <phoneticPr fontId="58" type="noConversion"/>
  </si>
  <si>
    <t>두수
No.of heads</t>
    <phoneticPr fontId="58" type="noConversion"/>
  </si>
  <si>
    <t>생체량
Alive</t>
    <phoneticPr fontId="58" type="noConversion"/>
  </si>
  <si>
    <t>지육량
Meat</t>
    <phoneticPr fontId="58" type="noConversion"/>
  </si>
  <si>
    <t>단위 : M/T</t>
  </si>
  <si>
    <t>연별 및 시군별
Year &amp; Si, Gun</t>
  </si>
  <si>
    <t>양계용
For poultry</t>
    <phoneticPr fontId="58" type="noConversion"/>
  </si>
  <si>
    <t>양돈용
For swine</t>
    <phoneticPr fontId="58" type="noConversion"/>
  </si>
  <si>
    <t>낙농용
For dairy</t>
    <phoneticPr fontId="58" type="noConversion"/>
  </si>
  <si>
    <t>비육용
For beef cattle</t>
    <phoneticPr fontId="58" type="noConversion"/>
  </si>
  <si>
    <t>단위 : ha</t>
  </si>
  <si>
    <t>Unit : ha</t>
  </si>
  <si>
    <t>단위 : 건</t>
  </si>
  <si>
    <t>여
Female</t>
    <phoneticPr fontId="58" type="noConversion"/>
  </si>
  <si>
    <t>2008</t>
    <phoneticPr fontId="58" type="noConversion"/>
  </si>
  <si>
    <t>단위 : ha, 천본</t>
  </si>
  <si>
    <t>면적</t>
  </si>
  <si>
    <t>본수</t>
  </si>
  <si>
    <t>Area</t>
  </si>
  <si>
    <t>Unit : ha, 1,000 trees</t>
    <phoneticPr fontId="58" type="noConversion"/>
  </si>
  <si>
    <t>경제수조림
Commercial tree pecies</t>
    <phoneticPr fontId="58" type="noConversion"/>
  </si>
  <si>
    <t>큰나무조림
Semi-mature tree</t>
    <phoneticPr fontId="58" type="noConversion"/>
  </si>
  <si>
    <t>유휴토지조림
Fallow land reforestation</t>
    <phoneticPr fontId="58" type="noConversion"/>
  </si>
  <si>
    <t>산불피해복구조림
Forest fire 
reforestation</t>
    <phoneticPr fontId="58" type="noConversion"/>
  </si>
  <si>
    <t>금강소나무후계숲
Geumgang pine tree</t>
    <phoneticPr fontId="58" type="noConversion"/>
  </si>
  <si>
    <t>Seedlings</t>
    <phoneticPr fontId="58" type="noConversion"/>
  </si>
  <si>
    <t>연별 및
시군별</t>
  </si>
  <si>
    <t>무허가벌채</t>
  </si>
  <si>
    <t>Deforestation</t>
  </si>
  <si>
    <t>Unauthorized tree-cutting</t>
  </si>
  <si>
    <t>Forest exploitation</t>
  </si>
  <si>
    <t>Mountain fire</t>
  </si>
  <si>
    <t>Others</t>
  </si>
  <si>
    <t>건수
Cases</t>
  </si>
  <si>
    <t>면적
Area</t>
  </si>
  <si>
    <t>피해액
Amount damaged</t>
  </si>
  <si>
    <t>불법산림형질변경</t>
    <phoneticPr fontId="66" type="noConversion"/>
  </si>
  <si>
    <t>Year &amp;
Si, Gun</t>
    <phoneticPr fontId="66" type="noConversion"/>
  </si>
  <si>
    <t>도로
Road</t>
    <phoneticPr fontId="66" type="noConversion"/>
  </si>
  <si>
    <t>공장
Factory</t>
    <phoneticPr fontId="66" type="noConversion"/>
  </si>
  <si>
    <t>초지
Pasture</t>
    <phoneticPr fontId="66" type="noConversion"/>
  </si>
  <si>
    <t>기타
Others</t>
    <phoneticPr fontId="66" type="noConversion"/>
  </si>
  <si>
    <t>연별 및 시군별
Year &amp; Si, Gun</t>
    <phoneticPr fontId="58" type="noConversion"/>
  </si>
  <si>
    <t>입목지  Forest land with trees</t>
    <phoneticPr fontId="58" type="noConversion"/>
  </si>
  <si>
    <t>단위 : 마리</t>
    <phoneticPr fontId="58" type="noConversion"/>
  </si>
  <si>
    <t>무입목지  Forest land without trees</t>
    <phoneticPr fontId="58" type="noConversion"/>
  </si>
  <si>
    <t>침엽수림
Conifer</t>
    <phoneticPr fontId="58" type="noConversion"/>
  </si>
  <si>
    <t>활엽수림
Non-Conifer</t>
    <phoneticPr fontId="58" type="noConversion"/>
  </si>
  <si>
    <t>단위 : ㎥</t>
  </si>
  <si>
    <t>Unit : ㎥</t>
  </si>
  <si>
    <t>연별 및 시군별</t>
  </si>
  <si>
    <t>농용자재(Ton)
Agricultural material</t>
    <phoneticPr fontId="58" type="noConversion"/>
  </si>
  <si>
    <t>자료 : 친환경농업과</t>
    <phoneticPr fontId="58" type="noConversion"/>
  </si>
  <si>
    <t>1. 농가 및 농가인구</t>
    <phoneticPr fontId="58" type="noConversion"/>
  </si>
  <si>
    <t>2. 연령별 농가인구</t>
    <phoneticPr fontId="58" type="noConversion"/>
  </si>
  <si>
    <t>3. 경지면적</t>
    <phoneticPr fontId="58" type="noConversion"/>
  </si>
  <si>
    <t>4. 경지규모별 농가</t>
    <phoneticPr fontId="58" type="noConversion"/>
  </si>
  <si>
    <t>5. 농업진흥지역 지정</t>
    <phoneticPr fontId="58" type="noConversion"/>
  </si>
  <si>
    <t>6. 한국농어촌공사</t>
    <phoneticPr fontId="58" type="noConversion"/>
  </si>
  <si>
    <t>7. 수리답 및 경지정리 현황</t>
    <phoneticPr fontId="58" type="noConversion"/>
  </si>
  <si>
    <t>8. 수리시설 및 방조제 현황</t>
    <phoneticPr fontId="58" type="noConversion"/>
  </si>
  <si>
    <t>9. 식량작물 생산량(정곡)</t>
    <phoneticPr fontId="58" type="noConversion"/>
  </si>
  <si>
    <t>9-1. 미곡</t>
    <phoneticPr fontId="58" type="noConversion"/>
  </si>
  <si>
    <t>9-2. 맥류</t>
    <phoneticPr fontId="58" type="noConversion"/>
  </si>
  <si>
    <t>9-3. 잡곡</t>
    <phoneticPr fontId="58" type="noConversion"/>
  </si>
  <si>
    <t>9-4. 두류</t>
    <phoneticPr fontId="58" type="noConversion"/>
  </si>
  <si>
    <t>9-5. 서류</t>
    <phoneticPr fontId="58" type="noConversion"/>
  </si>
  <si>
    <t xml:space="preserve">  가. 해수면어업</t>
    <phoneticPr fontId="58" type="noConversion"/>
  </si>
  <si>
    <t>10. 채소류 생산량</t>
    <phoneticPr fontId="58" type="noConversion"/>
  </si>
  <si>
    <t xml:space="preserve">  나. 내수면어업</t>
    <phoneticPr fontId="58" type="noConversion"/>
  </si>
  <si>
    <t>11. 특용작물 생산량</t>
    <phoneticPr fontId="58" type="noConversion"/>
  </si>
  <si>
    <t>12. 과실류 생산량</t>
    <phoneticPr fontId="58" type="noConversion"/>
  </si>
  <si>
    <t>13. 공공비축 미곡 매입실적</t>
    <phoneticPr fontId="58" type="noConversion"/>
  </si>
  <si>
    <t xml:space="preserve">  가. 근해어업 허가현황</t>
    <phoneticPr fontId="58" type="noConversion"/>
  </si>
  <si>
    <t xml:space="preserve">  나. 연안어업 처분건수(10톤 미만)</t>
    <phoneticPr fontId="58" type="noConversion"/>
  </si>
  <si>
    <t xml:space="preserve">  다. 구획어업허가 처분건수(5톤 미만)</t>
    <phoneticPr fontId="58" type="noConversion"/>
  </si>
  <si>
    <r>
      <t xml:space="preserve">  라. 면허</t>
    </r>
    <r>
      <rPr>
        <sz val="12"/>
        <rFont val="굴림"/>
        <family val="3"/>
        <charset val="129"/>
      </rPr>
      <t>∙</t>
    </r>
    <r>
      <rPr>
        <sz val="12"/>
        <rFont val="돋움"/>
        <family val="3"/>
        <charset val="129"/>
      </rPr>
      <t>신고어업 및 기타 허가어업</t>
    </r>
    <phoneticPr fontId="58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</si>
  <si>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</si>
  <si>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</si>
  <si>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</si>
  <si>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</si>
  <si>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</si>
  <si>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</si>
  <si>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</si>
  <si>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</si>
  <si>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</si>
  <si>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</si>
  <si>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</si>
  <si>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</si>
  <si>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</si>
  <si>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</si>
  <si>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</si>
  <si>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</si>
  <si>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</si>
  <si>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</si>
  <si>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</si>
  <si>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</si>
  <si>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</si>
  <si>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</si>
  <si>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</si>
  <si>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</si>
  <si>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</si>
  <si>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</si>
  <si>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</si>
  <si>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</si>
  <si>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</si>
  <si>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</si>
  <si>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</si>
  <si>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</si>
  <si>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</si>
  <si>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</si>
  <si>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</si>
  <si>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</si>
  <si>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</si>
  <si>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</si>
  <si>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</si>
  <si>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</si>
  <si>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</si>
  <si>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</si>
  <si>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</si>
  <si>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</si>
  <si>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</si>
  <si>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</si>
  <si>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연별 및 시군별
Year &amp; Si, Gun</t>
    <phoneticPr fontId="58" type="noConversion"/>
  </si>
  <si>
    <t>연 별</t>
  </si>
  <si>
    <t>합 계</t>
  </si>
  <si>
    <t>0세 ∼ 14세</t>
  </si>
  <si>
    <t>30세 ∼39세</t>
  </si>
  <si>
    <t>Total</t>
  </si>
  <si>
    <t>0 ∼ 14 years</t>
  </si>
  <si>
    <t>남</t>
  </si>
  <si>
    <t>Male</t>
  </si>
  <si>
    <t>2007</t>
  </si>
  <si>
    <t>2008</t>
  </si>
  <si>
    <t>40세 ∼ 49세</t>
  </si>
  <si>
    <t>50세 ∼ 59세</t>
  </si>
  <si>
    <t>65세 ∼ 69세</t>
  </si>
  <si>
    <t>70세 이상</t>
  </si>
  <si>
    <t>50 ∼ 59 years</t>
  </si>
  <si>
    <t>65 ∼ 69 years</t>
  </si>
  <si>
    <t>2010</t>
  </si>
  <si>
    <t>단위 : ha</t>
    <phoneticPr fontId="58" type="noConversion"/>
  </si>
  <si>
    <t>Unit : ha</t>
    <phoneticPr fontId="58" type="noConversion"/>
  </si>
  <si>
    <t>포항시</t>
    <phoneticPr fontId="58" type="noConversion"/>
  </si>
  <si>
    <t>2009</t>
  </si>
  <si>
    <t>단위 : 명</t>
  </si>
  <si>
    <t>기타
Others</t>
    <phoneticPr fontId="58" type="noConversion"/>
  </si>
  <si>
    <t>Unit : M/T</t>
  </si>
  <si>
    <t>…</t>
  </si>
  <si>
    <t>종자소독제Seeddisinfect</t>
  </si>
  <si>
    <t>단위 : 개, 명, 백만원</t>
  </si>
  <si>
    <t>남
Male</t>
  </si>
  <si>
    <t>단위 : ha, 천본, 천원, m</t>
  </si>
  <si>
    <t>경주지사</t>
  </si>
  <si>
    <t>안동지사</t>
  </si>
  <si>
    <t>영천지사</t>
  </si>
  <si>
    <t>상주지사</t>
  </si>
  <si>
    <t>자료 : 한국농어촌공사 경북본부</t>
    <phoneticPr fontId="58" type="noConversion"/>
  </si>
  <si>
    <t>Source : Korea Rural Community Corporation</t>
    <phoneticPr fontId="58" type="noConversion"/>
  </si>
  <si>
    <t>5. 농업진흥지역 지정</t>
    <phoneticPr fontId="58" type="noConversion"/>
  </si>
  <si>
    <t>농업진흥구역
Agricultural promotion
land</t>
    <phoneticPr fontId="58" type="noConversion"/>
  </si>
  <si>
    <t>자료 : 농업정책과</t>
    <phoneticPr fontId="58" type="noConversion"/>
  </si>
  <si>
    <t>주 : 2008년 자료부터 서식 변경(필지수 삭제)</t>
    <phoneticPr fontId="58" type="noConversion"/>
  </si>
  <si>
    <t>경지정리
대상면적
Area of land subject to cultivation</t>
  </si>
  <si>
    <t>7. 수리답 및 경지정리 현황</t>
    <phoneticPr fontId="58" type="noConversion"/>
  </si>
  <si>
    <t>7. Status of Rice Paddy Irrigation and Land Cultivation</t>
    <phoneticPr fontId="58" type="noConversion"/>
  </si>
  <si>
    <t>단위 : ha, %</t>
    <phoneticPr fontId="58" type="noConversion"/>
  </si>
  <si>
    <t>Unit : ha, %</t>
    <phoneticPr fontId="58" type="noConversion"/>
  </si>
  <si>
    <t>수리담수율
Water
containing
rate</t>
    <phoneticPr fontId="58" type="noConversion"/>
  </si>
  <si>
    <t>경지정리율
Land
cultivation
rate</t>
    <phoneticPr fontId="58" type="noConversion"/>
  </si>
  <si>
    <t>수리안전답
Well irrigated
paddy</t>
    <phoneticPr fontId="58" type="noConversion"/>
  </si>
  <si>
    <t>기타수리답
Other irrigated paddy</t>
    <phoneticPr fontId="58" type="noConversion"/>
  </si>
  <si>
    <t>자료 : 농촌개발과</t>
    <phoneticPr fontId="58" type="noConversion"/>
  </si>
  <si>
    <t>국가
Nation-run</t>
  </si>
  <si>
    <t>도
Province</t>
  </si>
  <si>
    <t>시군
Si, Gun</t>
  </si>
  <si>
    <t>민간관리자
Civilian</t>
  </si>
  <si>
    <t>8. 수리시설 및 방조제 현황</t>
    <phoneticPr fontId="67" type="noConversion"/>
  </si>
  <si>
    <t>8. Irrigation Facilities and Sea Walls</t>
    <phoneticPr fontId="67" type="noConversion"/>
  </si>
  <si>
    <t>단위 : ha</t>
    <phoneticPr fontId="58" type="noConversion"/>
  </si>
  <si>
    <t>Unit : ha</t>
    <phoneticPr fontId="58" type="noConversion"/>
  </si>
  <si>
    <t>연별
Year</t>
    <phoneticPr fontId="58" type="noConversion"/>
  </si>
  <si>
    <t>저수지
Reservoir</t>
    <phoneticPr fontId="58" type="noConversion"/>
  </si>
  <si>
    <t>양수장
Water-gathering placer</t>
    <phoneticPr fontId="58" type="noConversion"/>
  </si>
  <si>
    <t>집수암거
Underdrain for collective water</t>
    <phoneticPr fontId="58" type="noConversion"/>
  </si>
  <si>
    <t>취입보
Irrigation reservoir</t>
    <phoneticPr fontId="58" type="noConversion"/>
  </si>
  <si>
    <t>자료 : 농촌개발과</t>
    <phoneticPr fontId="58" type="noConversion"/>
  </si>
  <si>
    <t>단위 : ha, M/T</t>
  </si>
  <si>
    <t>Unit : ha, M/T</t>
  </si>
  <si>
    <t>겉보리
 Unhulled barley</t>
  </si>
  <si>
    <t xml:space="preserve"> </t>
  </si>
  <si>
    <t>돼지열병
Hog cholera</t>
    <phoneticPr fontId="58" type="noConversion"/>
  </si>
  <si>
    <t>돼지열병
Hog cholera</t>
    <phoneticPr fontId="58" type="noConversion"/>
  </si>
  <si>
    <t>1. Farm Households and Population</t>
    <phoneticPr fontId="58" type="noConversion"/>
  </si>
  <si>
    <t>Unit : household, person</t>
    <phoneticPr fontId="58" type="noConversion"/>
  </si>
  <si>
    <t>농가인구
Farm population</t>
    <phoneticPr fontId="58" type="noConversion"/>
  </si>
  <si>
    <t>1종겸업
Part-time
Class Ⅰ</t>
    <phoneticPr fontId="58" type="noConversion"/>
  </si>
  <si>
    <t>2종겸업
Part-time
Class Ⅱ</t>
    <phoneticPr fontId="58" type="noConversion"/>
  </si>
  <si>
    <t>연별 및 시군별
Year &amp; Si, Gun</t>
    <phoneticPr fontId="58" type="noConversion"/>
  </si>
  <si>
    <t>합 계
Total</t>
    <phoneticPr fontId="58" type="noConversion"/>
  </si>
  <si>
    <t>혼효림
Mixed</t>
    <phoneticPr fontId="58" type="noConversion"/>
  </si>
  <si>
    <t>죽림
Bamboo</t>
    <phoneticPr fontId="58" type="noConversion"/>
  </si>
  <si>
    <t>미입목지
Non-stocked</t>
    <phoneticPr fontId="58" type="noConversion"/>
  </si>
  <si>
    <t>황폐지
Denuded</t>
    <phoneticPr fontId="58" type="noConversion"/>
  </si>
  <si>
    <t>개간지
Reclaimed</t>
    <phoneticPr fontId="58" type="noConversion"/>
  </si>
  <si>
    <t>제 지
Miscellaneous</t>
    <phoneticPr fontId="58" type="noConversion"/>
  </si>
  <si>
    <t>침엽수
Conifer</t>
    <phoneticPr fontId="58" type="noConversion"/>
  </si>
  <si>
    <t>활엽수
Non-conifer</t>
    <phoneticPr fontId="58" type="noConversion"/>
  </si>
  <si>
    <t>죽림(속)
Bamboo</t>
    <phoneticPr fontId="58" type="noConversion"/>
  </si>
  <si>
    <t>Gyeongsan</t>
    <phoneticPr fontId="58" type="noConversion"/>
  </si>
  <si>
    <t>주 벌
Final clearing</t>
    <phoneticPr fontId="58" type="noConversion"/>
  </si>
  <si>
    <t>수종갱신
Conversion of species</t>
    <phoneticPr fontId="58" type="noConversion"/>
  </si>
  <si>
    <t>기  타
Others</t>
    <phoneticPr fontId="58" type="noConversion"/>
  </si>
  <si>
    <t xml:space="preserve"> Pohang</t>
    <phoneticPr fontId="58" type="noConversion"/>
  </si>
  <si>
    <t xml:space="preserve"> Gyeongju</t>
    <phoneticPr fontId="58" type="noConversion"/>
  </si>
  <si>
    <t xml:space="preserve"> Gimcheon</t>
    <phoneticPr fontId="58" type="noConversion"/>
  </si>
  <si>
    <t xml:space="preserve"> Andong</t>
    <phoneticPr fontId="58" type="noConversion"/>
  </si>
  <si>
    <t xml:space="preserve"> Gumi</t>
    <phoneticPr fontId="58" type="noConversion"/>
  </si>
  <si>
    <t xml:space="preserve"> Yeongju</t>
    <phoneticPr fontId="58" type="noConversion"/>
  </si>
  <si>
    <t xml:space="preserve"> Yeongcheon</t>
    <phoneticPr fontId="58" type="noConversion"/>
  </si>
  <si>
    <t xml:space="preserve"> Sangju</t>
    <phoneticPr fontId="58" type="noConversion"/>
  </si>
  <si>
    <t xml:space="preserve"> Mungyeong</t>
    <phoneticPr fontId="58" type="noConversion"/>
  </si>
  <si>
    <t xml:space="preserve"> Gunwi</t>
    <phoneticPr fontId="58" type="noConversion"/>
  </si>
  <si>
    <t xml:space="preserve"> Cheongdo</t>
    <phoneticPr fontId="58" type="noConversion"/>
  </si>
  <si>
    <t xml:space="preserve"> Goryeong</t>
    <phoneticPr fontId="58" type="noConversion"/>
  </si>
  <si>
    <t xml:space="preserve"> Seongju</t>
    <phoneticPr fontId="58" type="noConversion"/>
  </si>
  <si>
    <t xml:space="preserve"> Chilgok</t>
    <phoneticPr fontId="58" type="noConversion"/>
  </si>
  <si>
    <t xml:space="preserve"> Yecheon</t>
    <phoneticPr fontId="58" type="noConversion"/>
  </si>
  <si>
    <t xml:space="preserve"> Bonghwa</t>
    <phoneticPr fontId="58" type="noConversion"/>
  </si>
  <si>
    <t xml:space="preserve"> Uljin</t>
    <phoneticPr fontId="58" type="noConversion"/>
  </si>
  <si>
    <t xml:space="preserve"> Ulleung</t>
    <phoneticPr fontId="58" type="noConversion"/>
  </si>
  <si>
    <t>Unit : number, person, million won</t>
    <phoneticPr fontId="58" type="noConversion"/>
  </si>
  <si>
    <t>연별 및 
조합별
Year &amp; Union</t>
    <phoneticPr fontId="58" type="noConversion"/>
  </si>
  <si>
    <t>조합수
Number of
unions</t>
    <phoneticPr fontId="58" type="noConversion"/>
  </si>
  <si>
    <t>조합원수
Members</t>
    <phoneticPr fontId="58" type="noConversion"/>
  </si>
  <si>
    <t>직원수
Staffs</t>
    <phoneticPr fontId="58" type="noConversion"/>
  </si>
  <si>
    <t>주요경제사업실적</t>
    <phoneticPr fontId="58" type="noConversion"/>
  </si>
  <si>
    <t>연별 및 
조합별</t>
    <phoneticPr fontId="58" type="noConversion"/>
  </si>
  <si>
    <t>주요경제사업실적    Major Economic business</t>
    <phoneticPr fontId="58" type="noConversion"/>
  </si>
  <si>
    <t>연중여신실적
Credit business by the Whole year</t>
    <phoneticPr fontId="58" type="noConversion"/>
  </si>
  <si>
    <t>연말현재수신잔고
Balance in deposit as of year-end</t>
    <phoneticPr fontId="58" type="noConversion"/>
  </si>
  <si>
    <t>Year &amp; Union</t>
    <phoneticPr fontId="58" type="noConversion"/>
  </si>
  <si>
    <t>판매
Sale</t>
    <phoneticPr fontId="58" type="noConversion"/>
  </si>
  <si>
    <t>구매
Purchasing</t>
    <phoneticPr fontId="58" type="noConversion"/>
  </si>
  <si>
    <t>생활물자
Commodities</t>
    <phoneticPr fontId="58" type="noConversion"/>
  </si>
  <si>
    <t>가공
Processing</t>
    <phoneticPr fontId="58" type="noConversion"/>
  </si>
  <si>
    <t>창고
Warehouse</t>
    <phoneticPr fontId="58" type="noConversion"/>
  </si>
  <si>
    <t>운송
Transpor
tation</t>
    <phoneticPr fontId="58" type="noConversion"/>
  </si>
  <si>
    <t>공제
Mutual aid</t>
    <phoneticPr fontId="58" type="noConversion"/>
  </si>
  <si>
    <t>이용
기타
Other utility</t>
    <phoneticPr fontId="58" type="noConversion"/>
  </si>
  <si>
    <t>금융자금
Credit banking fund</t>
    <phoneticPr fontId="58" type="noConversion"/>
  </si>
  <si>
    <t>정책자금
Policy fund</t>
    <phoneticPr fontId="58" type="noConversion"/>
  </si>
  <si>
    <t>요구불예금
Demand deposit</t>
    <phoneticPr fontId="58" type="noConversion"/>
  </si>
  <si>
    <t>중
앙
회</t>
    <phoneticPr fontId="58" type="noConversion"/>
  </si>
  <si>
    <t>지역본부</t>
    <phoneticPr fontId="58" type="noConversion"/>
  </si>
  <si>
    <t>시군지부</t>
    <phoneticPr fontId="58" type="noConversion"/>
  </si>
  <si>
    <t>지점</t>
    <phoneticPr fontId="58" type="noConversion"/>
  </si>
  <si>
    <t>농협</t>
    <phoneticPr fontId="58" type="noConversion"/>
  </si>
  <si>
    <t>축협</t>
    <phoneticPr fontId="58" type="noConversion"/>
  </si>
  <si>
    <t>인삼협</t>
    <phoneticPr fontId="58" type="noConversion"/>
  </si>
  <si>
    <t>자료 : 농협중앙회 경북지역본부</t>
    <phoneticPr fontId="58" type="noConversion"/>
  </si>
  <si>
    <t>Source : National Agricultural Cooperative Federation</t>
    <phoneticPr fontId="58" type="noConversion"/>
  </si>
  <si>
    <t>단위 : M/T</t>
    <phoneticPr fontId="58" type="noConversion"/>
  </si>
  <si>
    <t>Unit : M/T</t>
    <phoneticPr fontId="58" type="noConversion"/>
  </si>
  <si>
    <t>단위 : 개소, ㎡, M/T</t>
    <phoneticPr fontId="58" type="noConversion"/>
  </si>
  <si>
    <t>Unit : number, ㎡, M/T</t>
    <phoneticPr fontId="58" type="noConversion"/>
  </si>
  <si>
    <t>합  계
Total</t>
    <phoneticPr fontId="58" type="noConversion"/>
  </si>
  <si>
    <t>정부창고
Government-run
warehouse</t>
    <phoneticPr fontId="58" type="noConversion"/>
  </si>
  <si>
    <t>농협창고
NACF-run
 warehouse</t>
    <phoneticPr fontId="58" type="noConversion"/>
  </si>
  <si>
    <t>통운창고
Korea Express-run warehouse</t>
    <phoneticPr fontId="58" type="noConversion"/>
  </si>
  <si>
    <t>민간창고
Private warehouse</t>
    <phoneticPr fontId="58" type="noConversion"/>
  </si>
  <si>
    <t>보관능력
Capacity</t>
    <phoneticPr fontId="58" type="noConversion"/>
  </si>
  <si>
    <t>Unit : case</t>
    <phoneticPr fontId="58" type="noConversion"/>
  </si>
  <si>
    <t>계
Total</t>
    <phoneticPr fontId="58" type="noConversion"/>
  </si>
  <si>
    <t>1종
class Ⅰ</t>
    <phoneticPr fontId="58" type="noConversion"/>
  </si>
  <si>
    <t>2종
class Ⅱ</t>
    <phoneticPr fontId="58" type="noConversion"/>
  </si>
  <si>
    <t>3종
class Ⅲ</t>
    <phoneticPr fontId="58" type="noConversion"/>
  </si>
  <si>
    <t>단위 : M/T</t>
    <phoneticPr fontId="58" type="noConversion"/>
  </si>
  <si>
    <t>합  계
Grand total</t>
    <phoneticPr fontId="58" type="noConversion"/>
  </si>
  <si>
    <t>수 도 용    For paddy farming</t>
    <phoneticPr fontId="58" type="noConversion"/>
  </si>
  <si>
    <t>도열병
Rice blast</t>
    <phoneticPr fontId="58" type="noConversion"/>
  </si>
  <si>
    <t>문고병
Sheath blight</t>
    <phoneticPr fontId="58" type="noConversion"/>
  </si>
  <si>
    <t>백엽고병
Bacterial leaf blight</t>
    <phoneticPr fontId="58" type="noConversion"/>
  </si>
  <si>
    <t xml:space="preserve">모엽고병
Rice strip disease </t>
    <phoneticPr fontId="58" type="noConversion"/>
  </si>
  <si>
    <t>제초제
For weeding</t>
    <phoneticPr fontId="58" type="noConversion"/>
  </si>
  <si>
    <t>원예용
For horticulture</t>
    <phoneticPr fontId="58" type="noConversion"/>
  </si>
  <si>
    <t>이화명충
Rice stem borer</t>
    <phoneticPr fontId="58" type="noConversion"/>
  </si>
  <si>
    <t>벼멸구
Rice hopper</t>
    <phoneticPr fontId="58" type="noConversion"/>
  </si>
  <si>
    <t>자료 : 농협중앙회 경북지역본부, 2007년 자료부터 수록</t>
    <phoneticPr fontId="58" type="noConversion"/>
  </si>
  <si>
    <t>6. 한국농어촌공사</t>
  </si>
  <si>
    <t>6. Korea Rural Community Corporation</t>
  </si>
  <si>
    <t>단위 : ha, 명, 천원</t>
  </si>
  <si>
    <t>Unit : ha, person, 1,000 Won</t>
  </si>
  <si>
    <t>연별 및 지사별
Year &amp; Branch</t>
  </si>
  <si>
    <t>예산액
Budget</t>
  </si>
  <si>
    <t>영덕.울진지사</t>
  </si>
  <si>
    <t>Unit : person</t>
    <phoneticPr fontId="58" type="noConversion"/>
  </si>
  <si>
    <t>성별 Gender</t>
    <phoneticPr fontId="58" type="noConversion"/>
  </si>
  <si>
    <t>직 업 별
By occupation</t>
    <phoneticPr fontId="58" type="noConversion"/>
  </si>
  <si>
    <t>남
Male</t>
    <phoneticPr fontId="58" type="noConversion"/>
  </si>
  <si>
    <t>행정
Admini
strative</t>
    <phoneticPr fontId="58" type="noConversion"/>
  </si>
  <si>
    <t>연구
Research</t>
    <phoneticPr fontId="58" type="noConversion"/>
  </si>
  <si>
    <t>개업수의
Practitioner</t>
    <phoneticPr fontId="58" type="noConversion"/>
  </si>
  <si>
    <t>학교
School</t>
    <phoneticPr fontId="58" type="noConversion"/>
  </si>
  <si>
    <t>단체
Corpo-
ration</t>
    <phoneticPr fontId="58" type="noConversion"/>
  </si>
  <si>
    <t>단위 : 개소</t>
  </si>
  <si>
    <t>Unit : establishment</t>
  </si>
  <si>
    <t>합 계
Total</t>
  </si>
  <si>
    <t>도축업
Livestock slaughter business</t>
  </si>
  <si>
    <t>집유업
Milk collection business</t>
  </si>
  <si>
    <t>축산물가공업
Livestock products processing business</t>
  </si>
  <si>
    <t>축산물판매업
Livestock products sales business</t>
  </si>
  <si>
    <t>식육가공업
Meat processing business</t>
  </si>
  <si>
    <t>식육포장
처리업
Meat wrapping business</t>
  </si>
  <si>
    <t>유가공업
Milk processing business</t>
  </si>
  <si>
    <t>알가공업
Egg processing business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</si>
  <si>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</si>
  <si>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</si>
  <si>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</si>
  <si>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</si>
  <si>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</si>
  <si>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</si>
  <si>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</si>
  <si>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</si>
  <si>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</si>
  <si>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</si>
  <si>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</si>
  <si>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</si>
  <si>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</si>
  <si>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</si>
  <si>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</si>
  <si>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</si>
  <si>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</si>
  <si>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</si>
  <si>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</si>
  <si>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Uljin</t>
  </si>
  <si>
    <t>주 : 2010년 자료부터 서식 변경 ("축산물 유통판매업" 항목 추가)</t>
  </si>
  <si>
    <t>농  가
Farm households</t>
    <phoneticPr fontId="58" type="noConversion"/>
  </si>
  <si>
    <t>전  업
Full-time</t>
    <phoneticPr fontId="58" type="noConversion"/>
  </si>
  <si>
    <t>5. Land Designated for Agricultural Promotion</t>
    <phoneticPr fontId="58" type="noConversion"/>
  </si>
  <si>
    <t xml:space="preserve">합  계
Total </t>
    <phoneticPr fontId="58" type="noConversion"/>
  </si>
  <si>
    <t>농업보호구역
Agricultural conservation land</t>
    <phoneticPr fontId="58" type="noConversion"/>
  </si>
  <si>
    <t>연  별
Year</t>
    <phoneticPr fontId="58" type="noConversion"/>
  </si>
  <si>
    <t>3등
3rd grade</t>
    <phoneticPr fontId="58" type="noConversion"/>
  </si>
  <si>
    <t>일반매입
Ordinary
purchase</t>
    <phoneticPr fontId="58" type="noConversion"/>
  </si>
  <si>
    <t>공수의
Public veterinarian</t>
    <phoneticPr fontId="58" type="noConversion"/>
  </si>
  <si>
    <t xml:space="preserve">  Pohang</t>
    <phoneticPr fontId="58" type="noConversion"/>
  </si>
  <si>
    <t xml:space="preserve">  Gyeongju</t>
    <phoneticPr fontId="58" type="noConversion"/>
  </si>
  <si>
    <t xml:space="preserve">  Gimcheon</t>
    <phoneticPr fontId="58" type="noConversion"/>
  </si>
  <si>
    <t xml:space="preserve">  Andong</t>
    <phoneticPr fontId="58" type="noConversion"/>
  </si>
  <si>
    <t xml:space="preserve">  Gumi</t>
    <phoneticPr fontId="58" type="noConversion"/>
  </si>
  <si>
    <t xml:space="preserve">  Yeongju</t>
    <phoneticPr fontId="58" type="noConversion"/>
  </si>
  <si>
    <t xml:space="preserve">  Yeongcheon</t>
    <phoneticPr fontId="58" type="noConversion"/>
  </si>
  <si>
    <t xml:space="preserve">  Sangju</t>
    <phoneticPr fontId="58" type="noConversion"/>
  </si>
  <si>
    <t xml:space="preserve">  Mungyeong</t>
    <phoneticPr fontId="58" type="noConversion"/>
  </si>
  <si>
    <t xml:space="preserve">  Gyeongsan</t>
    <phoneticPr fontId="58" type="noConversion"/>
  </si>
  <si>
    <t xml:space="preserve">  Gunwi</t>
    <phoneticPr fontId="58" type="noConversion"/>
  </si>
  <si>
    <t xml:space="preserve">  Uiseong</t>
    <phoneticPr fontId="58" type="noConversion"/>
  </si>
  <si>
    <t xml:space="preserve">  Cheongsong</t>
    <phoneticPr fontId="58" type="noConversion"/>
  </si>
  <si>
    <t xml:space="preserve">  Yeongyang</t>
    <phoneticPr fontId="58" type="noConversion"/>
  </si>
  <si>
    <t xml:space="preserve">  Yeongdeok</t>
    <phoneticPr fontId="58" type="noConversion"/>
  </si>
  <si>
    <t xml:space="preserve">  Cheongdo</t>
    <phoneticPr fontId="58" type="noConversion"/>
  </si>
  <si>
    <t xml:space="preserve">  Goryeong</t>
    <phoneticPr fontId="58" type="noConversion"/>
  </si>
  <si>
    <t xml:space="preserve">  Seongju</t>
    <phoneticPr fontId="58" type="noConversion"/>
  </si>
  <si>
    <t xml:space="preserve">  Chilgok</t>
    <phoneticPr fontId="58" type="noConversion"/>
  </si>
  <si>
    <t xml:space="preserve">  Yecheon</t>
    <phoneticPr fontId="58" type="noConversion"/>
  </si>
  <si>
    <t xml:space="preserve">  Bonghwa</t>
    <phoneticPr fontId="58" type="noConversion"/>
  </si>
  <si>
    <t xml:space="preserve">  Uljin</t>
    <phoneticPr fontId="58" type="noConversion"/>
  </si>
  <si>
    <t xml:space="preserve">  Ulleung</t>
    <phoneticPr fontId="58" type="noConversion"/>
  </si>
  <si>
    <t>14. 정부관리양곡 보관창고</t>
    <phoneticPr fontId="58" type="noConversion"/>
  </si>
  <si>
    <t>15. 정부관리양곡 가공공장</t>
    <phoneticPr fontId="58" type="noConversion"/>
  </si>
  <si>
    <t>16. 농업협동조합</t>
    <phoneticPr fontId="58" type="noConversion"/>
  </si>
  <si>
    <t>16. National Agricultural Cooperative Federation</t>
    <phoneticPr fontId="58" type="noConversion"/>
  </si>
  <si>
    <t>16. 농업협동조합(계속)</t>
    <phoneticPr fontId="58" type="noConversion"/>
  </si>
  <si>
    <t>16. National Agricultural Cooperative Federation(Cont'd)</t>
    <phoneticPr fontId="58" type="noConversion"/>
  </si>
  <si>
    <t>17. 농업용 기계보유</t>
    <phoneticPr fontId="58" type="noConversion"/>
  </si>
  <si>
    <t>17. Agricultural Machinery Holdings</t>
    <phoneticPr fontId="58" type="noConversion"/>
  </si>
  <si>
    <t>17. 농업용 기계보유(계속)</t>
    <phoneticPr fontId="58" type="noConversion"/>
  </si>
  <si>
    <t>17. Agricultural Machinery Holdings(Cont'd)</t>
    <phoneticPr fontId="58" type="noConversion"/>
  </si>
  <si>
    <t>18. 비료공급</t>
    <phoneticPr fontId="58" type="noConversion"/>
  </si>
  <si>
    <t>18. Supply of Chemical Fertilizers</t>
    <phoneticPr fontId="58" type="noConversion"/>
  </si>
  <si>
    <t>18. 비료공급(계속)</t>
    <phoneticPr fontId="58" type="noConversion"/>
  </si>
  <si>
    <t>18. Supply of Chemical Fertilizers(Cont'd)</t>
    <phoneticPr fontId="58" type="noConversion"/>
  </si>
  <si>
    <t>19. 농약공급 실적</t>
    <phoneticPr fontId="58" type="noConversion"/>
  </si>
  <si>
    <t>19. Supply of Agricultural chemicals</t>
    <phoneticPr fontId="58" type="noConversion"/>
  </si>
  <si>
    <t>20. 농업용 지하수</t>
    <phoneticPr fontId="58" type="noConversion"/>
  </si>
  <si>
    <t xml:space="preserve">20. Underground water Development </t>
    <phoneticPr fontId="58" type="noConversion"/>
  </si>
  <si>
    <t>21. 가축사육</t>
    <phoneticPr fontId="58" type="noConversion"/>
  </si>
  <si>
    <t>21. Number of Livestock, Poultry and Feeders</t>
    <phoneticPr fontId="58" type="noConversion"/>
  </si>
  <si>
    <t>21. 가축사육(계속)</t>
    <phoneticPr fontId="58" type="noConversion"/>
  </si>
  <si>
    <t>21. Number of Livestock, Poultry and Feeders(Cont'd)</t>
    <phoneticPr fontId="58" type="noConversion"/>
  </si>
  <si>
    <t>22. 가축전염병 발생</t>
    <phoneticPr fontId="58" type="noConversion"/>
  </si>
  <si>
    <t>22. Infectious Livestock Diseases by Case</t>
    <phoneticPr fontId="58" type="noConversion"/>
  </si>
  <si>
    <t>22. 가축전염병 발생(계속)</t>
    <phoneticPr fontId="58" type="noConversion"/>
  </si>
  <si>
    <t>22. Infectious Livestock Diseases by Case(Cont'd)</t>
    <phoneticPr fontId="58" type="noConversion"/>
  </si>
  <si>
    <t>23. 가축전염병 예방주사 실적</t>
    <phoneticPr fontId="58" type="noConversion"/>
  </si>
  <si>
    <t>23. Livestock Vaccinated Against Infectious Diseases</t>
    <phoneticPr fontId="58" type="noConversion"/>
  </si>
  <si>
    <t>23. 가축전염병 예방주사 실적(계속)</t>
    <phoneticPr fontId="58" type="noConversion"/>
  </si>
  <si>
    <t>23. Livestock Vaccinated Against Infectious Diseases(Cont'd)</t>
    <phoneticPr fontId="58" type="noConversion"/>
  </si>
  <si>
    <t>24. 수의사 현황</t>
    <phoneticPr fontId="58" type="noConversion"/>
  </si>
  <si>
    <t>24. Number of Veterinarians</t>
    <phoneticPr fontId="58" type="noConversion"/>
  </si>
  <si>
    <t>25. 도축검사</t>
    <phoneticPr fontId="58" type="noConversion"/>
  </si>
  <si>
    <t>25. Inspection of Slaughtered  Livestock</t>
    <phoneticPr fontId="58" type="noConversion"/>
  </si>
  <si>
    <t>26. 배합사료생산</t>
    <phoneticPr fontId="58" type="noConversion"/>
  </si>
  <si>
    <t>26. Production of Assorted Feed</t>
    <phoneticPr fontId="58" type="noConversion"/>
  </si>
  <si>
    <t>28. Area of Forest Land by Ownership</t>
    <phoneticPr fontId="58" type="noConversion"/>
  </si>
  <si>
    <t>28. Area of Forest Land by Ownership(Cont'd)</t>
    <phoneticPr fontId="58" type="noConversion"/>
  </si>
  <si>
    <t>30. 임상별 입목축적</t>
    <phoneticPr fontId="58" type="noConversion"/>
  </si>
  <si>
    <t>30. Growing Stock by Forest Type</t>
    <phoneticPr fontId="58" type="noConversion"/>
  </si>
  <si>
    <t>31. 임산물 생산량</t>
    <phoneticPr fontId="58" type="noConversion"/>
  </si>
  <si>
    <t>31. Production of Forest Products</t>
    <phoneticPr fontId="58" type="noConversion"/>
  </si>
  <si>
    <t>32. 입목벌채 허가(신고)</t>
    <phoneticPr fontId="58" type="noConversion"/>
  </si>
  <si>
    <t xml:space="preserve">32. Lumbering Permits </t>
    <phoneticPr fontId="58" type="noConversion"/>
  </si>
  <si>
    <t>34. 수렵면허장 발급</t>
    <phoneticPr fontId="58" type="noConversion"/>
  </si>
  <si>
    <t>34. Hunting License Issues</t>
    <phoneticPr fontId="58" type="noConversion"/>
  </si>
  <si>
    <t>35. 사방사업</t>
    <phoneticPr fontId="58" type="noConversion"/>
  </si>
  <si>
    <t>36. 조  림</t>
    <phoneticPr fontId="58" type="noConversion"/>
  </si>
  <si>
    <t>36. Reforestation by Project</t>
    <phoneticPr fontId="58" type="noConversion"/>
  </si>
  <si>
    <t xml:space="preserve"> </t>
    <phoneticPr fontId="58" type="noConversion"/>
  </si>
  <si>
    <t>2012</t>
  </si>
  <si>
    <t>수혜면적
Benefited area</t>
    <phoneticPr fontId="58" type="noConversion"/>
  </si>
  <si>
    <t>2. 연령별 농가인구</t>
  </si>
  <si>
    <t>2. Farm Population by Age-Group</t>
  </si>
  <si>
    <t>단위 : 천명</t>
  </si>
  <si>
    <t>Unit : 1,000 person</t>
  </si>
  <si>
    <t>20 ∼ 29 years</t>
  </si>
  <si>
    <t>30 ∼ 39 years</t>
  </si>
  <si>
    <t>40 ∼ 49 years</t>
  </si>
  <si>
    <t>70 Years old &amp; over</t>
  </si>
  <si>
    <t>3. 경지면적</t>
  </si>
  <si>
    <t>3. Area of Cultivated Land</t>
  </si>
  <si>
    <t>합  계
Total</t>
  </si>
  <si>
    <t>논
Rice paddy</t>
  </si>
  <si>
    <t>밭
Dry paddy</t>
  </si>
  <si>
    <t>4. 경지규모별 농가</t>
  </si>
  <si>
    <t>4. Farm Households by Size of Cultivated Land</t>
  </si>
  <si>
    <t>단위 : 가구</t>
  </si>
  <si>
    <t>Unit : household</t>
  </si>
  <si>
    <t>연 별
Year</t>
  </si>
  <si>
    <t>경지없는 
농가수
Farm households 
without
cultivated land</t>
  </si>
  <si>
    <t>0.1㏊ 미만
less than 0.1</t>
  </si>
  <si>
    <t>0.1㏊ 이상
∼0.5㏊ 미만
0.1 and over
less than 0.5</t>
  </si>
  <si>
    <t>0.5㏊ 이상
∼1.0㏊ 미만
0.5 over and 
less than 1</t>
  </si>
  <si>
    <t>1.0㏊ 이상
∼1.5㏊ 미만
1 and over
less than 1.5</t>
  </si>
  <si>
    <t>1.5㏊ 이상
∼2.0㏊ 미만
1.5 and over
less than 2</t>
  </si>
  <si>
    <t>2.0㏊ 이상
∼3.0㏊ 미만
2 and over
less than 3</t>
  </si>
  <si>
    <t>3.0㏊ 이상
∼5.0㏊ 미만
3 and over
less than 5</t>
  </si>
  <si>
    <t>5.0㏊ 이상
∼10.0㏊ 미만
5 and over
less than 10</t>
  </si>
  <si>
    <t>10.0㏊ 이상
10 or larger</t>
  </si>
  <si>
    <t>9. 식량작물 생산량(정곡)</t>
  </si>
  <si>
    <t>9. Production of Food Grain(polished)</t>
  </si>
  <si>
    <t>연  별
Year</t>
  </si>
  <si>
    <t>미  곡
Rice</t>
  </si>
  <si>
    <t>맥   류
Wheat &amp; Barley</t>
  </si>
  <si>
    <t>면  적
Area</t>
  </si>
  <si>
    <t>생산량
Production</t>
  </si>
  <si>
    <t>잡  곡
Miscellaneous grains</t>
  </si>
  <si>
    <t>두  류
Beans</t>
  </si>
  <si>
    <t>서  류
Potatoes</t>
  </si>
  <si>
    <t>자료 : 통계청, 「농작물생산조사」</t>
  </si>
  <si>
    <t>논  벼
Paddy rice</t>
  </si>
  <si>
    <t>밭  벼
Upland rice</t>
  </si>
  <si>
    <t>Kg/10a</t>
  </si>
  <si>
    <t>9-1. 미  곡</t>
  </si>
  <si>
    <t>9-1. RICE</t>
  </si>
  <si>
    <t>9-2. 맥  류</t>
  </si>
  <si>
    <t>9-2. Wheat and Barley</t>
  </si>
  <si>
    <t>연 별
Year</t>
  </si>
  <si>
    <t>쌀보리
 Naked barley</t>
  </si>
  <si>
    <t>면 적
Area</t>
  </si>
  <si>
    <t>생 산 량
Production</t>
  </si>
  <si>
    <t>밀
Wheat</t>
  </si>
  <si>
    <t>호  밀
Rye</t>
  </si>
  <si>
    <t>맥주보리
Beer barley</t>
  </si>
  <si>
    <t>자료 : 통계청,「농작물생산조사」</t>
  </si>
  <si>
    <t>9-3. 잡  곡</t>
  </si>
  <si>
    <t>9-3. Miscellaneous Grains</t>
  </si>
  <si>
    <t xml:space="preserve">옥수수
Corn </t>
  </si>
  <si>
    <t>메  밀
Buckwheat</t>
  </si>
  <si>
    <t>기  타 
Others</t>
  </si>
  <si>
    <t>9-4. 두  류</t>
  </si>
  <si>
    <t>9-4. Beans</t>
  </si>
  <si>
    <t>콩
Soybean</t>
  </si>
  <si>
    <t>팥
Redbean</t>
  </si>
  <si>
    <t>녹  두
Green bean</t>
  </si>
  <si>
    <t>기  타
Others</t>
  </si>
  <si>
    <t>비  고
Note</t>
  </si>
  <si>
    <t>합계 Total</t>
  </si>
  <si>
    <t>고구마 Sweet potato</t>
  </si>
  <si>
    <t>생산량 
Production</t>
  </si>
  <si>
    <t>㎏/10a</t>
  </si>
  <si>
    <t>감자 White potato</t>
  </si>
  <si>
    <t>주 : 2009년 자료부터 서식 변경("정곡" 항목 삭제)</t>
  </si>
  <si>
    <t>10. 채소류 생산량</t>
  </si>
  <si>
    <t>과채류 Fruit vegetables</t>
  </si>
  <si>
    <t>딸기 Strawberry</t>
  </si>
  <si>
    <t>오이 Cucumber</t>
  </si>
  <si>
    <t>호박 Pumpkin</t>
  </si>
  <si>
    <t>엽채류 Leafy and Stem vegetables</t>
  </si>
  <si>
    <t>토마토 Tomato</t>
  </si>
  <si>
    <t>배추 Chinese cabbage</t>
  </si>
  <si>
    <t>엽채류 Leafy and Stem vegetable</t>
  </si>
  <si>
    <t>시금치 Spinach</t>
  </si>
  <si>
    <t>상추 Lettuce</t>
  </si>
  <si>
    <t>양배추 cabbage</t>
  </si>
  <si>
    <t>10. 채소류 생산량(계속)</t>
  </si>
  <si>
    <t>근채류 Root vegetables</t>
  </si>
  <si>
    <t>당근 Carrot</t>
  </si>
  <si>
    <t>연  별</t>
  </si>
  <si>
    <t>고추 Red pepper</t>
  </si>
  <si>
    <t>파 Welsh onion</t>
  </si>
  <si>
    <t>10. Vegetable Production(Cont'd)</t>
  </si>
  <si>
    <t>조미채소 Flavour vegetables</t>
  </si>
  <si>
    <t>양파 Onion</t>
  </si>
  <si>
    <t>생강 Ginger</t>
  </si>
  <si>
    <t>마늘 Garlic</t>
  </si>
  <si>
    <t>11. Production of Oil seeds and Cash Crops</t>
  </si>
  <si>
    <t>참  깨
Sesame</t>
  </si>
  <si>
    <t>들  깨
Wild sesame</t>
  </si>
  <si>
    <t>땅  콩
Peanut</t>
  </si>
  <si>
    <t>유  채
Rapeseed</t>
  </si>
  <si>
    <t>12. 과실류 생산량(계속)</t>
  </si>
  <si>
    <t>12. Fruit Production(Cont'd)</t>
  </si>
  <si>
    <t>사  과
Apple</t>
  </si>
  <si>
    <t>포  도
Grape</t>
  </si>
  <si>
    <t>감
Persimmon</t>
  </si>
  <si>
    <t>배
Pear</t>
  </si>
  <si>
    <t>복숭아
Peach</t>
  </si>
  <si>
    <t>자  두
Korean plums</t>
  </si>
  <si>
    <t>자료 : 친환경농업과</t>
  </si>
  <si>
    <t xml:space="preserve"> 포항시</t>
  </si>
  <si>
    <t xml:space="preserve">  Pohang</t>
  </si>
  <si>
    <t xml:space="preserve"> 경주시</t>
  </si>
  <si>
    <t xml:space="preserve">  Gyeongju</t>
  </si>
  <si>
    <t xml:space="preserve"> 김천시</t>
  </si>
  <si>
    <t xml:space="preserve">  Gimcheon</t>
  </si>
  <si>
    <t xml:space="preserve"> 안동시</t>
  </si>
  <si>
    <t xml:space="preserve">  Andong</t>
  </si>
  <si>
    <t xml:space="preserve"> 구미시</t>
  </si>
  <si>
    <t xml:space="preserve">  Gumi</t>
  </si>
  <si>
    <t xml:space="preserve"> 영주시</t>
  </si>
  <si>
    <t xml:space="preserve">  Yeongju</t>
  </si>
  <si>
    <t xml:space="preserve"> 영천시</t>
  </si>
  <si>
    <t xml:space="preserve">  Yeongcheon</t>
  </si>
  <si>
    <t xml:space="preserve"> 상주시</t>
  </si>
  <si>
    <t xml:space="preserve">  Sangju</t>
  </si>
  <si>
    <t xml:space="preserve"> 문경시</t>
  </si>
  <si>
    <t xml:space="preserve">  Mungyeong</t>
  </si>
  <si>
    <t xml:space="preserve"> 경산시</t>
  </si>
  <si>
    <t xml:space="preserve">  Gyeongsan</t>
  </si>
  <si>
    <t xml:space="preserve"> 군위군</t>
  </si>
  <si>
    <t xml:space="preserve">  Gunwi</t>
  </si>
  <si>
    <t xml:space="preserve"> 의성군</t>
  </si>
  <si>
    <t xml:space="preserve">  Uiseong</t>
  </si>
  <si>
    <t xml:space="preserve"> 청송군</t>
  </si>
  <si>
    <t xml:space="preserve">  Cheongsong</t>
  </si>
  <si>
    <t xml:space="preserve"> 영양군</t>
  </si>
  <si>
    <t xml:space="preserve">  Yeongyang</t>
  </si>
  <si>
    <t xml:space="preserve"> 영덕군</t>
  </si>
  <si>
    <t xml:space="preserve">  Yeongdeok</t>
  </si>
  <si>
    <t xml:space="preserve"> 청도군</t>
  </si>
  <si>
    <t xml:space="preserve">  Cheongdo</t>
  </si>
  <si>
    <t xml:space="preserve"> 고령군</t>
  </si>
  <si>
    <t xml:space="preserve">  Goryeong</t>
  </si>
  <si>
    <t xml:space="preserve"> 성주군</t>
  </si>
  <si>
    <t xml:space="preserve">  Seongju</t>
  </si>
  <si>
    <t xml:space="preserve"> 칠곡군</t>
  </si>
  <si>
    <t xml:space="preserve">  Chilgok</t>
  </si>
  <si>
    <t xml:space="preserve"> 예천군</t>
  </si>
  <si>
    <t xml:space="preserve">  Yecheon</t>
  </si>
  <si>
    <t xml:space="preserve"> 봉화군</t>
  </si>
  <si>
    <t xml:space="preserve">  Bonghwa</t>
  </si>
  <si>
    <t xml:space="preserve"> 울진군</t>
  </si>
  <si>
    <t xml:space="preserve">  Uljin</t>
  </si>
  <si>
    <t xml:space="preserve"> 울릉군</t>
  </si>
  <si>
    <t xml:space="preserve">  Ulleung</t>
  </si>
  <si>
    <t>-</t>
  </si>
  <si>
    <t>자료 : 환경정책과</t>
  </si>
  <si>
    <t>주 : 1) 포획량(마리) :  농작물, 전선, 항공기 이·착륙에 유해를 주는 대상</t>
  </si>
  <si>
    <t>39. 산림보호구역 지정현황</t>
  </si>
  <si>
    <t>39. Forest Protected Areas</t>
  </si>
  <si>
    <t>경관
Land 
scape</t>
  </si>
  <si>
    <t>1종
class Ⅰ</t>
  </si>
  <si>
    <t>2종
class Ⅱ</t>
  </si>
  <si>
    <t>3종
class Ⅲ</t>
  </si>
  <si>
    <t xml:space="preserve"> Pohang</t>
    <phoneticPr fontId="58" type="noConversion"/>
  </si>
  <si>
    <t xml:space="preserve"> Gyeongju</t>
    <phoneticPr fontId="58" type="noConversion"/>
  </si>
  <si>
    <t xml:space="preserve"> Gimcheon</t>
    <phoneticPr fontId="58" type="noConversion"/>
  </si>
  <si>
    <t xml:space="preserve"> Andong</t>
    <phoneticPr fontId="58" type="noConversion"/>
  </si>
  <si>
    <t xml:space="preserve"> Gumi</t>
    <phoneticPr fontId="58" type="noConversion"/>
  </si>
  <si>
    <t xml:space="preserve"> Yeongju</t>
    <phoneticPr fontId="58" type="noConversion"/>
  </si>
  <si>
    <t xml:space="preserve"> Yeongcheon</t>
    <phoneticPr fontId="58" type="noConversion"/>
  </si>
  <si>
    <t xml:space="preserve"> Sangju</t>
    <phoneticPr fontId="58" type="noConversion"/>
  </si>
  <si>
    <t xml:space="preserve"> Mungyeong</t>
    <phoneticPr fontId="58" type="noConversion"/>
  </si>
  <si>
    <t xml:space="preserve"> Gyeongsan</t>
    <phoneticPr fontId="58" type="noConversion"/>
  </si>
  <si>
    <t xml:space="preserve"> Gunwi</t>
    <phoneticPr fontId="58" type="noConversion"/>
  </si>
  <si>
    <t xml:space="preserve"> Uiseong</t>
    <phoneticPr fontId="58" type="noConversion"/>
  </si>
  <si>
    <t xml:space="preserve"> Cheongsong</t>
    <phoneticPr fontId="58" type="noConversion"/>
  </si>
  <si>
    <t xml:space="preserve"> Yeongyang</t>
    <phoneticPr fontId="58" type="noConversion"/>
  </si>
  <si>
    <t xml:space="preserve"> Yeongdeok</t>
    <phoneticPr fontId="58" type="noConversion"/>
  </si>
  <si>
    <t xml:space="preserve"> Cheongdo</t>
    <phoneticPr fontId="58" type="noConversion"/>
  </si>
  <si>
    <t xml:space="preserve"> Goryeong</t>
    <phoneticPr fontId="58" type="noConversion"/>
  </si>
  <si>
    <t xml:space="preserve"> Seongju</t>
    <phoneticPr fontId="58" type="noConversion"/>
  </si>
  <si>
    <t xml:space="preserve"> Chilgok</t>
    <phoneticPr fontId="58" type="noConversion"/>
  </si>
  <si>
    <t xml:space="preserve"> Yecheon</t>
    <phoneticPr fontId="58" type="noConversion"/>
  </si>
  <si>
    <t xml:space="preserve"> Bonghwa</t>
    <phoneticPr fontId="58" type="noConversion"/>
  </si>
  <si>
    <t xml:space="preserve"> Uljin</t>
    <phoneticPr fontId="58" type="noConversion"/>
  </si>
  <si>
    <t xml:space="preserve"> Ulleung</t>
    <phoneticPr fontId="58" type="noConversion"/>
  </si>
  <si>
    <t>자료 : 농촌개발과, 2007년 자료부터 수록</t>
    <phoneticPr fontId="58" type="noConversion"/>
  </si>
  <si>
    <t>주) 산림보호법 제정(2010. 3. 26)으로 서식 변경</t>
    <phoneticPr fontId="35" type="noConversion"/>
  </si>
  <si>
    <t>27. 축산물 위생관계업소(계속)</t>
  </si>
  <si>
    <t>27. Number of Licensed Livestock Products  Premised by Business Type</t>
  </si>
  <si>
    <t>27. Number of Licensed Livestock Products  Premised by Business Type(Cont'd)</t>
  </si>
  <si>
    <t>자료 : 농협중앙회 경북지역본부</t>
    <phoneticPr fontId="58" type="noConversion"/>
  </si>
  <si>
    <t>자료 : 환경정책과</t>
    <phoneticPr fontId="58" type="noConversion"/>
  </si>
  <si>
    <t>연별 및 시군별
Year &amp; Si, Gun</t>
    <phoneticPr fontId="58" type="noConversion"/>
  </si>
  <si>
    <t>성분별  by element</t>
    <phoneticPr fontId="58" type="noConversion"/>
  </si>
  <si>
    <t>종류별  by type</t>
    <phoneticPr fontId="58" type="noConversion"/>
  </si>
  <si>
    <t>가리질
Potash</t>
    <phoneticPr fontId="58" type="noConversion"/>
  </si>
  <si>
    <t>요소
Urea</t>
    <phoneticPr fontId="58" type="noConversion"/>
  </si>
  <si>
    <t>과석
Super phosphate</t>
    <phoneticPr fontId="58" type="noConversion"/>
  </si>
  <si>
    <t>중과석
Triple super phosphate</t>
    <phoneticPr fontId="58" type="noConversion"/>
  </si>
  <si>
    <t>용성인비
Fused phosphate</t>
    <phoneticPr fontId="58" type="noConversion"/>
  </si>
  <si>
    <t>복합비료
Complex
fertilizer</t>
    <phoneticPr fontId="58" type="noConversion"/>
  </si>
  <si>
    <t>포항시</t>
    <phoneticPr fontId="58" type="noConversion"/>
  </si>
  <si>
    <t xml:space="preserve"> Pohang</t>
    <phoneticPr fontId="58" type="noConversion"/>
  </si>
  <si>
    <t xml:space="preserve"> Gyeongju</t>
    <phoneticPr fontId="58" type="noConversion"/>
  </si>
  <si>
    <t>김천시</t>
    <phoneticPr fontId="58" type="noConversion"/>
  </si>
  <si>
    <t xml:space="preserve"> Gimcheon</t>
    <phoneticPr fontId="58" type="noConversion"/>
  </si>
  <si>
    <t xml:space="preserve"> Andong</t>
    <phoneticPr fontId="58" type="noConversion"/>
  </si>
  <si>
    <t xml:space="preserve"> Gumi</t>
    <phoneticPr fontId="58" type="noConversion"/>
  </si>
  <si>
    <t xml:space="preserve"> Yeongju</t>
    <phoneticPr fontId="58" type="noConversion"/>
  </si>
  <si>
    <t xml:space="preserve"> Yeongcheon</t>
    <phoneticPr fontId="58" type="noConversion"/>
  </si>
  <si>
    <t xml:space="preserve"> Sangju</t>
    <phoneticPr fontId="58" type="noConversion"/>
  </si>
  <si>
    <t xml:space="preserve"> Mungyeong</t>
    <phoneticPr fontId="58" type="noConversion"/>
  </si>
  <si>
    <t xml:space="preserve"> Gyeongsan</t>
    <phoneticPr fontId="58" type="noConversion"/>
  </si>
  <si>
    <t xml:space="preserve"> Gunwi</t>
    <phoneticPr fontId="58" type="noConversion"/>
  </si>
  <si>
    <t xml:space="preserve"> Uiseong</t>
    <phoneticPr fontId="58" type="noConversion"/>
  </si>
  <si>
    <t xml:space="preserve"> Cheongsong</t>
    <phoneticPr fontId="58" type="noConversion"/>
  </si>
  <si>
    <t xml:space="preserve"> Yeongyang</t>
    <phoneticPr fontId="58" type="noConversion"/>
  </si>
  <si>
    <t xml:space="preserve"> Yeongdeok</t>
    <phoneticPr fontId="58" type="noConversion"/>
  </si>
  <si>
    <t xml:space="preserve"> Cheongdo</t>
    <phoneticPr fontId="58" type="noConversion"/>
  </si>
  <si>
    <t xml:space="preserve"> Goryeong</t>
    <phoneticPr fontId="58" type="noConversion"/>
  </si>
  <si>
    <t xml:space="preserve"> Seongju</t>
    <phoneticPr fontId="58" type="noConversion"/>
  </si>
  <si>
    <t xml:space="preserve"> Chilgok</t>
    <phoneticPr fontId="58" type="noConversion"/>
  </si>
  <si>
    <t xml:space="preserve"> Yecheon</t>
    <phoneticPr fontId="58" type="noConversion"/>
  </si>
  <si>
    <t xml:space="preserve"> Bonghwa</t>
    <phoneticPr fontId="58" type="noConversion"/>
  </si>
  <si>
    <t xml:space="preserve"> Uljin</t>
    <phoneticPr fontId="58" type="noConversion"/>
  </si>
  <si>
    <t xml:space="preserve"> Ulleung</t>
    <phoneticPr fontId="58" type="noConversion"/>
  </si>
  <si>
    <t>자료 : 농협중앙회 경북지역본부, 2006년 자료부터 토지개량제 삭제</t>
    <phoneticPr fontId="58" type="noConversion"/>
  </si>
  <si>
    <t>Source : National Agricultural Cooperarive Federation</t>
    <phoneticPr fontId="58" type="noConversion"/>
  </si>
  <si>
    <t>자료 : 농협중앙회 경북지역본부, 2006년 자료부터 토지개량제 삭제</t>
    <phoneticPr fontId="58" type="noConversion"/>
  </si>
  <si>
    <t>주 : 1) 황산가리 포함  Including Pot. sulp.</t>
    <phoneticPr fontId="58" type="noConversion"/>
  </si>
  <si>
    <t>28. 소유별 산림면적</t>
    <phoneticPr fontId="58" type="noConversion"/>
  </si>
  <si>
    <t>28. 소유별 산림면적(계속)</t>
    <phoneticPr fontId="58" type="noConversion"/>
  </si>
  <si>
    <t xml:space="preserve">   도   Province</t>
  </si>
  <si>
    <t>포항시 Pohang</t>
  </si>
  <si>
    <t>경주시 Gyeongju</t>
  </si>
  <si>
    <t>김천시 Gimcheon</t>
  </si>
  <si>
    <t>안동시 Andong</t>
  </si>
  <si>
    <t>구미시 Gumi</t>
  </si>
  <si>
    <t>영주시 Yeongju</t>
  </si>
  <si>
    <t>상주시 Sangju</t>
  </si>
  <si>
    <t>군위군 Gunwi</t>
  </si>
  <si>
    <t>의성군 Uiseong</t>
  </si>
  <si>
    <t>청도군 Cheongdo</t>
  </si>
  <si>
    <t>고령군 Goryeong</t>
  </si>
  <si>
    <t>성주군 Seongju</t>
  </si>
  <si>
    <t>칠곡군 Chilgok</t>
  </si>
  <si>
    <t>예천군 Yecheon</t>
  </si>
  <si>
    <t>봉화군 Bonghwa</t>
  </si>
  <si>
    <t>울진군 Uljin</t>
  </si>
  <si>
    <t>울릉군 Ulleung</t>
  </si>
  <si>
    <t>주:2011년 자료부터 "돼지콜레라"→"돼지열병"으로 항목명칭 변경</t>
  </si>
  <si>
    <t xml:space="preserve">주 : 기타에는 오리, 말, 양, 사슴, 토끼, 칠면조, 거위, 메추리, 꿩 등 합산 </t>
  </si>
  <si>
    <t>18. 비료공급</t>
    <phoneticPr fontId="58" type="noConversion"/>
  </si>
  <si>
    <t>20. 농업용지하수</t>
    <phoneticPr fontId="58" type="noConversion"/>
  </si>
  <si>
    <t>21. 가축사육</t>
    <phoneticPr fontId="58" type="noConversion"/>
  </si>
  <si>
    <t>27. 축산물위생관계업소</t>
    <phoneticPr fontId="58" type="noConversion"/>
  </si>
  <si>
    <t>28. 소유별 임야 면적</t>
    <phoneticPr fontId="58" type="noConversion"/>
  </si>
  <si>
    <t>29. 임상별 산림 면적</t>
    <phoneticPr fontId="58" type="noConversion"/>
  </si>
  <si>
    <t>30. 임상별 입목 축적</t>
    <phoneticPr fontId="58" type="noConversion"/>
  </si>
  <si>
    <t>33. 수렵</t>
    <phoneticPr fontId="58" type="noConversion"/>
  </si>
  <si>
    <t>36. 조림</t>
    <phoneticPr fontId="58" type="noConversion"/>
  </si>
  <si>
    <t>40. 병해충 발생 및 방제상황</t>
    <phoneticPr fontId="58" type="noConversion"/>
  </si>
  <si>
    <t>41. 토석채취현황</t>
    <phoneticPr fontId="58" type="noConversion"/>
  </si>
  <si>
    <t>42. 어가 및 어가인구</t>
    <phoneticPr fontId="58" type="noConversion"/>
  </si>
  <si>
    <t>43 어가인구</t>
    <phoneticPr fontId="58" type="noConversion"/>
  </si>
  <si>
    <t>44. 어업종사가구원</t>
    <phoneticPr fontId="58" type="noConversion"/>
  </si>
  <si>
    <t>45. 어선보유</t>
    <phoneticPr fontId="58" type="noConversion"/>
  </si>
  <si>
    <t>기타
Others</t>
    <phoneticPr fontId="58" type="noConversion"/>
  </si>
  <si>
    <t>29. Area of Forest Land by Forest Type</t>
    <phoneticPr fontId="58" type="noConversion"/>
  </si>
  <si>
    <t>29. 임상별 산림면적</t>
    <phoneticPr fontId="58" type="noConversion"/>
  </si>
  <si>
    <t>29. 임상별 산림면적(계속)</t>
    <phoneticPr fontId="58" type="noConversion"/>
  </si>
  <si>
    <t>29. Area of Forest Land by Forest Type(Cont'd)</t>
    <phoneticPr fontId="58" type="noConversion"/>
  </si>
  <si>
    <t>생산량
Production</t>
    <phoneticPr fontId="58" type="noConversion"/>
  </si>
  <si>
    <t>Production</t>
  </si>
  <si>
    <t>2013</t>
  </si>
  <si>
    <t>단위 : 가구, 명</t>
    <phoneticPr fontId="58" type="noConversion"/>
  </si>
  <si>
    <t>자료 : 통계청, 「농림어업조사」,「농림어업총조사(0,5년)」</t>
    <phoneticPr fontId="58" type="noConversion"/>
  </si>
  <si>
    <t>수혜자수   Beneficiaries</t>
    <phoneticPr fontId="58" type="noConversion"/>
  </si>
  <si>
    <t>여
Female</t>
  </si>
  <si>
    <t>…</t>
    <phoneticPr fontId="58" type="noConversion"/>
  </si>
  <si>
    <t>국유림      National forest</t>
    <phoneticPr fontId="58" type="noConversion"/>
  </si>
  <si>
    <t>합 계
Total</t>
    <phoneticPr fontId="58" type="noConversion"/>
  </si>
  <si>
    <t>산림청소관    Under Forestry Administration</t>
    <phoneticPr fontId="58" type="noConversion"/>
  </si>
  <si>
    <t>소 계
Total</t>
    <phoneticPr fontId="58" type="noConversion"/>
  </si>
  <si>
    <t>요 존
Indispens-able</t>
    <phoneticPr fontId="58" type="noConversion"/>
  </si>
  <si>
    <t>불요존
Dispens-able</t>
    <phoneticPr fontId="58" type="noConversion"/>
  </si>
  <si>
    <t>공유림   Public forest</t>
    <phoneticPr fontId="58" type="noConversion"/>
  </si>
  <si>
    <t>산 림 율(%)
of 
 Fores Area</t>
    <phoneticPr fontId="58" type="noConversion"/>
  </si>
  <si>
    <t>소 계
Total</t>
    <phoneticPr fontId="58" type="noConversion"/>
  </si>
  <si>
    <t>시·군유림
Si, Gun-owned</t>
    <phoneticPr fontId="58" type="noConversion"/>
  </si>
  <si>
    <t xml:space="preserve">사유림
Private forest </t>
    <phoneticPr fontId="58" type="noConversion"/>
  </si>
  <si>
    <t>민유림    Non-  National forest</t>
    <phoneticPr fontId="58" type="noConversion"/>
  </si>
  <si>
    <t>시.도유림
Provincial forest</t>
    <phoneticPr fontId="58" type="noConversion"/>
  </si>
  <si>
    <t>면적
Area
(㎢)</t>
    <phoneticPr fontId="58" type="noConversion"/>
  </si>
  <si>
    <t>용재(㎥)
Timber</t>
    <phoneticPr fontId="58" type="noConversion"/>
  </si>
  <si>
    <t>죽재(속)
Bamboo</t>
    <phoneticPr fontId="58" type="noConversion"/>
  </si>
  <si>
    <t>연료(M/T)
Fuel</t>
    <phoneticPr fontId="58" type="noConversion"/>
  </si>
  <si>
    <t>버섯(㎏)
Mushroom</t>
    <phoneticPr fontId="58" type="noConversion"/>
  </si>
  <si>
    <t>섬유원료(㎏)
Fiber material</t>
    <phoneticPr fontId="58" type="noConversion"/>
  </si>
  <si>
    <t>수지(㎏)
Resin</t>
    <phoneticPr fontId="58" type="noConversion"/>
  </si>
  <si>
    <t>죽순(㎏)
Bamboo shoot</t>
    <phoneticPr fontId="58" type="noConversion"/>
  </si>
  <si>
    <t>산나물(㎏)
Wild vegetable</t>
    <phoneticPr fontId="58" type="noConversion"/>
  </si>
  <si>
    <t>수실(㎏)
nut and 
fruits</t>
    <phoneticPr fontId="58" type="noConversion"/>
  </si>
  <si>
    <t>약용식물(㎏)
Medicinal herbs</t>
    <phoneticPr fontId="58" type="noConversion"/>
  </si>
  <si>
    <t>톱밥(㎥)
saw 
dust</t>
    <phoneticPr fontId="58" type="noConversion"/>
  </si>
  <si>
    <t xml:space="preserve">목초액(ℓ)   
wood vinegar                                                   </t>
    <phoneticPr fontId="58" type="noConversion"/>
  </si>
  <si>
    <t>조경재(본)</t>
    <phoneticPr fontId="58" type="noConversion"/>
  </si>
  <si>
    <t>토석(㎥)</t>
    <phoneticPr fontId="58" type="noConversion"/>
  </si>
  <si>
    <t>기타
 Others</t>
    <phoneticPr fontId="58" type="noConversion"/>
  </si>
  <si>
    <t>주 : 2013년부터 항목 추가(수실, 톱밥, 목초액, 조경재, 토석, 기타), 항목 삭제(종실, 탄닌원료)</t>
    <phoneticPr fontId="58" type="noConversion"/>
  </si>
  <si>
    <t>주 : 2013년부터 "면적"항목 삭제, "벌채량"항목 추가 (2013년 이전 벌채량 수치는 면적 자료임.)</t>
    <phoneticPr fontId="58" type="noConversion"/>
  </si>
  <si>
    <t>벌채량
Cutting volume</t>
    <phoneticPr fontId="58" type="noConversion"/>
  </si>
  <si>
    <t>수익솎아베기
 Thinning for profit</t>
    <phoneticPr fontId="58" type="noConversion"/>
  </si>
  <si>
    <t>숲가꾸기
Forest tending</t>
    <phoneticPr fontId="58" type="noConversion"/>
  </si>
  <si>
    <t>피해목
Damaged Tree</t>
    <phoneticPr fontId="58" type="noConversion"/>
  </si>
  <si>
    <t>산지전용
Status Co forest land</t>
    <phoneticPr fontId="58" type="noConversion"/>
  </si>
  <si>
    <t>Unit : ha, 1,000 trees, 1,000 won, m</t>
    <phoneticPr fontId="58" type="noConversion"/>
  </si>
  <si>
    <t>재적
volume</t>
    <phoneticPr fontId="66" type="noConversion"/>
  </si>
  <si>
    <t>…</t>
    <phoneticPr fontId="66" type="noConversion"/>
  </si>
  <si>
    <t xml:space="preserve">      2013년 부터 "재적" 항목 추가</t>
    <phoneticPr fontId="66" type="noConversion"/>
  </si>
  <si>
    <t>농지
farmland</t>
    <phoneticPr fontId="66" type="noConversion"/>
  </si>
  <si>
    <t>재해방지
보호구역
Disaster
Prevention</t>
    <phoneticPr fontId="35" type="noConversion"/>
  </si>
  <si>
    <t>생활환경
보호구역
Liverlihood
Environment</t>
    <phoneticPr fontId="35" type="noConversion"/>
  </si>
  <si>
    <t>수원함양
Watershed conservation</t>
    <phoneticPr fontId="35" type="noConversion"/>
  </si>
  <si>
    <t>산림유전자원
보호구역
Forest genetic
resources</t>
    <phoneticPr fontId="35" type="noConversion"/>
  </si>
  <si>
    <t>37. 불법 산림훼손 피해현황</t>
    <phoneticPr fontId="66" type="noConversion"/>
  </si>
  <si>
    <t>주 : 2013년 부터 명칭변경( 산림피해→불법 산림훼손 피해현황)</t>
    <phoneticPr fontId="66" type="noConversion"/>
  </si>
  <si>
    <t>37. 불법산림훼손 피해현황</t>
    <phoneticPr fontId="58" type="noConversion"/>
  </si>
  <si>
    <t>38. 산림전용허가내역</t>
    <phoneticPr fontId="58" type="noConversion"/>
  </si>
  <si>
    <t>39. 산림보호지역지정현황</t>
    <phoneticPr fontId="58" type="noConversion"/>
  </si>
  <si>
    <t>수집량
Collected Volume</t>
    <phoneticPr fontId="58" type="noConversion"/>
  </si>
  <si>
    <t>자료 : 산림자원과</t>
    <phoneticPr fontId="58" type="noConversion"/>
  </si>
  <si>
    <t>자료 : 산림자원과</t>
    <phoneticPr fontId="58" type="noConversion"/>
  </si>
  <si>
    <t>자료 : 산림자원과, 2007년 자료부터 수록</t>
    <phoneticPr fontId="58" type="noConversion"/>
  </si>
  <si>
    <t>자료 : 산림자원과, 2009년 자료부터 서식 변경(항목변경)</t>
    <phoneticPr fontId="58" type="noConversion"/>
  </si>
  <si>
    <t>자료 : 산림자원과</t>
    <phoneticPr fontId="58" type="noConversion"/>
  </si>
  <si>
    <t>자료 : 산림자원과</t>
    <phoneticPr fontId="66" type="noConversion"/>
  </si>
  <si>
    <t>자료 : 산림자원과</t>
    <phoneticPr fontId="66" type="noConversion"/>
  </si>
  <si>
    <t>27. 축산물 위생관계업소</t>
    <phoneticPr fontId="58" type="noConversion"/>
  </si>
  <si>
    <t>비  고
Note</t>
    <phoneticPr fontId="65" type="noConversion"/>
  </si>
  <si>
    <t>Kg/10a</t>
    <phoneticPr fontId="65" type="noConversion"/>
  </si>
  <si>
    <t>생산량
Production</t>
    <phoneticPr fontId="65" type="noConversion"/>
  </si>
  <si>
    <t>주 : 2013년 부터 항목 세분화 및 추가(국토면적, 요존, 불요존, 민유림, 산림율)</t>
    <phoneticPr fontId="58" type="noConversion"/>
  </si>
  <si>
    <t>주 : 2013년 부터 항목 세분화 및 추가(국토면적, 요존, 불요존, 민유림, 산림율)</t>
    <phoneticPr fontId="58" type="noConversion"/>
  </si>
  <si>
    <t>연별 및 
시군별</t>
    <phoneticPr fontId="58" type="noConversion"/>
  </si>
  <si>
    <t>연별 및 시군별
Year &amp; Si, Gun</t>
    <phoneticPr fontId="58" type="noConversion"/>
  </si>
  <si>
    <t xml:space="preserve">32. Lumbering Permits </t>
  </si>
  <si>
    <t xml:space="preserve">      2013년 부터 항목 추가("교육시설", "농지"), 항복 삭제("광산", "학교", "과수원")</t>
    <phoneticPr fontId="66" type="noConversion"/>
  </si>
  <si>
    <t>31. 임산물 생산량(계속)</t>
    <phoneticPr fontId="58" type="noConversion"/>
  </si>
  <si>
    <t>31. Production of Forest Products(cont'd)</t>
    <phoneticPr fontId="58" type="noConversion"/>
  </si>
  <si>
    <t>.</t>
    <phoneticPr fontId="58" type="noConversion"/>
  </si>
  <si>
    <t>33. 수  렵</t>
    <phoneticPr fontId="58" type="noConversion"/>
  </si>
  <si>
    <t>33. Hunting</t>
    <phoneticPr fontId="58" type="noConversion"/>
  </si>
  <si>
    <t>Unit : case</t>
    <phoneticPr fontId="58" type="noConversion"/>
  </si>
  <si>
    <t>연별 및 시군별</t>
    <phoneticPr fontId="58" type="noConversion"/>
  </si>
  <si>
    <t>수렵면허  Hunting license</t>
    <phoneticPr fontId="58" type="noConversion"/>
  </si>
  <si>
    <t>포획승인  Permit of Hunting</t>
    <phoneticPr fontId="58" type="noConversion"/>
  </si>
  <si>
    <t>포획량
(마리)
Amount of game taken or hunted</t>
    <phoneticPr fontId="58" type="noConversion"/>
  </si>
  <si>
    <t>수렵수입액
(천원)
Income from hunting
(Thousand won)</t>
    <phoneticPr fontId="58" type="noConversion"/>
  </si>
  <si>
    <t>Year &amp; Si, Gun</t>
    <phoneticPr fontId="58" type="noConversion"/>
  </si>
  <si>
    <t>내국인
Native</t>
    <phoneticPr fontId="58" type="noConversion"/>
  </si>
  <si>
    <t>외국인
Foreigner</t>
    <phoneticPr fontId="58" type="noConversion"/>
  </si>
  <si>
    <t>외교관·군인
Diplomat, military personnel</t>
    <phoneticPr fontId="58" type="noConversion"/>
  </si>
  <si>
    <t xml:space="preserve">      2) 수렵수입액 : 수렵장설정지역 수렵시 사용료(야생생물 보호 및 관리에 관한 법률 제42조 및 동법 제50조)</t>
    <phoneticPr fontId="58" type="noConversion"/>
  </si>
  <si>
    <t>…</t>
    <phoneticPr fontId="66" type="noConversion"/>
  </si>
  <si>
    <t>…</t>
    <phoneticPr fontId="66" type="noConversion"/>
  </si>
  <si>
    <t>2013</t>
    <phoneticPr fontId="58" type="noConversion"/>
  </si>
  <si>
    <t>2013</t>
    <phoneticPr fontId="58" type="noConversion"/>
  </si>
  <si>
    <t>2013</t>
    <phoneticPr fontId="35" type="noConversion"/>
  </si>
  <si>
    <t>2012</t>
    <phoneticPr fontId="35" type="noConversion"/>
  </si>
  <si>
    <t xml:space="preserve">     2014년 자료부터 서식 변경 ("식육포장처리업"을 축산물가공업에서 분리</t>
    <phoneticPr fontId="58" type="noConversion"/>
  </si>
  <si>
    <t xml:space="preserve">                                         / 축산물유통판매업→"축산물유통전문판매업"으로 변경 / "식용란 수집 판매업" 항목 추가)</t>
    <phoneticPr fontId="58" type="noConversion"/>
  </si>
  <si>
    <t>주 : 산지를 조림·육림 및 토석의 굴취·채취 그 밖에 임산물 생산의 용도외로 사용하거나 이를 위해 산지를 전용하는 것으로</t>
    <phoneticPr fontId="66" type="noConversion"/>
  </si>
  <si>
    <t xml:space="preserve">      일시적 산지이용은 제외한 모든 산지전용허가·협의 현황</t>
    <phoneticPr fontId="66" type="noConversion"/>
  </si>
  <si>
    <t xml:space="preserve">      3) 수렵면허 건수는 누계치임</t>
    <phoneticPr fontId="35" type="noConversion"/>
  </si>
  <si>
    <t>주 : 수렵면허장 발급 수는 누계치임  Total Number of Hunting License Issues.</t>
    <phoneticPr fontId="58" type="noConversion"/>
  </si>
  <si>
    <t xml:space="preserve"> Uiseong</t>
    <phoneticPr fontId="58" type="noConversion"/>
  </si>
  <si>
    <t xml:space="preserve"> Cheongsong</t>
    <phoneticPr fontId="58" type="noConversion"/>
  </si>
  <si>
    <t xml:space="preserve"> Yeongyang</t>
    <phoneticPr fontId="58" type="noConversion"/>
  </si>
  <si>
    <t xml:space="preserve"> Yeongdeok</t>
    <phoneticPr fontId="58" type="noConversion"/>
  </si>
  <si>
    <r>
      <t>합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 xml:space="preserve">계
</t>
    </r>
    <r>
      <rPr>
        <sz val="9"/>
        <color theme="1"/>
        <rFont val="Abadi MT Condensed Light"/>
        <family val="2"/>
      </rPr>
      <t>Total</t>
    </r>
    <phoneticPr fontId="58" type="noConversion"/>
  </si>
  <si>
    <r>
      <t>산지보전(ha)</t>
    </r>
    <r>
      <rPr>
        <sz val="7"/>
        <color theme="1"/>
        <rFont val="돋움"/>
        <family val="3"/>
        <charset val="129"/>
      </rPr>
      <t xml:space="preserve">
Mountain
conservation</t>
    </r>
    <phoneticPr fontId="58" type="noConversion"/>
  </si>
  <si>
    <r>
      <t>계류보전(km)</t>
    </r>
    <r>
      <rPr>
        <sz val="7"/>
        <color theme="1"/>
        <rFont val="돋움"/>
        <family val="3"/>
        <charset val="129"/>
      </rPr>
      <t xml:space="preserve">
Stream
conservation</t>
    </r>
    <phoneticPr fontId="58" type="noConversion"/>
  </si>
  <si>
    <r>
      <rPr>
        <sz val="8"/>
        <color theme="1"/>
        <rFont val="돋움"/>
        <family val="3"/>
        <charset val="129"/>
      </rPr>
      <t>해안방재림조성(ha)</t>
    </r>
    <r>
      <rPr>
        <sz val="9"/>
        <color theme="1"/>
        <rFont val="돋움"/>
        <family val="3"/>
        <charset val="129"/>
      </rPr>
      <t xml:space="preserve">
</t>
    </r>
    <r>
      <rPr>
        <sz val="7"/>
        <color theme="1"/>
        <rFont val="돋움"/>
        <family val="3"/>
        <charset val="129"/>
      </rPr>
      <t>Coast disaster
prenention foreat</t>
    </r>
    <phoneticPr fontId="58" type="noConversion"/>
  </si>
  <si>
    <r>
      <t xml:space="preserve">해안침식방지(km)
</t>
    </r>
    <r>
      <rPr>
        <sz val="7"/>
        <color theme="1"/>
        <rFont val="돋움"/>
        <family val="3"/>
        <charset val="129"/>
      </rPr>
      <t>Prevention of
coastal erosion</t>
    </r>
    <phoneticPr fontId="58" type="noConversion"/>
  </si>
  <si>
    <r>
      <t xml:space="preserve">식재본수(천본)
</t>
    </r>
    <r>
      <rPr>
        <sz val="7"/>
        <color theme="1"/>
        <rFont val="돋움"/>
        <family val="3"/>
        <charset val="129"/>
      </rPr>
      <t>Planting</t>
    </r>
    <phoneticPr fontId="58" type="noConversion"/>
  </si>
  <si>
    <r>
      <t xml:space="preserve">다목적댐(개소)
</t>
    </r>
    <r>
      <rPr>
        <sz val="7"/>
        <color theme="1"/>
        <rFont val="돋움"/>
        <family val="3"/>
        <charset val="129"/>
      </rPr>
      <t>Multi-purpose
dams</t>
    </r>
    <phoneticPr fontId="58" type="noConversion"/>
  </si>
  <si>
    <r>
      <t xml:space="preserve">산림유역관리조성
(개소)
</t>
    </r>
    <r>
      <rPr>
        <sz val="7"/>
        <color theme="1"/>
        <rFont val="돋움"/>
        <family val="3"/>
        <charset val="129"/>
      </rPr>
      <t>Forest Watershed
Management</t>
    </r>
    <phoneticPr fontId="58" type="noConversion"/>
  </si>
  <si>
    <r>
      <t xml:space="preserve">타부처소관
</t>
    </r>
    <r>
      <rPr>
        <sz val="8"/>
        <color theme="1"/>
        <rFont val="돋움"/>
        <family val="3"/>
        <charset val="129"/>
      </rPr>
      <t>Under othergovt.
Authorities</t>
    </r>
    <phoneticPr fontId="58" type="noConversion"/>
  </si>
  <si>
    <r>
      <t xml:space="preserve">축산물
운반업
</t>
    </r>
    <r>
      <rPr>
        <sz val="7"/>
        <color theme="1"/>
        <rFont val="돋움"/>
        <family val="3"/>
        <charset val="129"/>
      </rPr>
      <t>Livestock products transportation business</t>
    </r>
    <phoneticPr fontId="58" type="noConversion"/>
  </si>
  <si>
    <r>
      <rPr>
        <sz val="8"/>
        <color theme="1"/>
        <rFont val="돋움"/>
        <family val="3"/>
        <charset val="129"/>
      </rPr>
      <t>식육부산물
전문판매업</t>
    </r>
    <r>
      <rPr>
        <sz val="7"/>
        <color theme="1"/>
        <rFont val="돋움"/>
        <family val="3"/>
        <charset val="129"/>
      </rPr>
      <t xml:space="preserve">
Meat by-products sales business</t>
    </r>
    <phoneticPr fontId="58" type="noConversion"/>
  </si>
  <si>
    <r>
      <rPr>
        <sz val="8"/>
        <color theme="1"/>
        <rFont val="돋움"/>
        <family val="3"/>
        <charset val="129"/>
      </rPr>
      <t>축산물유통
전문판매업</t>
    </r>
    <r>
      <rPr>
        <sz val="7"/>
        <color theme="1"/>
        <rFont val="돋움"/>
        <family val="3"/>
        <charset val="129"/>
      </rPr>
      <t xml:space="preserve">
Livestock products distribution
sales business</t>
    </r>
    <phoneticPr fontId="58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</si>
  <si>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 xml:space="preserve">별
</t>
    </r>
    <r>
      <rPr>
        <sz val="9"/>
        <color theme="1"/>
        <rFont val="Abadi MT Condensed Light"/>
        <family val="2"/>
      </rPr>
      <t>Year</t>
    </r>
    <phoneticPr fontId="58" type="noConversion"/>
  </si>
  <si>
    <r>
      <t>한육우</t>
    </r>
    <r>
      <rPr>
        <vertAlign val="superscript"/>
        <sz val="9"/>
        <color theme="1"/>
        <rFont val="돋움"/>
        <family val="3"/>
        <charset val="129"/>
      </rPr>
      <t>1)</t>
    </r>
    <phoneticPr fontId="58" type="noConversion"/>
  </si>
  <si>
    <r>
      <t>젖소</t>
    </r>
    <r>
      <rPr>
        <vertAlign val="superscript"/>
        <sz val="9"/>
        <color theme="1"/>
        <rFont val="돋움"/>
        <family val="3"/>
        <charset val="129"/>
      </rPr>
      <t>1)</t>
    </r>
    <phoneticPr fontId="58" type="noConversion"/>
  </si>
  <si>
    <r>
      <t>돼지</t>
    </r>
    <r>
      <rPr>
        <vertAlign val="superscript"/>
        <sz val="9"/>
        <color theme="1"/>
        <rFont val="돋움"/>
        <family val="3"/>
        <charset val="129"/>
      </rPr>
      <t>1)</t>
    </r>
    <phoneticPr fontId="58" type="noConversion"/>
  </si>
  <si>
    <r>
      <t>닭</t>
    </r>
    <r>
      <rPr>
        <vertAlign val="superscript"/>
        <sz val="9"/>
        <color theme="1"/>
        <rFont val="돋움"/>
        <family val="3"/>
        <charset val="129"/>
      </rPr>
      <t>1)2)</t>
    </r>
    <phoneticPr fontId="58" type="noConversion"/>
  </si>
  <si>
    <r>
      <t>주  민</t>
    </r>
    <r>
      <rPr>
        <sz val="7.5"/>
        <color theme="1"/>
        <rFont val="돋움"/>
        <family val="3"/>
        <charset val="129"/>
      </rPr>
      <t>Residents</t>
    </r>
    <phoneticPr fontId="58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</si>
  <si>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58" type="noConversion"/>
  </si>
  <si>
    <r>
      <t xml:space="preserve">질소질
</t>
    </r>
    <r>
      <rPr>
        <sz val="7"/>
        <color theme="1"/>
        <rFont val="돋움"/>
        <family val="3"/>
        <charset val="129"/>
      </rPr>
      <t>Nitrogenous</t>
    </r>
    <phoneticPr fontId="58" type="noConversion"/>
  </si>
  <si>
    <r>
      <t xml:space="preserve">인산질
</t>
    </r>
    <r>
      <rPr>
        <sz val="8"/>
        <color theme="1"/>
        <rFont val="돋움"/>
        <family val="3"/>
        <charset val="129"/>
      </rPr>
      <t>Phosphate</t>
    </r>
    <phoneticPr fontId="58" type="noConversion"/>
  </si>
  <si>
    <r>
      <t xml:space="preserve">유안
</t>
    </r>
    <r>
      <rPr>
        <sz val="7"/>
        <color theme="1"/>
        <rFont val="돋움"/>
        <family val="3"/>
        <charset val="129"/>
      </rPr>
      <t>Ammonium
sulfate</t>
    </r>
    <phoneticPr fontId="58" type="noConversion"/>
  </si>
  <si>
    <r>
      <t>염화가리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Potassium chloride</t>
    </r>
    <phoneticPr fontId="58" type="noConversion"/>
  </si>
  <si>
    <r>
      <t xml:space="preserve">용과린
</t>
    </r>
    <r>
      <rPr>
        <sz val="8"/>
        <color theme="1"/>
        <rFont val="돋움"/>
        <family val="3"/>
        <charset val="129"/>
      </rPr>
      <t>Fused &amp; su-perphosphate</t>
    </r>
    <phoneticPr fontId="58" type="noConversion"/>
  </si>
  <si>
    <r>
      <t xml:space="preserve">저축성예금
</t>
    </r>
    <r>
      <rPr>
        <sz val="7"/>
        <color theme="1"/>
        <rFont val="돋움"/>
        <family val="3"/>
        <charset val="129"/>
      </rPr>
      <t>Time and Savings deposit</t>
    </r>
    <phoneticPr fontId="58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</si>
  <si>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 xml:space="preserve">별
</t>
    </r>
    <r>
      <rPr>
        <sz val="9"/>
        <color theme="1"/>
        <rFont val="Abadi MT Condensed Light"/>
        <family val="2"/>
      </rPr>
      <t>Year</t>
    </r>
  </si>
  <si>
    <r>
      <t>연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별
Year</t>
    </r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</si>
  <si>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</si>
  <si>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</t>
    </r>
  </si>
  <si>
    <r>
      <t>합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계
Total</t>
    </r>
  </si>
  <si>
    <t>242 / Ⅵ. 농림수산업</t>
    <phoneticPr fontId="58" type="noConversion"/>
  </si>
  <si>
    <t>246 / Ⅵ. 농림수산업</t>
    <phoneticPr fontId="58" type="noConversion"/>
  </si>
  <si>
    <t>250 / Ⅵ. 농림수산업</t>
    <phoneticPr fontId="58" type="noConversion"/>
  </si>
  <si>
    <t>Ⅵ. Agriculture, Forestry and Fishing / 255</t>
    <phoneticPr fontId="58" type="noConversion"/>
  </si>
  <si>
    <t>256 / Ⅵ. 농림수산업</t>
    <phoneticPr fontId="58" type="noConversion"/>
  </si>
  <si>
    <t>Ⅵ. Agriculture, Forestry and Fishing / 257</t>
    <phoneticPr fontId="58" type="noConversion"/>
  </si>
  <si>
    <t>남</t>
    <phoneticPr fontId="58" type="noConversion"/>
  </si>
  <si>
    <t>15 ~ 19 years</t>
    <phoneticPr fontId="58" type="noConversion"/>
  </si>
  <si>
    <t>20세 ∼ 29세</t>
    <phoneticPr fontId="58" type="noConversion"/>
  </si>
  <si>
    <t>15세 ~  19세</t>
    <phoneticPr fontId="58" type="noConversion"/>
  </si>
  <si>
    <t xml:space="preserve">60 ~ 64 years  </t>
    <phoneticPr fontId="58" type="noConversion"/>
  </si>
  <si>
    <t xml:space="preserve">60 ~ 64 years </t>
    <phoneticPr fontId="58" type="noConversion"/>
  </si>
  <si>
    <t>60세 ~ 64세</t>
    <phoneticPr fontId="58" type="noConversion"/>
  </si>
  <si>
    <r>
      <t xml:space="preserve">생산량
</t>
    </r>
    <r>
      <rPr>
        <sz val="7"/>
        <color theme="1"/>
        <rFont val="돋움"/>
        <family val="3"/>
        <charset val="129"/>
      </rPr>
      <t>Production</t>
    </r>
    <phoneticPr fontId="58" type="noConversion"/>
  </si>
  <si>
    <r>
      <rPr>
        <sz val="9"/>
        <color theme="1"/>
        <rFont val="돋움"/>
        <family val="3"/>
        <charset val="129"/>
      </rPr>
      <t>축산물수입
판매업</t>
    </r>
    <r>
      <rPr>
        <sz val="7"/>
        <color theme="1"/>
        <rFont val="돋움"/>
        <family val="3"/>
        <charset val="129"/>
      </rPr>
      <t xml:space="preserve">
Livestock products imports sales business</t>
    </r>
    <phoneticPr fontId="58" type="noConversion"/>
  </si>
  <si>
    <r>
      <t xml:space="preserve">우유류
판매업
</t>
    </r>
    <r>
      <rPr>
        <sz val="7"/>
        <color theme="1"/>
        <rFont val="돋움"/>
        <family val="3"/>
        <charset val="129"/>
      </rPr>
      <t>Milk products sales business</t>
    </r>
    <phoneticPr fontId="58" type="noConversion"/>
  </si>
  <si>
    <r>
      <t xml:space="preserve">축산물
보관업
</t>
    </r>
    <r>
      <rPr>
        <sz val="7"/>
        <color theme="1"/>
        <rFont val="돋움"/>
        <family val="3"/>
        <charset val="129"/>
      </rPr>
      <t>Livestock products storing business</t>
    </r>
    <phoneticPr fontId="58" type="noConversion"/>
  </si>
  <si>
    <r>
      <t xml:space="preserve">식육
판매업
</t>
    </r>
    <r>
      <rPr>
        <sz val="7"/>
        <color theme="1"/>
        <rFont val="돋움"/>
        <family val="3"/>
        <charset val="129"/>
      </rPr>
      <t>Meat sales business</t>
    </r>
    <phoneticPr fontId="58" type="noConversion"/>
  </si>
  <si>
    <r>
      <t xml:space="preserve">식용란 
수집판매업
</t>
    </r>
    <r>
      <rPr>
        <sz val="7"/>
        <color theme="1"/>
        <rFont val="돋움"/>
        <family val="3"/>
        <charset val="129"/>
      </rPr>
      <t>Egg collection sales business</t>
    </r>
    <phoneticPr fontId="58" type="noConversion"/>
  </si>
  <si>
    <t>37. Damages from Illegal Forest Activities</t>
    <phoneticPr fontId="66" type="noConversion"/>
  </si>
  <si>
    <t>212 / Ⅵ. 농림수산업</t>
    <phoneticPr fontId="58" type="noConversion"/>
  </si>
  <si>
    <t>Ⅵ. Agriculture, Forestry and Fishing / 215</t>
    <phoneticPr fontId="58" type="noConversion"/>
  </si>
  <si>
    <t>Ⅵ. Agriculture, Forestry and Fishing / 241</t>
    <phoneticPr fontId="58" type="noConversion"/>
  </si>
  <si>
    <t>Ⅵ. Agriculture, Forestry and Fishing / 245</t>
    <phoneticPr fontId="58" type="noConversion"/>
  </si>
  <si>
    <t>Ⅵ. Agriculture, Forestry and Fishing / 249</t>
    <phoneticPr fontId="58" type="noConversion"/>
  </si>
  <si>
    <t>Ⅵ. Agriculture, Forestry and Fishing / 251</t>
    <phoneticPr fontId="58" type="noConversion"/>
  </si>
  <si>
    <t>254 / Ⅵ. 농림수산업</t>
    <phoneticPr fontId="58" type="noConversion"/>
  </si>
  <si>
    <t>260 / Ⅵ. 농림수산업</t>
    <phoneticPr fontId="58" type="noConversion"/>
  </si>
  <si>
    <t>26. 배합사료 생산</t>
    <phoneticPr fontId="58" type="noConversion"/>
  </si>
  <si>
    <t>2014</t>
  </si>
  <si>
    <t>2015</t>
  </si>
  <si>
    <t>2015</t>
    <phoneticPr fontId="58" type="noConversion"/>
  </si>
  <si>
    <t>2015</t>
    <phoneticPr fontId="58" type="noConversion"/>
  </si>
  <si>
    <t>참외 Sweet melon</t>
    <phoneticPr fontId="65" type="noConversion"/>
  </si>
  <si>
    <t>주  : 2012년부터 통계명 변경(임상별→소유별)</t>
    <phoneticPr fontId="58" type="noConversion"/>
  </si>
  <si>
    <t xml:space="preserve">      2015년부터 무입목지 세부구분 없음(산림청통계)</t>
    <phoneticPr fontId="58" type="noConversion"/>
  </si>
  <si>
    <t>자료 : 산림자원과, 공표주기('12. 6. 14 통계청 승인) 변경 1년→5년</t>
    <phoneticPr fontId="58" type="noConversion"/>
  </si>
  <si>
    <t>고령군</t>
    <phoneticPr fontId="58" type="noConversion"/>
  </si>
  <si>
    <t xml:space="preserve"> Goryeong</t>
    <phoneticPr fontId="58" type="noConversion"/>
  </si>
  <si>
    <r>
      <rPr>
        <sz val="8"/>
        <rFont val="돋움"/>
        <family val="3"/>
        <charset val="129"/>
      </rPr>
      <t>피해액</t>
    </r>
    <r>
      <rPr>
        <sz val="9"/>
        <rFont val="돋움"/>
        <family val="3"/>
        <charset val="129"/>
      </rPr>
      <t xml:space="preserve">
</t>
    </r>
    <r>
      <rPr>
        <sz val="7"/>
        <rFont val="돋움"/>
        <family val="3"/>
        <charset val="129"/>
      </rPr>
      <t>Amount damaged</t>
    </r>
    <phoneticPr fontId="66" type="noConversion"/>
  </si>
  <si>
    <r>
      <t xml:space="preserve">재적
</t>
    </r>
    <r>
      <rPr>
        <sz val="7"/>
        <rFont val="돋움"/>
        <family val="3"/>
        <charset val="129"/>
      </rPr>
      <t>volume</t>
    </r>
    <phoneticPr fontId="66" type="noConversion"/>
  </si>
  <si>
    <r>
      <t xml:space="preserve">피해액
</t>
    </r>
    <r>
      <rPr>
        <sz val="7"/>
        <rFont val="돋움"/>
        <family val="3"/>
        <charset val="129"/>
      </rPr>
      <t>Amount damaged</t>
    </r>
    <phoneticPr fontId="66" type="noConversion"/>
  </si>
  <si>
    <r>
      <t xml:space="preserve">건수
</t>
    </r>
    <r>
      <rPr>
        <sz val="7"/>
        <rFont val="돋움"/>
        <family val="3"/>
        <charset val="129"/>
      </rPr>
      <t>Cases</t>
    </r>
    <phoneticPr fontId="66" type="noConversion"/>
  </si>
  <si>
    <r>
      <t xml:space="preserve">면적
</t>
    </r>
    <r>
      <rPr>
        <sz val="7"/>
        <rFont val="돋움"/>
        <family val="3"/>
        <charset val="129"/>
      </rPr>
      <t>Area</t>
    </r>
    <phoneticPr fontId="66" type="noConversion"/>
  </si>
  <si>
    <r>
      <t xml:space="preserve">재적
</t>
    </r>
    <r>
      <rPr>
        <sz val="7"/>
        <rFont val="돋움"/>
        <family val="3"/>
        <charset val="129"/>
      </rPr>
      <t>volume</t>
    </r>
    <phoneticPr fontId="66" type="noConversion"/>
  </si>
  <si>
    <r>
      <t xml:space="preserve">피해액
</t>
    </r>
    <r>
      <rPr>
        <sz val="7"/>
        <rFont val="돋움"/>
        <family val="3"/>
        <charset val="129"/>
      </rPr>
      <t>Amount damaged</t>
    </r>
    <phoneticPr fontId="66" type="noConversion"/>
  </si>
  <si>
    <r>
      <t xml:space="preserve">건수
</t>
    </r>
    <r>
      <rPr>
        <sz val="7"/>
        <rFont val="돋움"/>
        <family val="3"/>
        <charset val="129"/>
      </rPr>
      <t>Cases</t>
    </r>
    <phoneticPr fontId="66" type="noConversion"/>
  </si>
  <si>
    <r>
      <t xml:space="preserve">면적
</t>
    </r>
    <r>
      <rPr>
        <sz val="7"/>
        <rFont val="돋움"/>
        <family val="3"/>
        <charset val="129"/>
      </rPr>
      <t>Area</t>
    </r>
    <phoneticPr fontId="66" type="noConversion"/>
  </si>
  <si>
    <t>자료 : 산림자원과, 공표주기('12. 6. 14 통계청 승인) 변경 1년→5년</t>
  </si>
  <si>
    <t>자료 : 산림자원과</t>
  </si>
  <si>
    <t>Mungyeong</t>
    <phoneticPr fontId="58" type="noConversion"/>
  </si>
  <si>
    <t>…</t>
    <phoneticPr fontId="58" type="noConversion"/>
  </si>
  <si>
    <t>208</t>
    <phoneticPr fontId="58" type="noConversion"/>
  </si>
  <si>
    <t>Ⅵ. Agriculture, Forestry and Fishing / 209</t>
    <phoneticPr fontId="58" type="noConversion"/>
  </si>
  <si>
    <t>210 / Ⅵ. 농림수산업</t>
    <phoneticPr fontId="58" type="noConversion"/>
  </si>
  <si>
    <t>214 / Ⅵ. 농림수산업</t>
    <phoneticPr fontId="58" type="noConversion"/>
  </si>
  <si>
    <t>218 / Ⅵ. 농림수산업</t>
    <phoneticPr fontId="58" type="noConversion"/>
  </si>
  <si>
    <t>Ⅵ. Agriculture, Forestry and Fishing / 223</t>
    <phoneticPr fontId="58" type="noConversion"/>
  </si>
  <si>
    <t>224 / Ⅵ. 농림수산업</t>
    <phoneticPr fontId="65" type="noConversion"/>
  </si>
  <si>
    <t>Ⅵ. Agriculture, Forestry and Fishing / 225</t>
    <phoneticPr fontId="65" type="noConversion"/>
  </si>
  <si>
    <t>216 / Ⅵ. 농림수산업</t>
    <phoneticPr fontId="58" type="noConversion"/>
  </si>
  <si>
    <t>Ⅵ. Agriculture, Forestry and Fishing / 217</t>
    <phoneticPr fontId="58" type="noConversion"/>
  </si>
  <si>
    <t>230 / Ⅵ. 농림수산업</t>
    <phoneticPr fontId="58" type="noConversion"/>
  </si>
  <si>
    <t>234 / Ⅵ. 농림수산업</t>
    <phoneticPr fontId="58" type="noConversion"/>
  </si>
  <si>
    <t>Ⅵ.Agriculture, Forestry and Fishing / 235</t>
    <phoneticPr fontId="58" type="noConversion"/>
  </si>
  <si>
    <t>236 / Ⅵ. 농림수산업</t>
    <phoneticPr fontId="58" type="noConversion"/>
  </si>
  <si>
    <t>Ⅵ. Agriculture, Forestry and Fishing / 237</t>
    <phoneticPr fontId="58" type="noConversion"/>
  </si>
  <si>
    <t>Ⅵ. Agriculture, Forestry and Fishing / 239</t>
    <phoneticPr fontId="58" type="noConversion"/>
  </si>
  <si>
    <t>Ⅵ. Agriculture, Forestry and Fishing / 243</t>
    <phoneticPr fontId="58" type="noConversion"/>
  </si>
  <si>
    <t>244 / Ⅵ. 농림수산업</t>
    <phoneticPr fontId="58" type="noConversion"/>
  </si>
  <si>
    <t>Ⅵ. Agriculture, Forestry and Fishing / 247</t>
    <phoneticPr fontId="58" type="noConversion"/>
  </si>
  <si>
    <t>248 / Ⅵ. 농림수산업</t>
    <phoneticPr fontId="58" type="noConversion"/>
  </si>
  <si>
    <t>252 / Ⅵ. 농림수산업</t>
    <phoneticPr fontId="58" type="noConversion"/>
  </si>
  <si>
    <t>Ⅵ. Agriculture, Forestry and Fishing / 253</t>
    <phoneticPr fontId="58" type="noConversion"/>
  </si>
  <si>
    <t>258 / Ⅵ. 농림수산업</t>
    <phoneticPr fontId="58" type="noConversion"/>
  </si>
  <si>
    <t>Ⅵ. Agriculture, Forestry and Fishing / 259</t>
    <phoneticPr fontId="58" type="noConversion"/>
  </si>
  <si>
    <t>Ⅵ. Agriculture, Forestry and Fishing / 261</t>
    <phoneticPr fontId="58" type="noConversion"/>
  </si>
  <si>
    <t>262 / Ⅵ. 농림수산업</t>
    <phoneticPr fontId="58" type="noConversion"/>
  </si>
  <si>
    <t>Ⅵ. Agriculture, Forestry and Fishing / 263</t>
    <phoneticPr fontId="58" type="noConversion"/>
  </si>
  <si>
    <t>264 / Ⅵ. 농림수산업</t>
    <phoneticPr fontId="58" type="noConversion"/>
  </si>
  <si>
    <t>Ⅵ. Agriculture, Forestry and Fishing / 265</t>
    <phoneticPr fontId="58" type="noConversion"/>
  </si>
  <si>
    <t>266 / Ⅵ. 농림수산업</t>
    <phoneticPr fontId="58" type="noConversion"/>
  </si>
  <si>
    <t>Ⅵ. Agriculture, Forestry and Fishing / 267</t>
    <phoneticPr fontId="58" type="noConversion"/>
  </si>
  <si>
    <t>268 / Ⅵ. 농림수산업</t>
    <phoneticPr fontId="58" type="noConversion"/>
  </si>
  <si>
    <t>Ⅵ. Agriculture, Forestry and Fishing / 269</t>
    <phoneticPr fontId="66" type="noConversion"/>
  </si>
  <si>
    <t>270 / Ⅵ. 농림수산업</t>
    <phoneticPr fontId="58" type="noConversion"/>
  </si>
  <si>
    <t>Ⅵ. Agriculture, Forestry and Fishing / 271</t>
    <phoneticPr fontId="66" type="noConversion"/>
  </si>
  <si>
    <t>272 / Ⅵ. 농림수산업</t>
    <phoneticPr fontId="58" type="noConversion"/>
  </si>
  <si>
    <t>Ⅵ. Agriculture, Forestry and Fishing / 273</t>
    <phoneticPr fontId="58" type="noConversion"/>
  </si>
  <si>
    <t>274 / Ⅵ. 농림수산업</t>
    <phoneticPr fontId="66" type="noConversion"/>
  </si>
  <si>
    <t>Ⅵ. Agriculture, Forestry and Fishing / 275</t>
    <phoneticPr fontId="66" type="noConversion"/>
  </si>
  <si>
    <t>276 / Ⅵ. 농림수산업</t>
    <phoneticPr fontId="66" type="noConversion"/>
  </si>
  <si>
    <t>Ⅵ. Agriculture, Forestry and Fishing / 277</t>
    <phoneticPr fontId="66" type="noConversion"/>
  </si>
  <si>
    <t>278 / Ⅵ. 농림수산업</t>
    <phoneticPr fontId="35" type="noConversion"/>
  </si>
  <si>
    <t>자료 : 산림자원과, 공표주기('12. 6. 14 통계청 승인) 변경 1년→5년</t>
    <phoneticPr fontId="58" type="noConversion"/>
  </si>
  <si>
    <t>자료 : 산림자원과</t>
    <phoneticPr fontId="35" type="noConversion"/>
  </si>
  <si>
    <t>Source : Agricultural Policy Division</t>
    <phoneticPr fontId="58" type="noConversion"/>
  </si>
  <si>
    <t>Source : Farm Town Development Division</t>
    <phoneticPr fontId="65" type="noConversion"/>
  </si>
  <si>
    <t xml:space="preserve"> Source : Farm Town Development Division</t>
    <phoneticPr fontId="58" type="noConversion"/>
  </si>
  <si>
    <t>Source : Forestry Resources Division</t>
    <phoneticPr fontId="58" type="noConversion"/>
  </si>
  <si>
    <t>Source : Forestry Resources Division</t>
    <phoneticPr fontId="58" type="noConversion"/>
  </si>
  <si>
    <t>Source : Environmental Policy Division</t>
    <phoneticPr fontId="35" type="noConversion"/>
  </si>
  <si>
    <r>
      <t xml:space="preserve">     2013년부터 단위변경 (ha→</t>
    </r>
    <r>
      <rPr>
        <sz val="8"/>
        <color theme="1"/>
        <rFont val="맑은 고딕"/>
        <family val="3"/>
        <charset val="129"/>
      </rPr>
      <t>㎡</t>
    </r>
    <r>
      <rPr>
        <sz val="8"/>
        <color theme="1"/>
        <rFont val="돋움"/>
        <family val="3"/>
        <charset val="129"/>
      </rPr>
      <t>)</t>
    </r>
    <phoneticPr fontId="58" type="noConversion"/>
  </si>
  <si>
    <t>단위 :㎡</t>
    <phoneticPr fontId="58" type="noConversion"/>
  </si>
  <si>
    <t>단위 :㎡</t>
    <phoneticPr fontId="58" type="noConversion"/>
  </si>
  <si>
    <t> Unit : ㎡</t>
    <phoneticPr fontId="58" type="noConversion"/>
  </si>
  <si>
    <t xml:space="preserve">     2013년부터 단위변경 (ha→㎡)</t>
    <phoneticPr fontId="58" type="noConversion"/>
  </si>
  <si>
    <t>2016</t>
  </si>
  <si>
    <t>2016</t>
    <phoneticPr fontId="58" type="noConversion"/>
  </si>
  <si>
    <t>2016</t>
    <phoneticPr fontId="35" type="noConversion"/>
  </si>
  <si>
    <t>식육
즉석
판매
가공업
Meatsales, Meatprocessing on the spot</t>
    <phoneticPr fontId="58" type="noConversion"/>
  </si>
  <si>
    <t>…</t>
    <phoneticPr fontId="58" type="noConversion"/>
  </si>
  <si>
    <t>35. 사방사업 실적</t>
    <phoneticPr fontId="58" type="noConversion"/>
  </si>
  <si>
    <t>35. Erosion Control Projects</t>
    <phoneticPr fontId="58" type="noConversion"/>
  </si>
  <si>
    <r>
      <t>사방댐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(개소)
</t>
    </r>
    <r>
      <rPr>
        <sz val="7"/>
        <color theme="1"/>
        <rFont val="돋움"/>
        <family val="3"/>
        <charset val="129"/>
      </rPr>
      <t>Erosion control
dam</t>
    </r>
    <phoneticPr fontId="58" type="noConversion"/>
  </si>
  <si>
    <t>주 : 1) 사방댐은 예방사방사업, 수해복공사 등을 모두 포함하여 반영한 결과 ('11년까지는 예방사업만 반영)</t>
    <phoneticPr fontId="58" type="noConversion"/>
  </si>
  <si>
    <t>주 : 2013년부터 항목 추가 및 삭제 / 2016년부터 "산사태예방 "항목 삭제</t>
    <phoneticPr fontId="58" type="noConversion"/>
  </si>
  <si>
    <t>단위 :건, ha, ㎥, 천원</t>
    <phoneticPr fontId="66" type="noConversion"/>
  </si>
  <si>
    <t>Unit : cases, ha, ㎥, 1,000 won</t>
    <phoneticPr fontId="66" type="noConversion"/>
  </si>
  <si>
    <t>38. 산림의 타용도 전용허가 현황</t>
    <phoneticPr fontId="66" type="noConversion"/>
  </si>
  <si>
    <t>단위 : ha</t>
    <phoneticPr fontId="66" type="noConversion"/>
  </si>
  <si>
    <t>Unit : ha</t>
    <phoneticPr fontId="66" type="noConversion"/>
  </si>
  <si>
    <t>계
Total</t>
    <phoneticPr fontId="66" type="noConversion"/>
  </si>
  <si>
    <t>농업용   Agricultural use</t>
    <phoneticPr fontId="66" type="noConversion"/>
  </si>
  <si>
    <t>택지
Residenrial</t>
    <phoneticPr fontId="66" type="noConversion"/>
  </si>
  <si>
    <t>골프장
Golf course</t>
    <phoneticPr fontId="66" type="noConversion"/>
  </si>
  <si>
    <t>스키장
Ski slope</t>
    <phoneticPr fontId="66" type="noConversion"/>
  </si>
  <si>
    <t>묘지
Burial</t>
    <phoneticPr fontId="66" type="noConversion"/>
  </si>
  <si>
    <t>비농업용   Non-agricultural use</t>
    <phoneticPr fontId="66" type="noConversion"/>
  </si>
  <si>
    <t>…</t>
    <phoneticPr fontId="66" type="noConversion"/>
  </si>
  <si>
    <t xml:space="preserve">      2016년 부터 세부항복 변경 (용도별 허가내역 → 농업용, 비농업용 구분)</t>
    <phoneticPr fontId="66" type="noConversion"/>
  </si>
  <si>
    <t>46. 어항</t>
    <phoneticPr fontId="58" type="noConversion"/>
  </si>
  <si>
    <t>47. 어항시설</t>
    <phoneticPr fontId="58" type="noConversion"/>
  </si>
  <si>
    <t>48. 양식어업권</t>
    <phoneticPr fontId="58" type="noConversion"/>
  </si>
  <si>
    <t>49. 어업권</t>
    <phoneticPr fontId="58" type="noConversion"/>
  </si>
  <si>
    <t>50.어선어업허가 및 신고현황</t>
    <phoneticPr fontId="58" type="noConversion"/>
  </si>
  <si>
    <t>51. 수산업종별 생산</t>
    <phoneticPr fontId="58" type="noConversion"/>
  </si>
  <si>
    <t>52. 수산물 어획고</t>
    <phoneticPr fontId="58" type="noConversion"/>
  </si>
  <si>
    <t>53. 수산물 가공품 생산고</t>
    <phoneticPr fontId="58" type="noConversion"/>
  </si>
  <si>
    <t>54. 수산물계통 판매고</t>
    <phoneticPr fontId="58" type="noConversion"/>
  </si>
  <si>
    <t>55. 수산업 협동조합</t>
    <phoneticPr fontId="58" type="noConversion"/>
  </si>
  <si>
    <t>56. 친환경 농산물 인증현황</t>
    <phoneticPr fontId="58" type="noConversion"/>
  </si>
  <si>
    <t>57. 화훼류 재배현황</t>
    <phoneticPr fontId="58" type="noConversion"/>
  </si>
  <si>
    <t>겸업
Part-time</t>
    <phoneticPr fontId="58" type="noConversion"/>
  </si>
  <si>
    <t>2013</t>
    <phoneticPr fontId="58" type="noConversion"/>
  </si>
  <si>
    <t>2016</t>
    <phoneticPr fontId="58" type="noConversion"/>
  </si>
  <si>
    <t>…</t>
    <phoneticPr fontId="58" type="noConversion"/>
  </si>
  <si>
    <t>자료 : 통계청, 「농림어업조사」,「농림어업총조사(0,5년)」</t>
    <phoneticPr fontId="58" type="noConversion"/>
  </si>
  <si>
    <t>Source : Statistics Korea</t>
    <phoneticPr fontId="58" type="noConversion"/>
  </si>
  <si>
    <t>주 : 통계표에 수록된 숫자는 추정과정의 반올림으로 인해 세목과 그 총계가 일치되지 않는 경우도 있음.</t>
    <phoneticPr fontId="58" type="noConversion"/>
  </si>
  <si>
    <t xml:space="preserve">      농가 1종, 2종 겸업자료는 0.5자 연도에만 시군자료가 있음.</t>
    <phoneticPr fontId="58" type="noConversion"/>
  </si>
  <si>
    <t>주 : 2013년 부터 단위 변경("호"→"가구")</t>
    <phoneticPr fontId="58" type="noConversion"/>
  </si>
  <si>
    <t>Ⅵ. Agriculture, Forestry and Fishing / 211</t>
    <phoneticPr fontId="58" type="noConversion"/>
  </si>
  <si>
    <t xml:space="preserve">  60세 ~ 64세</t>
    <phoneticPr fontId="58" type="noConversion"/>
  </si>
  <si>
    <t>가구당 경지면적(a)
Area of cultivated land per household (a)</t>
    <phoneticPr fontId="58" type="noConversion"/>
  </si>
  <si>
    <t>2013</t>
    <phoneticPr fontId="58" type="noConversion"/>
  </si>
  <si>
    <t>2016</t>
    <phoneticPr fontId="58" type="noConversion"/>
  </si>
  <si>
    <t>자료 : 통계청,「농업면적조사(경지면적통계)」</t>
    <phoneticPr fontId="58" type="noConversion"/>
  </si>
  <si>
    <t>주 : 통계표에 수록된 숫자는 추정과정의 반올림으로 인해 세목과 그 총계가 일치되지 않는 경우도 있음.</t>
    <phoneticPr fontId="58" type="noConversion"/>
  </si>
  <si>
    <t>Ⅵ. Agriculture, Forestry and Fishing / 213</t>
    <phoneticPr fontId="58" type="noConversion"/>
  </si>
  <si>
    <t>Ⅵ. Agriculture, Forestry and Fishing / 219</t>
    <phoneticPr fontId="58" type="noConversion"/>
  </si>
  <si>
    <t>2016</t>
    <phoneticPr fontId="58" type="noConversion"/>
  </si>
  <si>
    <t>주 : 미곡 중 백미(92.9%)의 생산량 수록</t>
    <phoneticPr fontId="58" type="noConversion"/>
  </si>
  <si>
    <t>220 / Ⅵ. 농림수산업</t>
    <phoneticPr fontId="58" type="noConversion"/>
  </si>
  <si>
    <t>주 : 맥류중 정곡 자료임.</t>
    <phoneticPr fontId="58" type="noConversion"/>
  </si>
  <si>
    <t>Ⅵ. Agriculture, Forestry and Fishing / 221</t>
    <phoneticPr fontId="58" type="noConversion"/>
  </si>
  <si>
    <t>주 : 2014년 자료부터 항목 변경 (조,수수는 기타로 통합)</t>
    <phoneticPr fontId="58" type="noConversion"/>
  </si>
  <si>
    <t>222 / Ⅵ. 농림수산업</t>
    <phoneticPr fontId="58" type="noConversion"/>
  </si>
  <si>
    <t>비  고
Note</t>
    <phoneticPr fontId="58" type="noConversion"/>
  </si>
  <si>
    <t>수박 Water melon</t>
    <phoneticPr fontId="65" type="noConversion"/>
  </si>
  <si>
    <t>226 / Ⅵ. 농림수산업</t>
    <phoneticPr fontId="65" type="noConversion"/>
  </si>
  <si>
    <t>Ⅵ. Agriculture, Forestry and Fishing / 227</t>
    <phoneticPr fontId="65" type="noConversion"/>
  </si>
  <si>
    <t>228 / Ⅵ. 농림수산업</t>
    <phoneticPr fontId="58" type="noConversion"/>
  </si>
  <si>
    <t>Ⅵ. Agriculture, Forestry and Fishing / 229</t>
    <phoneticPr fontId="65" type="noConversion"/>
  </si>
  <si>
    <t>238 / Ⅵ. 농림수산업</t>
    <phoneticPr fontId="58" type="noConversion"/>
  </si>
  <si>
    <t>240 / Ⅵ. 농림수산업</t>
    <phoneticPr fontId="58" type="noConversion"/>
  </si>
  <si>
    <t>17. 농업용 기계보유</t>
    <phoneticPr fontId="58" type="noConversion"/>
  </si>
  <si>
    <t>광역방제기
Wide area pesticide
applicator</t>
    <phoneticPr fontId="58" type="noConversion"/>
  </si>
  <si>
    <t>동력이앙기</t>
    <phoneticPr fontId="58" type="noConversion"/>
  </si>
  <si>
    <t>관리기
Controller</t>
    <phoneticPr fontId="58" type="noConversion"/>
  </si>
  <si>
    <t>Year &amp; Si, Gun</t>
    <phoneticPr fontId="58" type="noConversion"/>
  </si>
  <si>
    <t>연별 및 시군별
Year &amp; Si, Gun</t>
    <phoneticPr fontId="58" type="noConversion"/>
  </si>
  <si>
    <t>콤바인   Combine</t>
    <phoneticPr fontId="58" type="noConversion"/>
  </si>
  <si>
    <t>곡물건조기
Grain dryer</t>
    <phoneticPr fontId="58" type="noConversion"/>
  </si>
  <si>
    <t>농산물
건조기
Agri.
Products Dryer</t>
    <phoneticPr fontId="58" type="noConversion"/>
  </si>
  <si>
    <t>Farm tractor</t>
    <phoneticPr fontId="58" type="noConversion"/>
  </si>
  <si>
    <t>Power rice transplanter</t>
    <phoneticPr fontId="58" type="noConversion"/>
  </si>
  <si>
    <t>소형
Small</t>
    <phoneticPr fontId="58" type="noConversion"/>
  </si>
  <si>
    <t>중형
Medium</t>
    <phoneticPr fontId="58" type="noConversion"/>
  </si>
  <si>
    <t>대형
Big</t>
    <phoneticPr fontId="58" type="noConversion"/>
  </si>
  <si>
    <t>보행형
Walking</t>
    <phoneticPr fontId="58" type="noConversion"/>
  </si>
  <si>
    <t>승용형
Taking</t>
    <phoneticPr fontId="58" type="noConversion"/>
  </si>
  <si>
    <t>3조 이하
-3Rows</t>
    <phoneticPr fontId="58" type="noConversion"/>
  </si>
  <si>
    <t>4조
4Rows</t>
    <phoneticPr fontId="58" type="noConversion"/>
  </si>
  <si>
    <t>5조 이상
+5Rows</t>
    <phoneticPr fontId="58" type="noConversion"/>
  </si>
  <si>
    <t>2013</t>
    <phoneticPr fontId="58" type="noConversion"/>
  </si>
  <si>
    <t>자료 : 친환경농업과</t>
    <phoneticPr fontId="58" type="noConversion"/>
  </si>
  <si>
    <t xml:space="preserve"> Source : Eco-friendly Farming Division</t>
    <phoneticPr fontId="58" type="noConversion"/>
  </si>
  <si>
    <t xml:space="preserve"> Source : Eco-friendly Farming Division</t>
    <phoneticPr fontId="58" type="noConversion"/>
  </si>
  <si>
    <t>자료 : 친환경농업과</t>
    <phoneticPr fontId="58" type="noConversion"/>
  </si>
  <si>
    <t>주 : 2010년 자료부터 서식 변경</t>
    <phoneticPr fontId="58" type="noConversion"/>
  </si>
  <si>
    <t xml:space="preserve">     ("광역방제기" 항목 추가 / "관리기" 항목을 "보행형", "승용형"으로 세분 / "바인더", "수도일반용방제기" 항목 삭제)</t>
    <phoneticPr fontId="58" type="noConversion"/>
  </si>
  <si>
    <t xml:space="preserve">     ("광역방제기" 항목 추가 / "관리기" 항목을 "보행형", "승용형"으로 세분 / "바인더", "수도일반용방제기" 항목 삭제)</t>
    <phoneticPr fontId="58" type="noConversion"/>
  </si>
  <si>
    <t>Ⅵ. Agriculture, Forestry and Fishing / 231</t>
    <phoneticPr fontId="58" type="noConversion"/>
  </si>
  <si>
    <t>잠정등외
Potential
off-grade</t>
    <phoneticPr fontId="58" type="noConversion"/>
  </si>
  <si>
    <t>기 타
(회수)
Others</t>
    <phoneticPr fontId="58" type="noConversion"/>
  </si>
  <si>
    <t>232 / Ⅵ. 농림수산업</t>
    <phoneticPr fontId="58" type="noConversion"/>
  </si>
  <si>
    <t>Ⅵ. Agriculture, Forestry and Fishing / 233</t>
    <phoneticPr fontId="58" type="noConversion"/>
  </si>
  <si>
    <t>14. 정부관리양곡 보관창고</t>
    <phoneticPr fontId="58" type="noConversion"/>
  </si>
  <si>
    <t>14. Warehouse of Government-controlled Grains</t>
    <phoneticPr fontId="58" type="noConversion"/>
  </si>
  <si>
    <r>
      <t xml:space="preserve">동수
</t>
    </r>
    <r>
      <rPr>
        <sz val="7"/>
        <color theme="1"/>
        <rFont val="돋움"/>
        <family val="3"/>
        <charset val="129"/>
      </rPr>
      <t>No.of warehouses</t>
    </r>
    <phoneticPr fontId="58" type="noConversion"/>
  </si>
  <si>
    <t>면적
Area</t>
    <phoneticPr fontId="58" type="noConversion"/>
  </si>
  <si>
    <t xml:space="preserve"> </t>
    <phoneticPr fontId="58" type="noConversion"/>
  </si>
  <si>
    <t>15. 정부관리양곡 가공공장</t>
    <phoneticPr fontId="58" type="noConversion"/>
  </si>
  <si>
    <t>15. Processing Plants of Government-controlled Grains</t>
    <phoneticPr fontId="58" type="noConversion"/>
  </si>
  <si>
    <t>Unit : number</t>
    <phoneticPr fontId="58" type="noConversion"/>
  </si>
  <si>
    <t>공장수
Number
of plants</t>
    <phoneticPr fontId="58" type="noConversion"/>
  </si>
  <si>
    <t>원동기
By motor type(HP)</t>
    <phoneticPr fontId="58" type="noConversion"/>
  </si>
  <si>
    <t>전동기
Electric motor</t>
    <phoneticPr fontId="58" type="noConversion"/>
  </si>
  <si>
    <t>발동기
Motor</t>
    <phoneticPr fontId="58" type="noConversion"/>
  </si>
  <si>
    <t xml:space="preserve"> - </t>
  </si>
  <si>
    <t>자료 : 축산정책과</t>
    <phoneticPr fontId="58" type="noConversion"/>
  </si>
  <si>
    <t>자료 : 동물방역과</t>
    <phoneticPr fontId="58" type="noConversion"/>
  </si>
  <si>
    <t>자료 : 동물방역과</t>
    <phoneticPr fontId="58" type="noConversion"/>
  </si>
  <si>
    <t>자료 : 동물방역과,  2006년 자료부터 남녀 구분</t>
    <phoneticPr fontId="58" type="noConversion"/>
  </si>
  <si>
    <t>Source : Livestock Policy Division</t>
    <phoneticPr fontId="58" type="noConversion"/>
  </si>
  <si>
    <t>Source : Animal Prevention Division</t>
    <phoneticPr fontId="58" type="noConversion"/>
  </si>
  <si>
    <t>…</t>
    <phoneticPr fontId="58" type="noConversion"/>
  </si>
  <si>
    <t>포항.울릉지사</t>
  </si>
  <si>
    <t>Pohang, Ulleung</t>
  </si>
  <si>
    <t>구미.김천지사</t>
  </si>
  <si>
    <t>Gumi, Gimcheon</t>
  </si>
  <si>
    <t>영주.봉화지사</t>
  </si>
  <si>
    <t>Yeongju, Bonghwa</t>
  </si>
  <si>
    <t>문경.예천지사</t>
  </si>
  <si>
    <t>Mungyeong, Yecheon</t>
  </si>
  <si>
    <t>경산.청도지사</t>
  </si>
  <si>
    <t>Gyeongsan, Cheongdo</t>
  </si>
  <si>
    <t>의성.군위지사</t>
  </si>
  <si>
    <t>Uiseong, Gunwi</t>
  </si>
  <si>
    <t>청송.영양지사</t>
  </si>
  <si>
    <t>Cheongsong, Yeongyang</t>
  </si>
  <si>
    <t>Yeongdeok, Uljin</t>
  </si>
  <si>
    <t>고령.달성지사</t>
  </si>
  <si>
    <t>Goryeong, Dalseong</t>
  </si>
  <si>
    <t>성주.칠곡지사</t>
  </si>
  <si>
    <t>Seongju, Chilgok</t>
  </si>
  <si>
    <t>주 1)시군 자체사업 제외</t>
    <phoneticPr fontId="58" type="noConversion"/>
  </si>
  <si>
    <r>
      <t xml:space="preserve">영천시 </t>
    </r>
    <r>
      <rPr>
        <sz val="7.5"/>
        <rFont val="돋움"/>
        <family val="3"/>
        <charset val="129"/>
      </rPr>
      <t>Yeongcheon</t>
    </r>
  </si>
  <si>
    <r>
      <t xml:space="preserve">문경시 </t>
    </r>
    <r>
      <rPr>
        <sz val="7.5"/>
        <rFont val="돋움"/>
        <family val="3"/>
        <charset val="129"/>
      </rPr>
      <t>Mungyeong</t>
    </r>
  </si>
  <si>
    <r>
      <t xml:space="preserve">경산시 </t>
    </r>
    <r>
      <rPr>
        <sz val="7.5"/>
        <rFont val="돋움"/>
        <family val="3"/>
        <charset val="129"/>
      </rPr>
      <t>Gyeongsan</t>
    </r>
  </si>
  <si>
    <r>
      <t xml:space="preserve">청송군 </t>
    </r>
    <r>
      <rPr>
        <sz val="7.5"/>
        <rFont val="돋움"/>
        <family val="3"/>
        <charset val="129"/>
      </rPr>
      <t>Cheongsong</t>
    </r>
  </si>
  <si>
    <r>
      <t xml:space="preserve">영양군 </t>
    </r>
    <r>
      <rPr>
        <sz val="7.5"/>
        <rFont val="돋움"/>
        <family val="3"/>
        <charset val="129"/>
      </rPr>
      <t xml:space="preserve">Yeongyang </t>
    </r>
  </si>
  <si>
    <r>
      <t xml:space="preserve">영덕군 </t>
    </r>
    <r>
      <rPr>
        <sz val="7.5"/>
        <rFont val="돋움"/>
        <family val="3"/>
        <charset val="129"/>
      </rPr>
      <t xml:space="preserve">Yeongdeok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</si>
</sst>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_ * #,##0.0_ ;_ * \-#,##0.0_ ;_ * &quot;-&quot;_ ;_ @_ "/>
    <numFmt numFmtId="181" formatCode="0,000"/>
    <numFmt numFmtId="182" formatCode="#.0"/>
    <numFmt numFmtId="183" formatCode="#,##0_);[Red]\(#,##0\)"/>
    <numFmt numFmtId="184" formatCode="#,##0.0_);[Red]\(#,##0.0\)"/>
    <numFmt numFmtId="185" formatCode="0.00_);[Red]\(0.00\)"/>
    <numFmt numFmtId="186" formatCode="#,##0_ "/>
    <numFmt numFmtId="187" formatCode="#,##0.0_ "/>
    <numFmt numFmtId="188" formatCode="_-* #,##0.0_-;\-* #,##0.0_-;_-* &quot;-&quot;_-;_-@_-"/>
    <numFmt numFmtId="189" formatCode="_-* #,##0.00_-;\-* #,##0.00_-;_-* &quot;-&quot;_-;_-@_-"/>
    <numFmt numFmtId="190" formatCode="_-* #,##0.000_-;\-* #,##0.000_-;_-* &quot;-&quot;_-;_-@_-"/>
    <numFmt numFmtId="191" formatCode="_ * #,##0.00_ ;_ * \-#,##0.00_ ;_ * &quot;-&quot;_ ;_ @_ "/>
    <numFmt numFmtId="192" formatCode="_-* #,##0.0_-;\-* #,##0.0_-;_-* &quot;-&quot;?_-;_-@_-"/>
    <numFmt numFmtId="193" formatCode="&quot;₩&quot;#,##0;&quot;₩&quot;&quot;₩&quot;\-#,##0"/>
    <numFmt numFmtId="194" formatCode="&quot;₩&quot;#,##0.00;&quot;₩&quot;\-#,##0.00"/>
    <numFmt numFmtId="195" formatCode="_-[$€-2]* #,##0.00_-;\-[$€-2]* #,##0.00_-;_-[$€-2]* &quot;-&quot;??_-"/>
    <numFmt numFmtId="196" formatCode="&quot;₩&quot;#,##0;[Red]&quot;₩&quot;&quot;₩&quot;\-#,##0"/>
    <numFmt numFmtId="19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0.0"/>
    <numFmt numFmtId="209" formatCode="_ * #,##0.000_ ;_ * \-#,##0.000_ ;_ * &quot;-&quot;_ ;_ @_ "/>
    <numFmt numFmtId="210" formatCode="_-* #,##0.000_-;\-* #,##0.000_-;_-* &quot;-&quot;???_-;_-@_-"/>
    <numFmt numFmtId="211" formatCode="_ * #,##0_ ;_ * &quot;₩&quot;&quot;₩&quot;\-#,##0_ ;_ * &quot;-&quot;_ ;_ @_ "/>
    <numFmt numFmtId="212" formatCode="_ &quot;₩&quot;* #,##0.00_ ;_ &quot;₩&quot;* &quot;₩&quot;&quot;₩&quot;\-#,##0.00_ ;_ &quot;₩&quot;* &quot;-&quot;??_ ;_ @_ "/>
    <numFmt numFmtId="213" formatCode="_ &quot;₩&quot;* #,##0_ ;_ &quot;₩&quot;* &quot;₩&quot;&quot;₩&quot;\-#,##0_ ;_ &quot;₩&quot;* &quot;-&quot;_ ;_ @_ "/>
    <numFmt numFmtId="214" formatCode="&quot;₩&quot;#,##0.00;[Red]&quot;₩&quot;&quot;₩&quot;&quot;₩&quot;\-#,##0.00"/>
    <numFmt numFmtId="215" formatCode="_ * #,##0.00_ ;_ * &quot;₩&quot;&quot;₩&quot;\-#,##0.00_ ;_ * &quot;-&quot;??_ ;_ @_ "/>
    <numFmt numFmtId="216" formatCode="&quot;R$&quot;#,##0_);[Red]\(&quot;R$&quot;#,##0\)"/>
    <numFmt numFmtId="217" formatCode="0.0%"/>
    <numFmt numFmtId="218" formatCode="_-* #,##0_-;\-* #,##0_-;_-* &quot;-&quot;?_-;_-@_-"/>
    <numFmt numFmtId="219" formatCode="#,##0;\-#,##0;&quot;-&quot;;@"/>
    <numFmt numFmtId="220" formatCode="#,##0;\-#,##0;&quot;-&quot;;@\ "/>
    <numFmt numFmtId="221" formatCode="#,##0.00\ ;\-#,##0.00\ ;&quot;-&quot;\ ;@\ "/>
    <numFmt numFmtId="222" formatCode="#,##0\ ;\-#,##0\ ;&quot;-&quot;\ ;@\ "/>
    <numFmt numFmtId="223" formatCode="#,##0.00;\-#,##0.00;&quot;-&quot;;@"/>
    <numFmt numFmtId="224" formatCode="#,##0\ ;\-#,##0\ ;&quot;-&quot;\ ;@"/>
    <numFmt numFmtId="225" formatCode="#,##0.00\ ;\-#,##0.00\ ;&quot;-&quot;\ ;@"/>
    <numFmt numFmtId="226" formatCode="#,##0_-;\-#,##0_-;&quot;-&quot;_-;@_-\ "/>
    <numFmt numFmtId="227" formatCode="&quot;R$&quot;#,##0_);\(&quot;R$&quot;#,##0\)"/>
    <numFmt numFmtId="228" formatCode="_-* #,##0_-;\!\-* #,##0_-;_-* &quot;-&quot;_-;_-@_-"/>
    <numFmt numFmtId="229" formatCode="_ &quot;₩&quot;* #,##0.00_ ;_ &quot;₩&quot;* &quot;₩&quot;\-#,##0.00_ ;_ &quot;₩&quot;* &quot;-&quot;??_ ;_ @_ "/>
    <numFmt numFmtId="230" formatCode="&quot;₩&quot;#,##0;&quot;₩&quot;&quot;₩&quot;&quot;₩&quot;\-#,##0"/>
    <numFmt numFmtId="231" formatCode="&quot;₩&quot;#,##0.00;&quot;₩&quot;&quot;₩&quot;&quot;₩&quot;&quot;₩&quot;&quot;₩&quot;&quot;₩&quot;\-#,##0.00"/>
    <numFmt numFmtId="232" formatCode="_-* #,##0.0_-;&quot;₩&quot;\!\-* #,##0.0_-;_-* &quot;-&quot;_-;_-@_-"/>
    <numFmt numFmtId="233" formatCode="#,##0&quot; / XⅢ. 환경&quot;"/>
    <numFmt numFmtId="234" formatCode="&quot;Ⅵ. Agriculture, Forestry and Fishing / &quot;#,##0"/>
    <numFmt numFmtId="235" formatCode="#,##0&quot; / Ⅵ. 농림수산업&quot;"/>
    <numFmt numFmtId="236" formatCode="&quot;Ⅹ. Housing and Construction /  &quot;#,##0"/>
    <numFmt numFmtId="237" formatCode="#,##0&quot; / Ⅹ. 주택, 건설&quot;"/>
    <numFmt numFmtId="238" formatCode="_-&quot;₩&quot;* #,##0_-;\!\-&quot;₩&quot;* #,##0_-;_-&quot;₩&quot;* &quot;-&quot;_-;_-@_-"/>
    <numFmt numFmtId="239" formatCode="#,##0.00_ ;_#\,##0.00_ ;&quot;-&quot;_ ;@_ "/>
    <numFmt numFmtId="240" formatCode="_-* #,##0_-;\-* #,##0_-;_-* &quot;-&quot;??_-;_-@_-"/>
    <numFmt numFmtId="241" formatCode="0.0000_);[Red]\(0.0000\)"/>
  </numFmts>
  <fonts count="204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1"/>
      <color indexed="8"/>
      <name val="맑은 고딕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name val="바탕체"/>
      <family val="1"/>
      <charset val="129"/>
    </font>
    <font>
      <b/>
      <sz val="9"/>
      <name val="굴림체"/>
      <family val="3"/>
      <charset val="129"/>
    </font>
    <font>
      <sz val="14"/>
      <name val="바탕체"/>
      <family val="1"/>
      <charset val="129"/>
    </font>
    <font>
      <b/>
      <sz val="10"/>
      <name val="돋움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Times New Roman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indexed="10"/>
      <name val="돋움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0"/>
      <color indexed="52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i/>
      <sz val="10"/>
      <color indexed="23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0"/>
      <color indexed="52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indexed="8"/>
      <name val="돋움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0"/>
      <color indexed="62"/>
      <name val="돋움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sz val="12"/>
      <color indexed="8"/>
      <name val="바탕체"/>
      <family val="1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0"/>
      <name val="돋움체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굴림체"/>
      <family val="3"/>
      <charset val="129"/>
    </font>
    <font>
      <sz val="9"/>
      <color theme="1"/>
      <name val="바탕"/>
      <family val="1"/>
      <charset val="129"/>
    </font>
    <font>
      <sz val="12"/>
      <color theme="1"/>
      <name val="바탕"/>
      <family val="1"/>
      <charset val="129"/>
    </font>
    <font>
      <sz val="7"/>
      <color theme="1"/>
      <name val="돋움"/>
      <family val="3"/>
      <charset val="129"/>
    </font>
    <font>
      <sz val="17"/>
      <color theme="1"/>
      <name val="바탕체"/>
      <family val="1"/>
      <charset val="129"/>
    </font>
    <font>
      <sz val="9"/>
      <color theme="1"/>
      <name val="Abadi MT Condensed Light"/>
      <family val="2"/>
    </font>
    <font>
      <sz val="9"/>
      <color theme="1"/>
      <name val="바탕체"/>
      <family val="1"/>
      <charset val="129"/>
    </font>
    <font>
      <b/>
      <sz val="10"/>
      <color theme="1"/>
      <name val="돋움"/>
      <family val="3"/>
      <charset val="129"/>
    </font>
    <font>
      <b/>
      <sz val="14"/>
      <color theme="1"/>
      <name val="굴림"/>
      <family val="3"/>
      <charset val="129"/>
    </font>
    <font>
      <sz val="15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10"/>
      <color theme="1"/>
      <name val="바탕체"/>
      <family val="1"/>
      <charset val="129"/>
    </font>
    <font>
      <sz val="10"/>
      <color theme="1"/>
      <name val="굴림체"/>
      <family val="3"/>
      <charset val="129"/>
    </font>
    <font>
      <sz val="10"/>
      <color theme="1"/>
      <name val="HY중고딕"/>
      <family val="1"/>
      <charset val="129"/>
    </font>
    <font>
      <sz val="8"/>
      <color theme="1"/>
      <name val="바탕"/>
      <family val="1"/>
      <charset val="129"/>
    </font>
    <font>
      <sz val="8"/>
      <color theme="1"/>
      <name val="굴림체"/>
      <family val="3"/>
      <charset val="129"/>
    </font>
    <font>
      <sz val="8.5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14"/>
      <color theme="1"/>
      <name val="바탕"/>
      <family val="1"/>
      <charset val="129"/>
    </font>
    <font>
      <sz val="14"/>
      <color theme="1"/>
      <name val="바탕체"/>
      <family val="1"/>
      <charset val="129"/>
    </font>
    <font>
      <sz val="15"/>
      <color theme="1"/>
      <name val="바탕체"/>
      <family val="1"/>
      <charset val="129"/>
    </font>
    <font>
      <sz val="8"/>
      <color theme="1"/>
      <name val="바탕체"/>
      <family val="1"/>
      <charset val="129"/>
    </font>
    <font>
      <b/>
      <sz val="9"/>
      <color theme="1"/>
      <name val="굴림체"/>
      <family val="3"/>
      <charset val="129"/>
    </font>
    <font>
      <b/>
      <sz val="9"/>
      <color theme="1"/>
      <name val="바탕체"/>
      <family val="1"/>
      <charset val="129"/>
    </font>
    <font>
      <b/>
      <sz val="9"/>
      <color theme="1"/>
      <name val="굴림"/>
      <family val="3"/>
      <charset val="129"/>
    </font>
    <font>
      <b/>
      <sz val="13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9"/>
      <name val="바탕"/>
      <family val="1"/>
      <charset val="129"/>
    </font>
    <font>
      <sz val="7"/>
      <name val="돋움"/>
      <family val="3"/>
      <charset val="129"/>
    </font>
    <font>
      <b/>
      <sz val="8"/>
      <name val="돋움"/>
      <family val="3"/>
      <charset val="129"/>
    </font>
    <font>
      <sz val="8"/>
      <color theme="1"/>
      <name val="맑은 고딕"/>
      <family val="3"/>
      <charset val="129"/>
    </font>
    <font>
      <sz val="9"/>
      <color rgb="FFC00000"/>
      <name val="돋움"/>
      <family val="3"/>
      <charset val="129"/>
    </font>
    <font>
      <sz val="7.5"/>
      <name val="돋움"/>
      <family val="3"/>
      <charset val="129"/>
    </font>
    <font>
      <sz val="10"/>
      <name val="돋움"/>
      <family val="3"/>
      <charset val="129"/>
    </font>
  </fonts>
  <fills count="7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055">
    <xf numFmtId="0" fontId="0" fillId="0" borderId="0"/>
    <xf numFmtId="0" fontId="10" fillId="0" borderId="0" applyFont="0" applyFill="0" applyBorder="0" applyAlignment="0" applyProtection="0"/>
    <xf numFmtId="0" fontId="29" fillId="0" borderId="0"/>
    <xf numFmtId="0" fontId="11" fillId="0" borderId="0"/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5" fontId="21" fillId="0" borderId="0" applyFont="0" applyFill="0" applyBorder="0" applyAlignment="0" applyProtection="0"/>
    <xf numFmtId="205" fontId="21" fillId="0" borderId="0" applyFont="0" applyFill="0" applyBorder="0" applyAlignment="0" applyProtection="0"/>
    <xf numFmtId="205" fontId="21" fillId="0" borderId="0" applyFont="0" applyFill="0" applyBorder="0" applyAlignment="0" applyProtection="0"/>
    <xf numFmtId="205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06" fontId="16" fillId="0" borderId="0" applyFont="0" applyFill="0" applyBorder="0" applyAlignment="0" applyProtection="0"/>
    <xf numFmtId="206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206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207" fontId="16" fillId="0" borderId="0" applyFont="0" applyFill="0" applyBorder="0" applyAlignment="0" applyProtection="0"/>
    <xf numFmtId="207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207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20" fillId="0" borderId="0"/>
    <xf numFmtId="0" fontId="23" fillId="0" borderId="0"/>
    <xf numFmtId="0" fontId="18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23" fillId="0" borderId="0"/>
    <xf numFmtId="0" fontId="18" fillId="0" borderId="0"/>
    <xf numFmtId="0" fontId="24" fillId="0" borderId="0"/>
    <xf numFmtId="0" fontId="25" fillId="0" borderId="0"/>
    <xf numFmtId="0" fontId="21" fillId="0" borderId="0"/>
    <xf numFmtId="0" fontId="21" fillId="0" borderId="0"/>
    <xf numFmtId="0" fontId="24" fillId="0" borderId="0"/>
    <xf numFmtId="0" fontId="25" fillId="0" borderId="0"/>
    <xf numFmtId="0" fontId="19" fillId="0" borderId="0"/>
    <xf numFmtId="0" fontId="20" fillId="0" borderId="0"/>
    <xf numFmtId="0" fontId="26" fillId="0" borderId="0"/>
    <xf numFmtId="177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0" fontId="10" fillId="0" borderId="0" applyFont="0" applyFill="0" applyBorder="0" applyAlignment="0" applyProtection="0"/>
    <xf numFmtId="193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195" fontId="29" fillId="0" borderId="0" applyFont="0" applyFill="0" applyBorder="0" applyAlignment="0" applyProtection="0"/>
    <xf numFmtId="2" fontId="27" fillId="0" borderId="0" applyFont="0" applyFill="0" applyBorder="0" applyAlignment="0" applyProtection="0"/>
    <xf numFmtId="38" fontId="30" fillId="16" borderId="0" applyNumberFormat="0" applyBorder="0" applyAlignment="0" applyProtection="0"/>
    <xf numFmtId="0" fontId="31" fillId="0" borderId="0">
      <alignment horizontal="left"/>
    </xf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0" fontId="32" fillId="0" borderId="2">
      <alignment horizontal="left" vertical="center"/>
    </xf>
    <xf numFmtId="0" fontId="32" fillId="0" borderId="2">
      <alignment horizontal="left" vertical="center"/>
    </xf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0" fontId="30" fillId="16" borderId="3" applyNumberFormat="0" applyBorder="0" applyAlignment="0" applyProtection="0"/>
    <xf numFmtId="10" fontId="30" fillId="16" borderId="3" applyNumberFormat="0" applyBorder="0" applyAlignment="0" applyProtection="0"/>
    <xf numFmtId="10" fontId="30" fillId="16" borderId="3" applyNumberFormat="0" applyBorder="0" applyAlignment="0" applyProtection="0"/>
    <xf numFmtId="10" fontId="30" fillId="16" borderId="3" applyNumberFormat="0" applyBorder="0" applyAlignment="0" applyProtection="0"/>
    <xf numFmtId="0" fontId="34" fillId="0" borderId="4"/>
    <xf numFmtId="0" fontId="34" fillId="0" borderId="4"/>
    <xf numFmtId="0" fontId="29" fillId="0" borderId="0"/>
    <xf numFmtId="0" fontId="27" fillId="0" borderId="0"/>
    <xf numFmtId="10" fontId="27" fillId="0" borderId="0" applyFont="0" applyFill="0" applyBorder="0" applyAlignment="0" applyProtection="0"/>
    <xf numFmtId="0" fontId="34" fillId="0" borderId="0"/>
    <xf numFmtId="0" fontId="70" fillId="0" borderId="0" applyFill="0" applyBorder="0" applyProtection="0">
      <alignment horizontal="centerContinuous" vertical="center"/>
    </xf>
    <xf numFmtId="0" fontId="71" fillId="16" borderId="0" applyFill="0" applyBorder="0" applyProtection="0">
      <alignment horizontal="center" vertical="center"/>
    </xf>
    <xf numFmtId="0" fontId="27" fillId="0" borderId="5" applyNumberFormat="0" applyFont="0" applyFill="0" applyAlignment="0" applyProtection="0"/>
    <xf numFmtId="0" fontId="35" fillId="0" borderId="6">
      <alignment horizontal="left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199" fontId="29" fillId="0" borderId="0">
      <protection locked="0"/>
    </xf>
    <xf numFmtId="211" fontId="2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0" fillId="0" borderId="0">
      <protection locked="0"/>
    </xf>
    <xf numFmtId="0" fontId="40" fillId="0" borderId="0">
      <protection locked="0"/>
    </xf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29" fillId="22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>
      <alignment vertical="center"/>
    </xf>
    <xf numFmtId="9" fontId="72" fillId="16" borderId="0" applyFill="0" applyBorder="0" applyProtection="0">
      <alignment horizontal="right"/>
    </xf>
    <xf numFmtId="10" fontId="72" fillId="0" borderId="0" applyFill="0" applyBorder="0" applyProtection="0">
      <alignment horizontal="right"/>
    </xf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43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4" fillId="0" borderId="0"/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196" fontId="27" fillId="0" borderId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7" fontId="29" fillId="0" borderId="0" applyProtection="0"/>
    <xf numFmtId="41" fontId="28" fillId="0" borderId="0" applyFont="0" applyFill="0" applyBorder="0" applyAlignment="0" applyProtection="0"/>
    <xf numFmtId="0" fontId="29" fillId="0" borderId="0" applyProtection="0"/>
    <xf numFmtId="178" fontId="29" fillId="0" borderId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7" fontId="29" fillId="0" borderId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4" fontId="40" fillId="0" borderId="0">
      <protection locked="0"/>
    </xf>
    <xf numFmtId="200" fontId="29" fillId="0" borderId="0">
      <protection locked="0"/>
    </xf>
    <xf numFmtId="212" fontId="28" fillId="0" borderId="0">
      <protection locked="0"/>
    </xf>
    <xf numFmtId="0" fontId="50" fillId="0" borderId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41" fontId="28" fillId="0" borderId="0" applyFont="0" applyFill="0" applyBorder="0" applyAlignment="0" applyProtection="0"/>
    <xf numFmtId="177" fontId="29" fillId="0" borderId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216" fontId="28" fillId="16" borderId="0" applyFill="0" applyBorder="0" applyProtection="0">
      <alignment horizontal="right"/>
    </xf>
    <xf numFmtId="0" fontId="57" fillId="0" borderId="0">
      <alignment vertical="center"/>
    </xf>
    <xf numFmtId="198" fontId="29" fillId="0" borderId="0">
      <protection locked="0"/>
    </xf>
    <xf numFmtId="213" fontId="28" fillId="0" borderId="0">
      <protection locked="0"/>
    </xf>
    <xf numFmtId="0" fontId="62" fillId="0" borderId="0">
      <alignment vertical="center"/>
    </xf>
    <xf numFmtId="0" fontId="29" fillId="0" borderId="0"/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0" borderId="0"/>
    <xf numFmtId="0" fontId="29" fillId="0" borderId="0"/>
    <xf numFmtId="0" fontId="28" fillId="0" borderId="0"/>
    <xf numFmtId="0" fontId="29" fillId="0" borderId="0"/>
    <xf numFmtId="0" fontId="8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6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0" borderId="0"/>
    <xf numFmtId="0" fontId="28" fillId="0" borderId="0">
      <alignment vertical="center"/>
    </xf>
    <xf numFmtId="0" fontId="6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0" borderId="0"/>
    <xf numFmtId="0" fontId="28" fillId="0" borderId="0"/>
    <xf numFmtId="0" fontId="29" fillId="0" borderId="0"/>
    <xf numFmtId="0" fontId="29" fillId="0" borderId="0" applyProtection="0"/>
    <xf numFmtId="0" fontId="29" fillId="0" borderId="0"/>
    <xf numFmtId="0" fontId="29" fillId="0" borderId="0"/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9" fillId="0" borderId="0"/>
    <xf numFmtId="0" fontId="28" fillId="0" borderId="0">
      <alignment vertical="center"/>
    </xf>
    <xf numFmtId="0" fontId="29" fillId="0" borderId="0"/>
    <xf numFmtId="0" fontId="63" fillId="0" borderId="0"/>
    <xf numFmtId="0" fontId="63" fillId="0" borderId="0"/>
    <xf numFmtId="0" fontId="63" fillId="0" borderId="0"/>
    <xf numFmtId="0" fontId="28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40" fillId="0" borderId="5">
      <protection locked="0"/>
    </xf>
    <xf numFmtId="197" fontId="29" fillId="0" borderId="0">
      <protection locked="0"/>
    </xf>
    <xf numFmtId="214" fontId="28" fillId="0" borderId="0">
      <protection locked="0"/>
    </xf>
    <xf numFmtId="201" fontId="29" fillId="0" borderId="0">
      <protection locked="0"/>
    </xf>
    <xf numFmtId="215" fontId="28" fillId="0" borderId="0">
      <protection locked="0"/>
    </xf>
    <xf numFmtId="0" fontId="34" fillId="0" borderId="83"/>
    <xf numFmtId="0" fontId="34" fillId="0" borderId="83"/>
    <xf numFmtId="0" fontId="34" fillId="0" borderId="4"/>
    <xf numFmtId="0" fontId="34" fillId="0" borderId="4"/>
    <xf numFmtId="0" fontId="75" fillId="0" borderId="0" applyFont="0" applyFill="0" applyBorder="0" applyAlignment="0" applyProtection="0"/>
    <xf numFmtId="0" fontId="76" fillId="2" borderId="0" applyNumberFormat="0" applyBorder="0" applyAlignment="0" applyProtection="0"/>
    <xf numFmtId="0" fontId="76" fillId="26" borderId="0" applyNumberFormat="0" applyBorder="0" applyAlignment="0" applyProtection="0"/>
    <xf numFmtId="0" fontId="76" fillId="3" borderId="0" applyNumberFormat="0" applyBorder="0" applyAlignment="0" applyProtection="0"/>
    <xf numFmtId="0" fontId="76" fillId="27" borderId="0" applyNumberFormat="0" applyBorder="0" applyAlignment="0" applyProtection="0"/>
    <xf numFmtId="0" fontId="76" fillId="4" borderId="0" applyNumberFormat="0" applyBorder="0" applyAlignment="0" applyProtection="0"/>
    <xf numFmtId="0" fontId="76" fillId="28" borderId="0" applyNumberFormat="0" applyBorder="0" applyAlignment="0" applyProtection="0"/>
    <xf numFmtId="0" fontId="76" fillId="5" borderId="0" applyNumberFormat="0" applyBorder="0" applyAlignment="0" applyProtection="0"/>
    <xf numFmtId="0" fontId="76" fillId="29" borderId="0" applyNumberFormat="0" applyBorder="0" applyAlignment="0" applyProtection="0"/>
    <xf numFmtId="0" fontId="76" fillId="6" borderId="0" applyNumberFormat="0" applyBorder="0" applyAlignment="0" applyProtection="0"/>
    <xf numFmtId="0" fontId="76" fillId="30" borderId="0" applyNumberFormat="0" applyBorder="0" applyAlignment="0" applyProtection="0"/>
    <xf numFmtId="0" fontId="76" fillId="7" borderId="0" applyNumberFormat="0" applyBorder="0" applyAlignment="0" applyProtection="0"/>
    <xf numFmtId="0" fontId="76" fillId="31" borderId="0" applyNumberFormat="0" applyBorder="0" applyAlignment="0" applyProtection="0"/>
    <xf numFmtId="0" fontId="12" fillId="2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76" fillId="8" borderId="0" applyNumberFormat="0" applyBorder="0" applyAlignment="0" applyProtection="0"/>
    <xf numFmtId="0" fontId="76" fillId="32" borderId="0" applyNumberFormat="0" applyBorder="0" applyAlignment="0" applyProtection="0"/>
    <xf numFmtId="0" fontId="76" fillId="9" borderId="0" applyNumberFormat="0" applyBorder="0" applyAlignment="0" applyProtection="0"/>
    <xf numFmtId="0" fontId="76" fillId="33" borderId="0" applyNumberFormat="0" applyBorder="0" applyAlignment="0" applyProtection="0"/>
    <xf numFmtId="0" fontId="76" fillId="10" borderId="0" applyNumberFormat="0" applyBorder="0" applyAlignment="0" applyProtection="0"/>
    <xf numFmtId="0" fontId="76" fillId="34" borderId="0" applyNumberFormat="0" applyBorder="0" applyAlignment="0" applyProtection="0"/>
    <xf numFmtId="0" fontId="76" fillId="5" borderId="0" applyNumberFormat="0" applyBorder="0" applyAlignment="0" applyProtection="0"/>
    <xf numFmtId="0" fontId="76" fillId="29" borderId="0" applyNumberFormat="0" applyBorder="0" applyAlignment="0" applyProtection="0"/>
    <xf numFmtId="0" fontId="76" fillId="8" borderId="0" applyNumberFormat="0" applyBorder="0" applyAlignment="0" applyProtection="0"/>
    <xf numFmtId="0" fontId="76" fillId="32" borderId="0" applyNumberFormat="0" applyBorder="0" applyAlignment="0" applyProtection="0"/>
    <xf numFmtId="0" fontId="76" fillId="11" borderId="0" applyNumberFormat="0" applyBorder="0" applyAlignment="0" applyProtection="0"/>
    <xf numFmtId="0" fontId="76" fillId="35" borderId="0" applyNumberFormat="0" applyBorder="0" applyAlignment="0" applyProtection="0"/>
    <xf numFmtId="0" fontId="12" fillId="3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77" fillId="12" borderId="0" applyNumberFormat="0" applyBorder="0" applyAlignment="0" applyProtection="0"/>
    <xf numFmtId="0" fontId="77" fillId="36" borderId="0" applyNumberFormat="0" applyBorder="0" applyAlignment="0" applyProtection="0"/>
    <xf numFmtId="0" fontId="77" fillId="9" borderId="0" applyNumberFormat="0" applyBorder="0" applyAlignment="0" applyProtection="0"/>
    <xf numFmtId="0" fontId="77" fillId="33" borderId="0" applyNumberFormat="0" applyBorder="0" applyAlignment="0" applyProtection="0"/>
    <xf numFmtId="0" fontId="77" fillId="10" borderId="0" applyNumberFormat="0" applyBorder="0" applyAlignment="0" applyProtection="0"/>
    <xf numFmtId="0" fontId="77" fillId="34" borderId="0" applyNumberFormat="0" applyBorder="0" applyAlignment="0" applyProtection="0"/>
    <xf numFmtId="0" fontId="77" fillId="13" borderId="0" applyNumberFormat="0" applyBorder="0" applyAlignment="0" applyProtection="0"/>
    <xf numFmtId="0" fontId="77" fillId="37" borderId="0" applyNumberFormat="0" applyBorder="0" applyAlignment="0" applyProtection="0"/>
    <xf numFmtId="0" fontId="77" fillId="14" borderId="0" applyNumberFormat="0" applyBorder="0" applyAlignment="0" applyProtection="0"/>
    <xf numFmtId="0" fontId="77" fillId="38" borderId="0" applyNumberFormat="0" applyBorder="0" applyAlignment="0" applyProtection="0"/>
    <xf numFmtId="0" fontId="77" fillId="15" borderId="0" applyNumberFormat="0" applyBorder="0" applyAlignment="0" applyProtection="0"/>
    <xf numFmtId="0" fontId="77" fillId="39" borderId="0" applyNumberFormat="0" applyBorder="0" applyAlignment="0" applyProtection="0"/>
    <xf numFmtId="0" fontId="13" fillId="3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77" fillId="17" borderId="0" applyNumberFormat="0" applyBorder="0" applyAlignment="0" applyProtection="0"/>
    <xf numFmtId="0" fontId="77" fillId="40" borderId="0" applyNumberFormat="0" applyBorder="0" applyAlignment="0" applyProtection="0"/>
    <xf numFmtId="0" fontId="77" fillId="18" borderId="0" applyNumberFormat="0" applyBorder="0" applyAlignment="0" applyProtection="0"/>
    <xf numFmtId="0" fontId="77" fillId="41" borderId="0" applyNumberFormat="0" applyBorder="0" applyAlignment="0" applyProtection="0"/>
    <xf numFmtId="0" fontId="77" fillId="19" borderId="0" applyNumberFormat="0" applyBorder="0" applyAlignment="0" applyProtection="0"/>
    <xf numFmtId="0" fontId="77" fillId="42" borderId="0" applyNumberFormat="0" applyBorder="0" applyAlignment="0" applyProtection="0"/>
    <xf numFmtId="0" fontId="77" fillId="13" borderId="0" applyNumberFormat="0" applyBorder="0" applyAlignment="0" applyProtection="0"/>
    <xf numFmtId="0" fontId="77" fillId="37" borderId="0" applyNumberFormat="0" applyBorder="0" applyAlignment="0" applyProtection="0"/>
    <xf numFmtId="0" fontId="77" fillId="14" borderId="0" applyNumberFormat="0" applyBorder="0" applyAlignment="0" applyProtection="0"/>
    <xf numFmtId="0" fontId="77" fillId="38" borderId="0" applyNumberFormat="0" applyBorder="0" applyAlignment="0" applyProtection="0"/>
    <xf numFmtId="0" fontId="77" fillId="20" borderId="0" applyNumberFormat="0" applyBorder="0" applyAlignment="0" applyProtection="0"/>
    <xf numFmtId="0" fontId="77" fillId="43" borderId="0" applyNumberFormat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80" fillId="3" borderId="0" applyNumberFormat="0" applyBorder="0" applyAlignment="0" applyProtection="0"/>
    <xf numFmtId="0" fontId="80" fillId="27" borderId="0" applyNumberFormat="0" applyBorder="0" applyAlignment="0" applyProtection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82" fillId="21" borderId="7" applyNumberFormat="0" applyAlignment="0" applyProtection="0"/>
    <xf numFmtId="0" fontId="82" fillId="44" borderId="7" applyNumberFormat="0" applyAlignment="0" applyProtection="0"/>
    <xf numFmtId="0" fontId="83" fillId="0" borderId="0"/>
    <xf numFmtId="0" fontId="84" fillId="24" borderId="9" applyNumberFormat="0" applyAlignment="0" applyProtection="0"/>
    <xf numFmtId="0" fontId="84" fillId="45" borderId="9" applyNumberFormat="0" applyAlignment="0" applyProtection="0"/>
    <xf numFmtId="3" fontId="85" fillId="0" borderId="0" applyFont="0" applyFill="0" applyBorder="0" applyAlignment="0" applyProtection="0"/>
    <xf numFmtId="0" fontId="75" fillId="0" borderId="0" applyFont="0" applyFill="0" applyBorder="0" applyAlignment="0" applyProtection="0"/>
    <xf numFmtId="194" fontId="12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6" fillId="0" borderId="0" applyNumberFormat="0" applyFill="0" applyBorder="0" applyAlignment="0" applyProtection="0"/>
    <xf numFmtId="2" fontId="85" fillId="0" borderId="0" applyFont="0" applyFill="0" applyBorder="0" applyAlignment="0" applyProtection="0"/>
    <xf numFmtId="0" fontId="87" fillId="4" borderId="0" applyNumberFormat="0" applyBorder="0" applyAlignment="0" applyProtection="0"/>
    <xf numFmtId="0" fontId="87" fillId="28" borderId="0" applyNumberFormat="0" applyBorder="0" applyAlignment="0" applyProtection="0"/>
    <xf numFmtId="38" fontId="88" fillId="16" borderId="0" applyNumberFormat="0" applyBorder="0" applyAlignment="0" applyProtection="0"/>
    <xf numFmtId="0" fontId="89" fillId="0" borderId="0">
      <alignment horizontal="left"/>
    </xf>
    <xf numFmtId="0" fontId="90" fillId="0" borderId="1" applyNumberFormat="0" applyAlignment="0" applyProtection="0">
      <alignment horizontal="left" vertical="center"/>
    </xf>
    <xf numFmtId="0" fontId="90" fillId="0" borderId="2">
      <alignment horizontal="left" vertical="center"/>
    </xf>
    <xf numFmtId="0" fontId="90" fillId="0" borderId="2">
      <alignment horizontal="left" vertical="center"/>
    </xf>
    <xf numFmtId="0" fontId="90" fillId="0" borderId="2">
      <alignment horizontal="left" vertical="center"/>
    </xf>
    <xf numFmtId="0" fontId="91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2" fillId="0" borderId="14" applyNumberFormat="0" applyFill="0" applyAlignment="0" applyProtection="0"/>
    <xf numFmtId="0" fontId="92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3" fillId="7" borderId="7" applyNumberFormat="0" applyAlignment="0" applyProtection="0"/>
    <xf numFmtId="10" fontId="88" fillId="16" borderId="3" applyNumberFormat="0" applyBorder="0" applyAlignment="0" applyProtection="0"/>
    <xf numFmtId="10" fontId="88" fillId="16" borderId="3" applyNumberFormat="0" applyBorder="0" applyAlignment="0" applyProtection="0"/>
    <xf numFmtId="10" fontId="88" fillId="16" borderId="3" applyNumberFormat="0" applyBorder="0" applyAlignment="0" applyProtection="0"/>
    <xf numFmtId="10" fontId="88" fillId="16" borderId="3" applyNumberFormat="0" applyBorder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4" fillId="0" borderId="10" applyNumberFormat="0" applyFill="0" applyAlignment="0" applyProtection="0"/>
    <xf numFmtId="0" fontId="95" fillId="0" borderId="83"/>
    <xf numFmtId="0" fontId="96" fillId="23" borderId="0" applyNumberFormat="0" applyBorder="0" applyAlignment="0" applyProtection="0"/>
    <xf numFmtId="0" fontId="96" fillId="46" borderId="0" applyNumberFormat="0" applyBorder="0" applyAlignment="0" applyProtection="0"/>
    <xf numFmtId="0" fontId="28" fillId="22" borderId="8" applyNumberFormat="0" applyFont="0" applyAlignment="0" applyProtection="0"/>
    <xf numFmtId="0" fontId="12" fillId="47" borderId="8" applyNumberFormat="0" applyFont="0" applyAlignment="0" applyProtection="0"/>
    <xf numFmtId="0" fontId="97" fillId="21" borderId="15" applyNumberFormat="0" applyAlignment="0" applyProtection="0"/>
    <xf numFmtId="0" fontId="97" fillId="44" borderId="15" applyNumberFormat="0" applyAlignment="0" applyProtection="0"/>
    <xf numFmtId="10" fontId="85" fillId="0" borderId="0" applyFont="0" applyFill="0" applyBorder="0" applyAlignment="0" applyProtection="0"/>
    <xf numFmtId="0" fontId="95" fillId="0" borderId="0"/>
    <xf numFmtId="0" fontId="98" fillId="0" borderId="0" applyNumberFormat="0" applyFill="0" applyBorder="0" applyAlignment="0" applyProtection="0"/>
    <xf numFmtId="0" fontId="99" fillId="0" borderId="0" applyFill="0" applyBorder="0" applyProtection="0">
      <alignment horizontal="centerContinuous" vertical="center"/>
    </xf>
    <xf numFmtId="0" fontId="100" fillId="16" borderId="0" applyFill="0" applyBorder="0" applyProtection="0">
      <alignment horizontal="center" vertical="center"/>
    </xf>
    <xf numFmtId="0" fontId="85" fillId="0" borderId="5" applyNumberFormat="0" applyFont="0" applyFill="0" applyAlignment="0" applyProtection="0"/>
    <xf numFmtId="0" fontId="101" fillId="0" borderId="6">
      <alignment horizontal="left"/>
    </xf>
    <xf numFmtId="0" fontId="102" fillId="0" borderId="0" applyNumberFormat="0" applyFill="0" applyBorder="0" applyAlignment="0" applyProtection="0"/>
    <xf numFmtId="0" fontId="13" fillId="4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211" fontId="12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39" fillId="2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104" fillId="0" borderId="0">
      <protection locked="0"/>
    </xf>
    <xf numFmtId="0" fontId="104" fillId="0" borderId="0">
      <protection locked="0"/>
    </xf>
    <xf numFmtId="0" fontId="29" fillId="47" borderId="8" applyNumberFormat="0" applyFont="0" applyAlignment="0" applyProtection="0">
      <alignment vertical="center"/>
    </xf>
    <xf numFmtId="0" fontId="29" fillId="47" borderId="8" applyNumberFormat="0" applyFont="0" applyAlignment="0" applyProtection="0">
      <alignment vertical="center"/>
    </xf>
    <xf numFmtId="0" fontId="29" fillId="47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29" fillId="47" borderId="8" applyNumberFormat="0" applyFont="0" applyAlignment="0" applyProtection="0">
      <alignment vertical="center"/>
    </xf>
    <xf numFmtId="0" fontId="29" fillId="47" borderId="8" applyNumberFormat="0" applyFont="0" applyAlignment="0" applyProtection="0">
      <alignment vertical="center"/>
    </xf>
    <xf numFmtId="0" fontId="105" fillId="0" borderId="0">
      <alignment vertical="center"/>
    </xf>
    <xf numFmtId="9" fontId="106" fillId="16" borderId="0" applyFill="0" applyBorder="0" applyProtection="0">
      <alignment horizontal="right"/>
    </xf>
    <xf numFmtId="10" fontId="106" fillId="0" borderId="0" applyFill="0" applyBorder="0" applyProtection="0">
      <alignment horizontal="right"/>
    </xf>
    <xf numFmtId="9" fontId="2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43" fillId="46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5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46" fillId="45" borderId="9" applyNumberFormat="0" applyAlignment="0" applyProtection="0">
      <alignment vertical="center"/>
    </xf>
    <xf numFmtId="0" fontId="46" fillId="45" borderId="9" applyNumberFormat="0" applyAlignment="0" applyProtection="0">
      <alignment vertical="center"/>
    </xf>
    <xf numFmtId="196" fontId="85" fillId="0" borderId="0">
      <alignment vertical="center"/>
    </xf>
    <xf numFmtId="177" fontId="29" fillId="0" borderId="0" applyFont="0" applyFill="0" applyBorder="0" applyAlignment="0" applyProtection="0"/>
    <xf numFmtId="22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12" fillId="0" borderId="0" applyFont="0" applyFill="0" applyBorder="0" applyAlignment="0" applyProtection="0"/>
    <xf numFmtId="178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228" fontId="29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78" fontId="29" fillId="0" borderId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178" fontId="29" fillId="0" borderId="0" applyProtection="0"/>
    <xf numFmtId="228" fontId="29" fillId="0" borderId="0" applyFont="0" applyFill="0" applyBorder="0" applyAlignment="0" applyProtection="0"/>
    <xf numFmtId="228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228" fontId="2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228" fontId="29" fillId="0" borderId="0" applyFont="0" applyFill="0" applyBorder="0" applyAlignment="0" applyProtection="0"/>
    <xf numFmtId="228" fontId="29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47" fillId="0" borderId="10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4" fontId="104" fillId="0" borderId="0">
      <protection locked="0"/>
    </xf>
    <xf numFmtId="212" fontId="12" fillId="0" borderId="0">
      <protection locked="0"/>
    </xf>
    <xf numFmtId="0" fontId="107" fillId="0" borderId="0">
      <alignment vertical="center"/>
    </xf>
    <xf numFmtId="0" fontId="52" fillId="0" borderId="12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56" fillId="44" borderId="15" applyNumberFormat="0" applyAlignment="0" applyProtection="0">
      <alignment vertical="center"/>
    </xf>
    <xf numFmtId="0" fontId="56" fillId="44" borderId="15" applyNumberFormat="0" applyAlignment="0" applyProtection="0">
      <alignment vertical="center"/>
    </xf>
    <xf numFmtId="0" fontId="56" fillId="44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44" borderId="15" applyNumberFormat="0" applyAlignment="0" applyProtection="0">
      <alignment vertical="center"/>
    </xf>
    <xf numFmtId="0" fontId="56" fillId="44" borderId="15" applyNumberFormat="0" applyAlignment="0" applyProtection="0">
      <alignment vertical="center"/>
    </xf>
    <xf numFmtId="41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/>
    <xf numFmtId="216" fontId="12" fillId="16" borderId="0" applyFill="0" applyBorder="0" applyProtection="0">
      <alignment horizontal="right"/>
    </xf>
    <xf numFmtId="0" fontId="108" fillId="0" borderId="0">
      <alignment vertical="center"/>
    </xf>
    <xf numFmtId="213" fontId="12" fillId="0" borderId="0">
      <protection locked="0"/>
    </xf>
    <xf numFmtId="0" fontId="28" fillId="0" borderId="0"/>
    <xf numFmtId="0" fontId="12" fillId="0" borderId="0"/>
    <xf numFmtId="0" fontId="109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110" fillId="0" borderId="0"/>
    <xf numFmtId="0" fontId="8" fillId="0" borderId="0">
      <alignment vertical="center"/>
    </xf>
    <xf numFmtId="0" fontId="12" fillId="0" borderId="0"/>
    <xf numFmtId="0" fontId="109" fillId="0" borderId="0">
      <alignment vertical="center"/>
    </xf>
    <xf numFmtId="0" fontId="12" fillId="0" borderId="0"/>
    <xf numFmtId="0" fontId="2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28" fillId="0" borderId="0"/>
    <xf numFmtId="0" fontId="29" fillId="0" borderId="0"/>
    <xf numFmtId="0" fontId="12" fillId="0" borderId="0"/>
    <xf numFmtId="0" fontId="109" fillId="0" borderId="0">
      <alignment vertical="center"/>
    </xf>
    <xf numFmtId="0" fontId="8" fillId="0" borderId="0">
      <alignment vertical="center"/>
    </xf>
    <xf numFmtId="0" fontId="29" fillId="0" borderId="0"/>
    <xf numFmtId="0" fontId="109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04" fillId="0" borderId="5">
      <protection locked="0"/>
    </xf>
    <xf numFmtId="214" fontId="12" fillId="0" borderId="0">
      <protection locked="0"/>
    </xf>
    <xf numFmtId="215" fontId="12" fillId="0" borderId="0">
      <protection locked="0"/>
    </xf>
    <xf numFmtId="0" fontId="29" fillId="0" borderId="0"/>
    <xf numFmtId="0" fontId="29" fillId="0" borderId="0"/>
    <xf numFmtId="0" fontId="111" fillId="0" borderId="0"/>
    <xf numFmtId="0" fontId="111" fillId="0" borderId="0"/>
    <xf numFmtId="0" fontId="27" fillId="0" borderId="0" applyNumberFormat="0" applyFill="0" applyBorder="0" applyAlignment="0" applyProtection="0"/>
    <xf numFmtId="0" fontId="29" fillId="0" borderId="0"/>
    <xf numFmtId="0" fontId="29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9" fillId="6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9" fillId="6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9" fillId="7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9" fillId="7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9" fillId="6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9" fillId="6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9" fillId="6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9" fillId="7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15" borderId="0" applyNumberFormat="0" applyBorder="0" applyAlignment="0" applyProtection="0">
      <alignment vertical="center"/>
    </xf>
    <xf numFmtId="0" fontId="113" fillId="58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3" fillId="62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3" fillId="66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3" fillId="70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3" fillId="7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3" fillId="78" borderId="0" applyNumberFormat="0" applyBorder="0" applyAlignment="0" applyProtection="0">
      <alignment vertical="center"/>
    </xf>
    <xf numFmtId="0" fontId="112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2" fillId="15" borderId="0" applyNumberFormat="0" applyBorder="0" applyAlignment="0" applyProtection="0">
      <alignment vertical="center"/>
    </xf>
    <xf numFmtId="0" fontId="112" fillId="15" borderId="0" applyNumberFormat="0" applyBorder="0" applyAlignment="0" applyProtection="0">
      <alignment vertical="center"/>
    </xf>
    <xf numFmtId="0" fontId="112" fillId="15" borderId="0" applyNumberFormat="0" applyBorder="0" applyAlignment="0" applyProtection="0">
      <alignment vertical="center"/>
    </xf>
    <xf numFmtId="0" fontId="112" fillId="15" borderId="0" applyNumberFormat="0" applyBorder="0" applyAlignment="0" applyProtection="0">
      <alignment vertical="center"/>
    </xf>
    <xf numFmtId="0" fontId="112" fillId="17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20" borderId="0" applyNumberFormat="0" applyBorder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1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15" fillId="3" borderId="0" applyNumberFormat="0" applyBorder="0" applyAlignment="0" applyProtection="0">
      <alignment vertical="center"/>
    </xf>
    <xf numFmtId="0" fontId="24" fillId="0" borderId="0"/>
    <xf numFmtId="0" fontId="116" fillId="21" borderId="7" applyNumberFormat="0" applyAlignment="0" applyProtection="0">
      <alignment vertical="center"/>
    </xf>
    <xf numFmtId="0" fontId="82" fillId="21" borderId="7" applyNumberFormat="0" applyAlignment="0" applyProtection="0"/>
    <xf numFmtId="0" fontId="116" fillId="21" borderId="7" applyNumberFormat="0" applyAlignment="0" applyProtection="0">
      <alignment vertical="center"/>
    </xf>
    <xf numFmtId="0" fontId="117" fillId="24" borderId="9" applyNumberFormat="0" applyAlignment="0" applyProtection="0">
      <alignment vertical="center"/>
    </xf>
    <xf numFmtId="0" fontId="28" fillId="0" borderId="0"/>
    <xf numFmtId="194" fontId="28" fillId="0" borderId="0" applyFont="0" applyFill="0" applyBorder="0" applyAlignment="0" applyProtection="0"/>
    <xf numFmtId="0" fontId="118" fillId="0" borderId="0"/>
    <xf numFmtId="0" fontId="118" fillId="0" borderId="0"/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38" fontId="30" fillId="16" borderId="0" applyNumberFormat="0" applyBorder="0" applyAlignment="0" applyProtection="0"/>
    <xf numFmtId="38" fontId="30" fillId="44" borderId="0" applyNumberFormat="0" applyBorder="0" applyAlignment="0" applyProtection="0"/>
    <xf numFmtId="0" fontId="90" fillId="0" borderId="2">
      <alignment horizontal="left" vertical="center"/>
    </xf>
    <xf numFmtId="0" fontId="32" fillId="0" borderId="2">
      <alignment horizontal="left" vertical="center"/>
    </xf>
    <xf numFmtId="0" fontId="90" fillId="0" borderId="2">
      <alignment horizontal="left" vertical="center"/>
    </xf>
    <xf numFmtId="0" fontId="32" fillId="0" borderId="2">
      <alignment horizontal="left" vertical="center"/>
    </xf>
    <xf numFmtId="0" fontId="90" fillId="0" borderId="2">
      <alignment horizontal="left" vertical="center"/>
    </xf>
    <xf numFmtId="0" fontId="32" fillId="0" borderId="2">
      <alignment horizontal="left" vertical="center"/>
    </xf>
    <xf numFmtId="0" fontId="33" fillId="0" borderId="0" applyNumberFormat="0" applyFill="0" applyBorder="0" applyAlignment="0" applyProtection="0"/>
    <xf numFmtId="0" fontId="121" fillId="0" borderId="12" applyNumberFormat="0" applyFill="0" applyAlignment="0" applyProtection="0">
      <alignment vertical="center"/>
    </xf>
    <xf numFmtId="0" fontId="32" fillId="0" borderId="0" applyNumberFormat="0" applyFill="0" applyBorder="0" applyAlignment="0" applyProtection="0"/>
    <xf numFmtId="0" fontId="122" fillId="0" borderId="13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top"/>
      <protection locked="0"/>
    </xf>
    <xf numFmtId="10" fontId="30" fillId="47" borderId="3" applyNumberFormat="0" applyBorder="0" applyAlignment="0" applyProtection="0"/>
    <xf numFmtId="10" fontId="30" fillId="47" borderId="3" applyNumberFormat="0" applyBorder="0" applyAlignment="0" applyProtection="0"/>
    <xf numFmtId="0" fontId="125" fillId="7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126" fillId="0" borderId="10" applyNumberFormat="0" applyFill="0" applyAlignment="0" applyProtection="0">
      <alignment vertical="center"/>
    </xf>
    <xf numFmtId="0" fontId="126" fillId="0" borderId="10" applyNumberFormat="0" applyFill="0" applyAlignment="0" applyProtection="0">
      <alignment vertical="center"/>
    </xf>
    <xf numFmtId="177" fontId="27" fillId="0" borderId="0" applyFont="0" applyFill="0" applyBorder="0" applyAlignment="0" applyProtection="0"/>
    <xf numFmtId="229" fontId="28" fillId="0" borderId="0" applyFont="0" applyFill="0" applyBorder="0" applyAlignment="0" applyProtection="0"/>
    <xf numFmtId="230" fontId="28" fillId="0" borderId="0" applyFont="0" applyFill="0" applyBorder="0" applyAlignment="0" applyProtection="0"/>
    <xf numFmtId="0" fontId="95" fillId="0" borderId="83"/>
    <xf numFmtId="0" fontId="34" fillId="0" borderId="83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27" fillId="23" borderId="0" applyNumberFormat="0" applyBorder="0" applyAlignment="0" applyProtection="0">
      <alignment vertical="center"/>
    </xf>
    <xf numFmtId="0" fontId="29" fillId="0" borderId="0"/>
    <xf numFmtId="231" fontId="29" fillId="0" borderId="0"/>
    <xf numFmtId="0" fontId="128" fillId="21" borderId="15" applyNumberFormat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7" fillId="0" borderId="5" applyNumberFormat="0" applyFont="0" applyFill="0" applyAlignment="0" applyProtection="0"/>
    <xf numFmtId="0" fontId="129" fillId="0" borderId="11" applyNumberFormat="0" applyFill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13" fillId="55" borderId="0" applyNumberFormat="0" applyBorder="0" applyAlignment="0" applyProtection="0">
      <alignment vertical="center"/>
    </xf>
    <xf numFmtId="0" fontId="112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2" fillId="17" borderId="0" applyNumberFormat="0" applyBorder="0" applyAlignment="0" applyProtection="0">
      <alignment vertical="center"/>
    </xf>
    <xf numFmtId="0" fontId="112" fillId="17" borderId="0" applyNumberFormat="0" applyBorder="0" applyAlignment="0" applyProtection="0">
      <alignment vertical="center"/>
    </xf>
    <xf numFmtId="0" fontId="112" fillId="17" borderId="0" applyNumberFormat="0" applyBorder="0" applyAlignment="0" applyProtection="0">
      <alignment vertical="center"/>
    </xf>
    <xf numFmtId="0" fontId="112" fillId="17" borderId="0" applyNumberFormat="0" applyBorder="0" applyAlignment="0" applyProtection="0">
      <alignment vertical="center"/>
    </xf>
    <xf numFmtId="0" fontId="113" fillId="59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3" fillId="63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3" fillId="67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3" fillId="71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3" fillId="75" borderId="0" applyNumberFormat="0" applyBorder="0" applyAlignment="0" applyProtection="0">
      <alignment vertical="center"/>
    </xf>
    <xf numFmtId="0" fontId="112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2" fillId="20" borderId="0" applyNumberFormat="0" applyBorder="0" applyAlignment="0" applyProtection="0">
      <alignment vertical="center"/>
    </xf>
    <xf numFmtId="0" fontId="112" fillId="20" borderId="0" applyNumberFormat="0" applyBorder="0" applyAlignment="0" applyProtection="0">
      <alignment vertical="center"/>
    </xf>
    <xf numFmtId="0" fontId="112" fillId="20" borderId="0" applyNumberFormat="0" applyBorder="0" applyAlignment="0" applyProtection="0">
      <alignment vertical="center"/>
    </xf>
    <xf numFmtId="0" fontId="112" fillId="20" borderId="0" applyNumberFormat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16" fillId="21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116" fillId="21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133" fillId="52" borderId="88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134" fillId="21" borderId="7" applyNumberFormat="0" applyAlignment="0" applyProtection="0">
      <alignment vertical="center"/>
    </xf>
    <xf numFmtId="0" fontId="116" fillId="21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116" fillId="21" borderId="7" applyNumberFormat="0" applyAlignment="0" applyProtection="0">
      <alignment vertical="center"/>
    </xf>
    <xf numFmtId="0" fontId="116" fillId="21" borderId="7" applyNumberFormat="0" applyAlignment="0" applyProtection="0">
      <alignment vertical="center"/>
    </xf>
    <xf numFmtId="0" fontId="134" fillId="21" borderId="7" applyNumberFormat="0" applyAlignment="0" applyProtection="0">
      <alignment vertical="center"/>
    </xf>
    <xf numFmtId="0" fontId="116" fillId="21" borderId="7" applyNumberFormat="0" applyAlignment="0" applyProtection="0">
      <alignment vertical="center"/>
    </xf>
    <xf numFmtId="0" fontId="135" fillId="49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top"/>
      <protection locked="0"/>
    </xf>
    <xf numFmtId="0" fontId="8" fillId="22" borderId="8" applyNumberFormat="0" applyFont="0" applyAlignment="0" applyProtection="0">
      <alignment vertical="center"/>
    </xf>
    <xf numFmtId="0" fontId="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8" fillId="54" borderId="92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42" fillId="0" borderId="0">
      <alignment vertical="center"/>
    </xf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37" fillId="50" borderId="0" applyNumberFormat="0" applyBorder="0" applyAlignment="0" applyProtection="0">
      <alignment vertical="center"/>
    </xf>
    <xf numFmtId="0" fontId="127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127" fillId="23" borderId="0" applyNumberFormat="0" applyBorder="0" applyAlignment="0" applyProtection="0">
      <alignment vertical="center"/>
    </xf>
    <xf numFmtId="0" fontId="127" fillId="23" borderId="0" applyNumberFormat="0" applyBorder="0" applyAlignment="0" applyProtection="0">
      <alignment vertical="center"/>
    </xf>
    <xf numFmtId="0" fontId="127" fillId="23" borderId="0" applyNumberFormat="0" applyBorder="0" applyAlignment="0" applyProtection="0">
      <alignment vertical="center"/>
    </xf>
    <xf numFmtId="0" fontId="127" fillId="23" borderId="0" applyNumberFormat="0" applyBorder="0" applyAlignment="0" applyProtection="0">
      <alignment vertical="center"/>
    </xf>
    <xf numFmtId="0" fontId="64" fillId="0" borderId="0">
      <alignment horizontal="center" vertical="center"/>
    </xf>
    <xf numFmtId="0" fontId="68" fillId="0" borderId="0">
      <alignment horizontal="center" vertical="center"/>
    </xf>
    <xf numFmtId="0" fontId="119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40" fillId="53" borderId="91" applyNumberFormat="0" applyAlignment="0" applyProtection="0">
      <alignment vertical="center"/>
    </xf>
    <xf numFmtId="0" fontId="117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117" fillId="24" borderId="9" applyNumberFormat="0" applyAlignment="0" applyProtection="0">
      <alignment vertical="center"/>
    </xf>
    <xf numFmtId="0" fontId="117" fillId="24" borderId="9" applyNumberFormat="0" applyAlignment="0" applyProtection="0">
      <alignment vertical="center"/>
    </xf>
    <xf numFmtId="0" fontId="117" fillId="24" borderId="9" applyNumberFormat="0" applyAlignment="0" applyProtection="0">
      <alignment vertical="center"/>
    </xf>
    <xf numFmtId="0" fontId="117" fillId="24" borderId="9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228" fontId="29" fillId="0" borderId="0" applyFont="0" applyFill="0" applyBorder="0" applyAlignment="0" applyProtection="0"/>
    <xf numFmtId="228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29" fillId="0" borderId="0" applyProtection="0"/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29" fillId="0" borderId="0" applyProtection="0"/>
    <xf numFmtId="232" fontId="28" fillId="0" borderId="0" applyFont="0" applyFill="0" applyBorder="0" applyAlignment="0" applyProtection="0"/>
    <xf numFmtId="227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41" fontId="72" fillId="0" borderId="0" applyFont="0" applyFill="0" applyBorder="0" applyAlignment="0" applyProtection="0">
      <alignment vertical="center"/>
    </xf>
    <xf numFmtId="227" fontId="29" fillId="0" borderId="0" applyFont="0" applyFill="0" applyBorder="0" applyAlignment="0" applyProtection="0"/>
    <xf numFmtId="41" fontId="141" fillId="0" borderId="0" applyFont="0" applyFill="0" applyBorder="0" applyAlignment="0" applyProtection="0"/>
    <xf numFmtId="41" fontId="72" fillId="0" borderId="0" applyFont="0" applyFill="0" applyBorder="0" applyAlignment="0" applyProtection="0">
      <alignment vertical="center"/>
    </xf>
    <xf numFmtId="23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0" fontId="29" fillId="0" borderId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29" fillId="0" borderId="0" applyProtection="0"/>
    <xf numFmtId="0" fontId="29" fillId="0" borderId="0" applyProtection="0"/>
    <xf numFmtId="0" fontId="29" fillId="0" borderId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0" fontId="29" fillId="0" borderId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28" fontId="29" fillId="0" borderId="0" applyFont="0" applyFill="0" applyBorder="0" applyAlignment="0" applyProtection="0"/>
    <xf numFmtId="178" fontId="29" fillId="0" borderId="0" applyProtection="0"/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29" fillId="0" borderId="0" applyProtection="0"/>
    <xf numFmtId="19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228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234" fontId="29" fillId="0" borderId="0" applyFont="0" applyFill="0" applyBorder="0" applyAlignment="0" applyProtection="0"/>
    <xf numFmtId="235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236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28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23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27" fillId="0" borderId="0"/>
    <xf numFmtId="0" fontId="126" fillId="0" borderId="10" applyNumberFormat="0" applyFill="0" applyAlignment="0" applyProtection="0">
      <alignment vertical="center"/>
    </xf>
    <xf numFmtId="0" fontId="142" fillId="0" borderId="90" applyNumberFormat="0" applyFill="0" applyAlignment="0" applyProtection="0">
      <alignment vertical="center"/>
    </xf>
    <xf numFmtId="0" fontId="126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43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26" fillId="0" borderId="10" applyNumberFormat="0" applyFill="0" applyAlignment="0" applyProtection="0">
      <alignment vertical="center"/>
    </xf>
    <xf numFmtId="0" fontId="126" fillId="0" borderId="10" applyNumberFormat="0" applyFill="0" applyAlignment="0" applyProtection="0">
      <alignment vertical="center"/>
    </xf>
    <xf numFmtId="0" fontId="143" fillId="0" borderId="10" applyNumberFormat="0" applyFill="0" applyAlignment="0" applyProtection="0">
      <alignment vertical="center"/>
    </xf>
    <xf numFmtId="0" fontId="126" fillId="0" borderId="10" applyNumberFormat="0" applyFill="0" applyAlignment="0" applyProtection="0">
      <alignment vertical="center"/>
    </xf>
    <xf numFmtId="0" fontId="126" fillId="0" borderId="10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44" fillId="0" borderId="93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45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45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146" fillId="51" borderId="88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147" fillId="7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147" fillId="7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50" fillId="0" borderId="0">
      <alignment vertical="center"/>
    </xf>
    <xf numFmtId="0" fontId="121" fillId="0" borderId="12" applyNumberFormat="0" applyFill="0" applyAlignment="0" applyProtection="0">
      <alignment vertical="center"/>
    </xf>
    <xf numFmtId="0" fontId="148" fillId="0" borderId="85" applyNumberFormat="0" applyFill="0" applyAlignment="0" applyProtection="0">
      <alignment vertical="center"/>
    </xf>
    <xf numFmtId="0" fontId="121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121" fillId="0" borderId="12" applyNumberFormat="0" applyFill="0" applyAlignment="0" applyProtection="0">
      <alignment vertical="center"/>
    </xf>
    <xf numFmtId="0" fontId="121" fillId="0" borderId="12" applyNumberFormat="0" applyFill="0" applyAlignment="0" applyProtection="0">
      <alignment vertical="center"/>
    </xf>
    <xf numFmtId="0" fontId="121" fillId="0" borderId="12" applyNumberFormat="0" applyFill="0" applyAlignment="0" applyProtection="0">
      <alignment vertical="center"/>
    </xf>
    <xf numFmtId="0" fontId="121" fillId="0" borderId="12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49" fillId="0" borderId="86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50" fillId="0" borderId="87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52" fillId="48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53" fillId="52" borderId="89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41" fontId="28" fillId="0" borderId="0" applyFont="0" applyFill="0" applyBorder="0" applyAlignment="0" applyProtection="0"/>
    <xf numFmtId="22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57" fillId="0" borderId="0">
      <alignment vertical="center"/>
    </xf>
    <xf numFmtId="0" fontId="154" fillId="0" borderId="0"/>
    <xf numFmtId="0" fontId="57" fillId="0" borderId="0">
      <alignment vertical="center"/>
    </xf>
    <xf numFmtId="176" fontId="29" fillId="0" borderId="0" applyFont="0" applyFill="0" applyBorder="0" applyAlignment="0" applyProtection="0"/>
    <xf numFmtId="42" fontId="28" fillId="0" borderId="0" applyFont="0" applyFill="0" applyBorder="0" applyAlignment="0" applyProtection="0"/>
    <xf numFmtId="238" fontId="29" fillId="0" borderId="0" applyFont="0" applyFill="0" applyBorder="0" applyAlignment="0" applyProtection="0"/>
    <xf numFmtId="42" fontId="28" fillId="0" borderId="0" applyFont="0" applyFill="0" applyBorder="0" applyAlignment="0" applyProtection="0"/>
    <xf numFmtId="238" fontId="29" fillId="0" borderId="0" applyFont="0" applyFill="0" applyBorder="0" applyAlignment="0" applyProtection="0"/>
    <xf numFmtId="0" fontId="2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27" fillId="0" borderId="0"/>
    <xf numFmtId="0" fontId="2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28" fillId="0" borderId="0"/>
    <xf numFmtId="0" fontId="109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0" fontId="27" fillId="0" borderId="0"/>
    <xf numFmtId="0" fontId="27" fillId="0" borderId="0"/>
    <xf numFmtId="0" fontId="28" fillId="0" borderId="0">
      <alignment vertical="center"/>
    </xf>
    <xf numFmtId="0" fontId="2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8" fillId="0" borderId="0">
      <alignment vertical="center"/>
    </xf>
    <xf numFmtId="0" fontId="109" fillId="0" borderId="0">
      <alignment vertical="center"/>
    </xf>
    <xf numFmtId="0" fontId="2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>
      <alignment vertical="center"/>
    </xf>
    <xf numFmtId="0" fontId="28" fillId="0" borderId="0"/>
    <xf numFmtId="0" fontId="8" fillId="0" borderId="0">
      <alignment vertical="center"/>
    </xf>
    <xf numFmtId="0" fontId="10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>
      <alignment vertical="center"/>
    </xf>
    <xf numFmtId="0" fontId="8" fillId="0" borderId="0">
      <alignment vertical="center"/>
    </xf>
    <xf numFmtId="0" fontId="72" fillId="0" borderId="0"/>
    <xf numFmtId="0" fontId="28" fillId="0" borderId="0"/>
    <xf numFmtId="0" fontId="28" fillId="0" borderId="0"/>
    <xf numFmtId="0" fontId="42" fillId="0" borderId="0"/>
    <xf numFmtId="0" fontId="141" fillId="0" borderId="0"/>
    <xf numFmtId="0" fontId="28" fillId="0" borderId="0"/>
    <xf numFmtId="0" fontId="42" fillId="0" borderId="0"/>
    <xf numFmtId="0" fontId="72" fillId="0" borderId="0"/>
    <xf numFmtId="0" fontId="28" fillId="0" borderId="0"/>
    <xf numFmtId="0" fontId="42" fillId="0" borderId="0"/>
    <xf numFmtId="0" fontId="155" fillId="0" borderId="0"/>
    <xf numFmtId="0" fontId="8" fillId="0" borderId="0">
      <alignment vertical="center"/>
    </xf>
    <xf numFmtId="0" fontId="29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0" borderId="0"/>
    <xf numFmtId="0" fontId="8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8" fillId="0" borderId="0"/>
    <xf numFmtId="0" fontId="8" fillId="0" borderId="0">
      <alignment vertical="center"/>
    </xf>
    <xf numFmtId="0" fontId="109" fillId="0" borderId="0">
      <alignment vertical="center"/>
    </xf>
    <xf numFmtId="0" fontId="29" fillId="0" borderId="0"/>
    <xf numFmtId="0" fontId="8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29" fillId="0" borderId="0"/>
    <xf numFmtId="0" fontId="29" fillId="0" borderId="0"/>
    <xf numFmtId="0" fontId="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7" fillId="0" borderId="0"/>
    <xf numFmtId="0" fontId="28" fillId="0" borderId="0"/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0" borderId="0"/>
    <xf numFmtId="0" fontId="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27" fillId="0" borderId="0"/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8" fillId="0" borderId="0">
      <alignment vertical="center"/>
    </xf>
    <xf numFmtId="0" fontId="8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8" fillId="0" borderId="0">
      <alignment vertical="center"/>
    </xf>
    <xf numFmtId="0" fontId="29" fillId="0" borderId="0"/>
    <xf numFmtId="0" fontId="8" fillId="0" borderId="0">
      <alignment vertical="center"/>
    </xf>
    <xf numFmtId="0" fontId="28" fillId="0" borderId="0">
      <alignment vertical="center"/>
    </xf>
    <xf numFmtId="0" fontId="29" fillId="0" borderId="0"/>
    <xf numFmtId="0" fontId="27" fillId="0" borderId="0"/>
    <xf numFmtId="0" fontId="29" fillId="0" borderId="0"/>
    <xf numFmtId="0" fontId="28" fillId="0" borderId="0">
      <alignment vertical="center"/>
    </xf>
    <xf numFmtId="0" fontId="8" fillId="0" borderId="0">
      <alignment vertical="center"/>
    </xf>
    <xf numFmtId="0" fontId="29" fillId="0" borderId="0"/>
    <xf numFmtId="0" fontId="2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29" fillId="0" borderId="0"/>
    <xf numFmtId="0" fontId="8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09" fillId="0" borderId="0">
      <alignment vertical="center"/>
    </xf>
    <xf numFmtId="0" fontId="29" fillId="0" borderId="0"/>
    <xf numFmtId="0" fontId="28" fillId="0" borderId="0"/>
    <xf numFmtId="0" fontId="29" fillId="0" borderId="0"/>
    <xf numFmtId="0" fontId="28" fillId="0" borderId="0">
      <alignment vertical="center"/>
    </xf>
    <xf numFmtId="0" fontId="28" fillId="0" borderId="0"/>
    <xf numFmtId="0" fontId="29" fillId="0" borderId="0"/>
    <xf numFmtId="0" fontId="28" fillId="0" borderId="0"/>
    <xf numFmtId="0" fontId="109" fillId="0" borderId="0">
      <alignment vertical="center"/>
    </xf>
    <xf numFmtId="0" fontId="29" fillId="0" borderId="0"/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>
      <alignment vertical="center"/>
    </xf>
    <xf numFmtId="0" fontId="29" fillId="0" borderId="0"/>
    <xf numFmtId="0" fontId="109" fillId="0" borderId="0">
      <alignment vertical="center"/>
    </xf>
    <xf numFmtId="0" fontId="29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29" fillId="0" borderId="0"/>
    <xf numFmtId="0" fontId="8" fillId="0" borderId="0">
      <alignment vertical="center"/>
    </xf>
    <xf numFmtId="0" fontId="29" fillId="0" borderId="0" applyProtection="0"/>
    <xf numFmtId="0" fontId="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29" fillId="0" borderId="0"/>
    <xf numFmtId="0" fontId="109" fillId="0" borderId="0">
      <alignment vertical="center"/>
    </xf>
    <xf numFmtId="0" fontId="28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8" fillId="0" borderId="0"/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109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56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0" fontId="29" fillId="0" borderId="0"/>
    <xf numFmtId="0" fontId="95" fillId="0" borderId="4"/>
    <xf numFmtId="0" fontId="95" fillId="0" borderId="4"/>
    <xf numFmtId="0" fontId="95" fillId="0" borderId="83"/>
    <xf numFmtId="0" fontId="95" fillId="0" borderId="83"/>
    <xf numFmtId="0" fontId="34" fillId="0" borderId="83"/>
    <xf numFmtId="0" fontId="29" fillId="0" borderId="0"/>
    <xf numFmtId="0" fontId="29" fillId="0" borderId="0"/>
    <xf numFmtId="0" fontId="7" fillId="0" borderId="0">
      <alignment vertical="center"/>
    </xf>
    <xf numFmtId="0" fontId="7" fillId="0" borderId="0">
      <alignment vertical="center"/>
    </xf>
    <xf numFmtId="0" fontId="76" fillId="26" borderId="0" applyNumberFormat="0" applyBorder="0" applyAlignment="0" applyProtection="0"/>
    <xf numFmtId="0" fontId="76" fillId="2" borderId="0" applyNumberFormat="0" applyBorder="0" applyAlignment="0" applyProtection="0"/>
    <xf numFmtId="0" fontId="76" fillId="27" borderId="0" applyNumberFormat="0" applyBorder="0" applyAlignment="0" applyProtection="0"/>
    <xf numFmtId="0" fontId="76" fillId="3" borderId="0" applyNumberFormat="0" applyBorder="0" applyAlignment="0" applyProtection="0"/>
    <xf numFmtId="0" fontId="76" fillId="28" borderId="0" applyNumberFormat="0" applyBorder="0" applyAlignment="0" applyProtection="0"/>
    <xf numFmtId="0" fontId="76" fillId="4" borderId="0" applyNumberFormat="0" applyBorder="0" applyAlignment="0" applyProtection="0"/>
    <xf numFmtId="0" fontId="76" fillId="29" borderId="0" applyNumberFormat="0" applyBorder="0" applyAlignment="0" applyProtection="0"/>
    <xf numFmtId="0" fontId="76" fillId="5" borderId="0" applyNumberFormat="0" applyBorder="0" applyAlignment="0" applyProtection="0"/>
    <xf numFmtId="0" fontId="76" fillId="30" borderId="0" applyNumberFormat="0" applyBorder="0" applyAlignment="0" applyProtection="0"/>
    <xf numFmtId="0" fontId="76" fillId="6" borderId="0" applyNumberFormat="0" applyBorder="0" applyAlignment="0" applyProtection="0"/>
    <xf numFmtId="0" fontId="76" fillId="31" borderId="0" applyNumberFormat="0" applyBorder="0" applyAlignment="0" applyProtection="0"/>
    <xf numFmtId="0" fontId="76" fillId="7" borderId="0" applyNumberFormat="0" applyBorder="0" applyAlignment="0" applyProtection="0"/>
    <xf numFmtId="0" fontId="109" fillId="56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9" fillId="60" borderId="0" applyNumberFormat="0" applyBorder="0" applyAlignment="0" applyProtection="0">
      <alignment vertical="center"/>
    </xf>
    <xf numFmtId="0" fontId="109" fillId="6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9" fillId="6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9" fillId="68" borderId="0" applyNumberFormat="0" applyBorder="0" applyAlignment="0" applyProtection="0">
      <alignment vertical="center"/>
    </xf>
    <xf numFmtId="0" fontId="109" fillId="6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9" fillId="6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9" fillId="72" borderId="0" applyNumberFormat="0" applyBorder="0" applyAlignment="0" applyProtection="0">
      <alignment vertical="center"/>
    </xf>
    <xf numFmtId="0" fontId="109" fillId="7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9" fillId="7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9" fillId="76" borderId="0" applyNumberFormat="0" applyBorder="0" applyAlignment="0" applyProtection="0">
      <alignment vertical="center"/>
    </xf>
    <xf numFmtId="0" fontId="109" fillId="7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9" fillId="7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6" fillId="32" borderId="0" applyNumberFormat="0" applyBorder="0" applyAlignment="0" applyProtection="0"/>
    <xf numFmtId="0" fontId="76" fillId="8" borderId="0" applyNumberFormat="0" applyBorder="0" applyAlignment="0" applyProtection="0"/>
    <xf numFmtId="0" fontId="76" fillId="33" borderId="0" applyNumberFormat="0" applyBorder="0" applyAlignment="0" applyProtection="0"/>
    <xf numFmtId="0" fontId="76" fillId="9" borderId="0" applyNumberFormat="0" applyBorder="0" applyAlignment="0" applyProtection="0"/>
    <xf numFmtId="0" fontId="76" fillId="34" borderId="0" applyNumberFormat="0" applyBorder="0" applyAlignment="0" applyProtection="0"/>
    <xf numFmtId="0" fontId="76" fillId="10" borderId="0" applyNumberFormat="0" applyBorder="0" applyAlignment="0" applyProtection="0"/>
    <xf numFmtId="0" fontId="76" fillId="29" borderId="0" applyNumberFormat="0" applyBorder="0" applyAlignment="0" applyProtection="0"/>
    <xf numFmtId="0" fontId="76" fillId="5" borderId="0" applyNumberFormat="0" applyBorder="0" applyAlignment="0" applyProtection="0"/>
    <xf numFmtId="0" fontId="76" fillId="32" borderId="0" applyNumberFormat="0" applyBorder="0" applyAlignment="0" applyProtection="0"/>
    <xf numFmtId="0" fontId="76" fillId="8" borderId="0" applyNumberFormat="0" applyBorder="0" applyAlignment="0" applyProtection="0"/>
    <xf numFmtId="0" fontId="76" fillId="35" borderId="0" applyNumberFormat="0" applyBorder="0" applyAlignment="0" applyProtection="0"/>
    <xf numFmtId="0" fontId="76" fillId="11" borderId="0" applyNumberFormat="0" applyBorder="0" applyAlignment="0" applyProtection="0"/>
    <xf numFmtId="0" fontId="109" fillId="57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9" fillId="61" borderId="0" applyNumberFormat="0" applyBorder="0" applyAlignment="0" applyProtection="0">
      <alignment vertical="center"/>
    </xf>
    <xf numFmtId="0" fontId="109" fillId="6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9" fillId="6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9" fillId="65" borderId="0" applyNumberFormat="0" applyBorder="0" applyAlignment="0" applyProtection="0">
      <alignment vertical="center"/>
    </xf>
    <xf numFmtId="0" fontId="109" fillId="65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9" fillId="65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9" fillId="69" borderId="0" applyNumberFormat="0" applyBorder="0" applyAlignment="0" applyProtection="0">
      <alignment vertical="center"/>
    </xf>
    <xf numFmtId="0" fontId="109" fillId="6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9" fillId="6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9" fillId="73" borderId="0" applyNumberFormat="0" applyBorder="0" applyAlignment="0" applyProtection="0">
      <alignment vertical="center"/>
    </xf>
    <xf numFmtId="0" fontId="109" fillId="7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9" fillId="7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7" fillId="36" borderId="0" applyNumberFormat="0" applyBorder="0" applyAlignment="0" applyProtection="0"/>
    <xf numFmtId="0" fontId="77" fillId="12" borderId="0" applyNumberFormat="0" applyBorder="0" applyAlignment="0" applyProtection="0"/>
    <xf numFmtId="0" fontId="77" fillId="33" borderId="0" applyNumberFormat="0" applyBorder="0" applyAlignment="0" applyProtection="0"/>
    <xf numFmtId="0" fontId="77" fillId="9" borderId="0" applyNumberFormat="0" applyBorder="0" applyAlignment="0" applyProtection="0"/>
    <xf numFmtId="0" fontId="77" fillId="34" borderId="0" applyNumberFormat="0" applyBorder="0" applyAlignment="0" applyProtection="0"/>
    <xf numFmtId="0" fontId="77" fillId="10" borderId="0" applyNumberFormat="0" applyBorder="0" applyAlignment="0" applyProtection="0"/>
    <xf numFmtId="0" fontId="77" fillId="37" borderId="0" applyNumberFormat="0" applyBorder="0" applyAlignment="0" applyProtection="0"/>
    <xf numFmtId="0" fontId="77" fillId="13" borderId="0" applyNumberFormat="0" applyBorder="0" applyAlignment="0" applyProtection="0"/>
    <xf numFmtId="0" fontId="77" fillId="38" borderId="0" applyNumberFormat="0" applyBorder="0" applyAlignment="0" applyProtection="0"/>
    <xf numFmtId="0" fontId="77" fillId="14" borderId="0" applyNumberFormat="0" applyBorder="0" applyAlignment="0" applyProtection="0"/>
    <xf numFmtId="0" fontId="77" fillId="39" borderId="0" applyNumberFormat="0" applyBorder="0" applyAlignment="0" applyProtection="0"/>
    <xf numFmtId="0" fontId="77" fillId="15" borderId="0" applyNumberFormat="0" applyBorder="0" applyAlignment="0" applyProtection="0"/>
    <xf numFmtId="0" fontId="113" fillId="58" borderId="0" applyNumberFormat="0" applyBorder="0" applyAlignment="0" applyProtection="0">
      <alignment vertical="center"/>
    </xf>
    <xf numFmtId="0" fontId="113" fillId="5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3" fillId="5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3" fillId="62" borderId="0" applyNumberFormat="0" applyBorder="0" applyAlignment="0" applyProtection="0">
      <alignment vertical="center"/>
    </xf>
    <xf numFmtId="0" fontId="113" fillId="6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3" fillId="6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3" fillId="66" borderId="0" applyNumberFormat="0" applyBorder="0" applyAlignment="0" applyProtection="0">
      <alignment vertical="center"/>
    </xf>
    <xf numFmtId="0" fontId="113" fillId="66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3" fillId="66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3" fillId="70" borderId="0" applyNumberFormat="0" applyBorder="0" applyAlignment="0" applyProtection="0">
      <alignment vertical="center"/>
    </xf>
    <xf numFmtId="0" fontId="113" fillId="7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3" fillId="7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3" fillId="74" borderId="0" applyNumberFormat="0" applyBorder="0" applyAlignment="0" applyProtection="0">
      <alignment vertical="center"/>
    </xf>
    <xf numFmtId="0" fontId="113" fillId="74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3" fillId="74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3" fillId="78" borderId="0" applyNumberFormat="0" applyBorder="0" applyAlignment="0" applyProtection="0">
      <alignment vertical="center"/>
    </xf>
    <xf numFmtId="0" fontId="113" fillId="7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3" fillId="7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12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7" fillId="40" borderId="0" applyNumberFormat="0" applyBorder="0" applyAlignment="0" applyProtection="0"/>
    <xf numFmtId="0" fontId="77" fillId="17" borderId="0" applyNumberFormat="0" applyBorder="0" applyAlignment="0" applyProtection="0"/>
    <xf numFmtId="0" fontId="77" fillId="41" borderId="0" applyNumberFormat="0" applyBorder="0" applyAlignment="0" applyProtection="0"/>
    <xf numFmtId="0" fontId="77" fillId="18" borderId="0" applyNumberFormat="0" applyBorder="0" applyAlignment="0" applyProtection="0"/>
    <xf numFmtId="0" fontId="77" fillId="42" borderId="0" applyNumberFormat="0" applyBorder="0" applyAlignment="0" applyProtection="0"/>
    <xf numFmtId="0" fontId="77" fillId="19" borderId="0" applyNumberFormat="0" applyBorder="0" applyAlignment="0" applyProtection="0"/>
    <xf numFmtId="0" fontId="77" fillId="37" borderId="0" applyNumberFormat="0" applyBorder="0" applyAlignment="0" applyProtection="0"/>
    <xf numFmtId="0" fontId="77" fillId="13" borderId="0" applyNumberFormat="0" applyBorder="0" applyAlignment="0" applyProtection="0"/>
    <xf numFmtId="0" fontId="77" fillId="38" borderId="0" applyNumberFormat="0" applyBorder="0" applyAlignment="0" applyProtection="0"/>
    <xf numFmtId="0" fontId="77" fillId="14" borderId="0" applyNumberFormat="0" applyBorder="0" applyAlignment="0" applyProtection="0"/>
    <xf numFmtId="0" fontId="77" fillId="43" borderId="0" applyNumberFormat="0" applyBorder="0" applyAlignment="0" applyProtection="0"/>
    <xf numFmtId="0" fontId="77" fillId="20" borderId="0" applyNumberFormat="0" applyBorder="0" applyAlignment="0" applyProtection="0"/>
    <xf numFmtId="202" fontId="19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80" fillId="27" borderId="0" applyNumberFormat="0" applyBorder="0" applyAlignment="0" applyProtection="0"/>
    <xf numFmtId="0" fontId="80" fillId="3" borderId="0" applyNumberFormat="0" applyBorder="0" applyAlignment="0" applyProtection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23" fillId="0" borderId="0"/>
    <xf numFmtId="0" fontId="18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23" fillId="0" borderId="0"/>
    <xf numFmtId="0" fontId="18" fillId="0" borderId="0"/>
    <xf numFmtId="0" fontId="81" fillId="0" borderId="0"/>
    <xf numFmtId="0" fontId="81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23" fillId="0" borderId="0"/>
    <xf numFmtId="0" fontId="18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23" fillId="0" borderId="0"/>
    <xf numFmtId="0" fontId="18" fillId="0" borderId="0"/>
    <xf numFmtId="0" fontId="81" fillId="0" borderId="0"/>
    <xf numFmtId="0" fontId="81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24" fillId="0" borderId="0"/>
    <xf numFmtId="0" fontId="25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24" fillId="0" borderId="0"/>
    <xf numFmtId="0" fontId="25" fillId="0" borderId="0"/>
    <xf numFmtId="0" fontId="78" fillId="0" borderId="0"/>
    <xf numFmtId="0" fontId="78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24" fillId="0" borderId="0"/>
    <xf numFmtId="0" fontId="25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24" fillId="0" borderId="0"/>
    <xf numFmtId="0" fontId="25" fillId="0" borderId="0"/>
    <xf numFmtId="0" fontId="78" fillId="0" borderId="0"/>
    <xf numFmtId="0" fontId="78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82" fillId="44" borderId="7" applyNumberFormat="0" applyAlignment="0" applyProtection="0"/>
    <xf numFmtId="0" fontId="84" fillId="45" borderId="9" applyNumberFormat="0" applyAlignment="0" applyProtection="0"/>
    <xf numFmtId="0" fontId="84" fillId="24" borderId="9" applyNumberFormat="0" applyAlignment="0" applyProtection="0"/>
    <xf numFmtId="194" fontId="28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87" fillId="28" borderId="0" applyNumberFormat="0" applyBorder="0" applyAlignment="0" applyProtection="0"/>
    <xf numFmtId="0" fontId="87" fillId="4" borderId="0" applyNumberFormat="0" applyBorder="0" applyAlignment="0" applyProtection="0"/>
    <xf numFmtId="38" fontId="88" fillId="16" borderId="0" applyNumberFormat="0" applyBorder="0" applyAlignment="0" applyProtection="0"/>
    <xf numFmtId="0" fontId="91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23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/>
    <xf numFmtId="0" fontId="92" fillId="0" borderId="0" applyNumberFormat="0" applyFill="0" applyBorder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7" borderId="7" applyNumberFormat="0" applyAlignment="0" applyProtection="0"/>
    <xf numFmtId="0" fontId="93" fillId="7" borderId="7" applyNumberFormat="0" applyAlignment="0" applyProtection="0"/>
    <xf numFmtId="0" fontId="125" fillId="7" borderId="7" applyNumberFormat="0" applyAlignment="0" applyProtection="0">
      <alignment vertical="center"/>
    </xf>
    <xf numFmtId="0" fontId="94" fillId="0" borderId="10" applyNumberFormat="0" applyFill="0" applyAlignment="0" applyProtection="0"/>
    <xf numFmtId="0" fontId="34" fillId="0" borderId="83"/>
    <xf numFmtId="0" fontId="34" fillId="0" borderId="83"/>
    <xf numFmtId="0" fontId="34" fillId="0" borderId="83"/>
    <xf numFmtId="0" fontId="34" fillId="0" borderId="83"/>
    <xf numFmtId="0" fontId="95" fillId="0" borderId="83"/>
    <xf numFmtId="0" fontId="95" fillId="0" borderId="83"/>
    <xf numFmtId="0" fontId="95" fillId="0" borderId="83"/>
    <xf numFmtId="0" fontId="34" fillId="0" borderId="83"/>
    <xf numFmtId="0" fontId="34" fillId="0" borderId="83"/>
    <xf numFmtId="0" fontId="95" fillId="0" borderId="83"/>
    <xf numFmtId="0" fontId="34" fillId="0" borderId="83"/>
    <xf numFmtId="0" fontId="95" fillId="0" borderId="83"/>
    <xf numFmtId="0" fontId="95" fillId="0" borderId="83"/>
    <xf numFmtId="0" fontId="95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96" fillId="46" borderId="0" applyNumberFormat="0" applyBorder="0" applyAlignment="0" applyProtection="0"/>
    <xf numFmtId="0" fontId="96" fillId="23" borderId="0" applyNumberFormat="0" applyBorder="0" applyAlignment="0" applyProtection="0"/>
    <xf numFmtId="0" fontId="12" fillId="47" borderId="8" applyNumberFormat="0" applyFont="0" applyAlignment="0" applyProtection="0"/>
    <xf numFmtId="0" fontId="28" fillId="22" borderId="8" applyNumberFormat="0" applyFont="0" applyAlignment="0" applyProtection="0"/>
    <xf numFmtId="0" fontId="97" fillId="44" borderId="15" applyNumberFormat="0" applyAlignment="0" applyProtection="0"/>
    <xf numFmtId="0" fontId="97" fillId="21" borderId="15" applyNumberFormat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85" fillId="0" borderId="5" applyNumberFormat="0" applyFont="0" applyFill="0" applyAlignment="0" applyProtection="0"/>
    <xf numFmtId="0" fontId="102" fillId="0" borderId="0" applyNumberFormat="0" applyFill="0" applyBorder="0" applyAlignment="0" applyProtection="0"/>
    <xf numFmtId="0" fontId="113" fillId="55" borderId="0" applyNumberFormat="0" applyBorder="0" applyAlignment="0" applyProtection="0">
      <alignment vertical="center"/>
    </xf>
    <xf numFmtId="0" fontId="113" fillId="5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3" fillId="5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12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3" fillId="59" borderId="0" applyNumberFormat="0" applyBorder="0" applyAlignment="0" applyProtection="0">
      <alignment vertical="center"/>
    </xf>
    <xf numFmtId="0" fontId="113" fillId="59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3" fillId="59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3" fillId="63" borderId="0" applyNumberFormat="0" applyBorder="0" applyAlignment="0" applyProtection="0">
      <alignment vertical="center"/>
    </xf>
    <xf numFmtId="0" fontId="113" fillId="63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3" fillId="63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3" fillId="67" borderId="0" applyNumberFormat="0" applyBorder="0" applyAlignment="0" applyProtection="0">
      <alignment vertical="center"/>
    </xf>
    <xf numFmtId="0" fontId="113" fillId="6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3" fillId="6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3" fillId="71" borderId="0" applyNumberFormat="0" applyBorder="0" applyAlignment="0" applyProtection="0">
      <alignment vertical="center"/>
    </xf>
    <xf numFmtId="0" fontId="113" fillId="71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3" fillId="71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3" fillId="75" borderId="0" applyNumberFormat="0" applyBorder="0" applyAlignment="0" applyProtection="0">
      <alignment vertical="center"/>
    </xf>
    <xf numFmtId="0" fontId="113" fillId="75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3" fillId="75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12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116" fillId="21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116" fillId="21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135" fillId="49" borderId="0" applyNumberFormat="0" applyBorder="0" applyAlignment="0" applyProtection="0">
      <alignment vertical="center"/>
    </xf>
    <xf numFmtId="0" fontId="135" fillId="49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35" fillId="49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8" fillId="54" borderId="92" applyNumberFormat="0" applyFont="0" applyAlignment="0" applyProtection="0">
      <alignment vertical="center"/>
    </xf>
    <xf numFmtId="0" fontId="8" fillId="22" borderId="8" applyNumberFormat="0" applyFont="0" applyAlignment="0" applyProtection="0">
      <alignment vertical="center"/>
    </xf>
    <xf numFmtId="0" fontId="29" fillId="47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29" fillId="47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29" fillId="47" borderId="8" applyNumberFormat="0" applyFont="0" applyAlignment="0" applyProtection="0">
      <alignment vertical="center"/>
    </xf>
    <xf numFmtId="0" fontId="42" fillId="0" borderId="0">
      <alignment vertical="center"/>
    </xf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7" fillId="50" borderId="0" applyNumberFormat="0" applyBorder="0" applyAlignment="0" applyProtection="0">
      <alignment vertical="center"/>
    </xf>
    <xf numFmtId="0" fontId="137" fillId="50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137" fillId="50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127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40" fillId="53" borderId="91" applyNumberFormat="0" applyAlignment="0" applyProtection="0">
      <alignment vertical="center"/>
    </xf>
    <xf numFmtId="0" fontId="140" fillId="53" borderId="91" applyNumberFormat="0" applyAlignment="0" applyProtection="0">
      <alignment vertical="center"/>
    </xf>
    <xf numFmtId="0" fontId="46" fillId="45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140" fillId="53" borderId="91" applyNumberFormat="0" applyAlignment="0" applyProtection="0">
      <alignment vertical="center"/>
    </xf>
    <xf numFmtId="0" fontId="46" fillId="45" borderId="9" applyNumberFormat="0" applyAlignment="0" applyProtection="0">
      <alignment vertical="center"/>
    </xf>
    <xf numFmtId="0" fontId="46" fillId="45" borderId="9" applyNumberFormat="0" applyAlignment="0" applyProtection="0">
      <alignment vertical="center"/>
    </xf>
    <xf numFmtId="0" fontId="117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9" fillId="0" borderId="0" applyProtection="0"/>
    <xf numFmtId="41" fontId="10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7" fontId="29" fillId="0" borderId="0" applyProtection="0"/>
    <xf numFmtId="41" fontId="28" fillId="0" borderId="0" applyFont="0" applyFill="0" applyBorder="0" applyAlignment="0" applyProtection="0"/>
    <xf numFmtId="177" fontId="29" fillId="0" borderId="0" applyProtection="0"/>
    <xf numFmtId="232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8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0" fontId="29" fillId="0" borderId="0" applyProtection="0"/>
    <xf numFmtId="41" fontId="8" fillId="0" borderId="0" applyFont="0" applyFill="0" applyBorder="0" applyAlignment="0" applyProtection="0">
      <alignment vertical="center"/>
    </xf>
    <xf numFmtId="0" fontId="29" fillId="0" borderId="0" applyProtection="0"/>
    <xf numFmtId="177" fontId="29" fillId="0" borderId="0" applyProtection="0"/>
    <xf numFmtId="0" fontId="29" fillId="0" borderId="0" applyProtection="0"/>
    <xf numFmtId="0" fontId="29" fillId="0" borderId="0" applyProtection="0"/>
    <xf numFmtId="41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177" fontId="29" fillId="0" borderId="0" applyProtection="0"/>
    <xf numFmtId="177" fontId="29" fillId="0" borderId="0" applyProtection="0"/>
    <xf numFmtId="177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228" fontId="29" fillId="0" borderId="0" applyFont="0" applyFill="0" applyBorder="0" applyAlignment="0" applyProtection="0"/>
    <xf numFmtId="178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228" fontId="29" fillId="0" borderId="0" applyFont="0" applyFill="0" applyBorder="0" applyAlignment="0" applyProtection="0"/>
    <xf numFmtId="177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228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228" fontId="29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228" fontId="29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142" fillId="0" borderId="90" applyNumberFormat="0" applyFill="0" applyAlignment="0" applyProtection="0">
      <alignment vertical="center"/>
    </xf>
    <xf numFmtId="0" fontId="142" fillId="0" borderId="9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42" fillId="0" borderId="90" applyNumberFormat="0" applyFill="0" applyAlignment="0" applyProtection="0">
      <alignment vertical="center"/>
    </xf>
    <xf numFmtId="0" fontId="126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50" fillId="0" borderId="0">
      <alignment vertical="center"/>
    </xf>
    <xf numFmtId="0" fontId="148" fillId="0" borderId="85" applyNumberFormat="0" applyFill="0" applyAlignment="0" applyProtection="0">
      <alignment vertical="center"/>
    </xf>
    <xf numFmtId="0" fontId="148" fillId="0" borderId="85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148" fillId="0" borderId="85" applyNumberFormat="0" applyFill="0" applyAlignment="0" applyProtection="0">
      <alignment vertical="center"/>
    </xf>
    <xf numFmtId="0" fontId="121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49" fillId="0" borderId="86" applyNumberFormat="0" applyFill="0" applyAlignment="0" applyProtection="0">
      <alignment vertical="center"/>
    </xf>
    <xf numFmtId="0" fontId="149" fillId="0" borderId="86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149" fillId="0" borderId="86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50" fillId="0" borderId="87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50" fillId="0" borderId="87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150" fillId="0" borderId="87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52" fillId="48" borderId="0" applyNumberFormat="0" applyBorder="0" applyAlignment="0" applyProtection="0">
      <alignment vertical="center"/>
    </xf>
    <xf numFmtId="0" fontId="152" fillId="48" borderId="0" applyNumberFormat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52" fillId="48" borderId="0" applyNumberFormat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56" fillId="44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44" borderId="15" applyNumberFormat="0" applyAlignment="0" applyProtection="0">
      <alignment vertical="center"/>
    </xf>
    <xf numFmtId="0" fontId="56" fillId="44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41" fontId="28" fillId="0" borderId="0" applyFont="0" applyFill="0" applyBorder="0" applyAlignment="0" applyProtection="0"/>
    <xf numFmtId="0" fontId="108" fillId="0" borderId="0">
      <alignment vertical="center"/>
    </xf>
    <xf numFmtId="0" fontId="57" fillId="0" borderId="0">
      <alignment vertical="center"/>
    </xf>
    <xf numFmtId="176" fontId="29" fillId="0" borderId="0" applyFont="0" applyFill="0" applyBorder="0" applyAlignment="0" applyProtection="0"/>
    <xf numFmtId="0" fontId="12" fillId="0" borderId="0"/>
    <xf numFmtId="0" fontId="28" fillId="0" borderId="0"/>
    <xf numFmtId="0" fontId="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0" borderId="0"/>
    <xf numFmtId="0" fontId="109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0" fillId="0" borderId="0"/>
    <xf numFmtId="0" fontId="28" fillId="0" borderId="0"/>
    <xf numFmtId="0" fontId="8" fillId="0" borderId="0">
      <alignment vertical="center"/>
    </xf>
    <xf numFmtId="0" fontId="28" fillId="0" borderId="0"/>
    <xf numFmtId="0" fontId="10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8" fillId="0" borderId="0">
      <alignment vertical="center"/>
    </xf>
    <xf numFmtId="0" fontId="28" fillId="0" borderId="0"/>
    <xf numFmtId="0" fontId="109" fillId="0" borderId="0">
      <alignment vertical="center"/>
    </xf>
    <xf numFmtId="0" fontId="8" fillId="0" borderId="0">
      <alignment vertical="center"/>
    </xf>
    <xf numFmtId="0" fontId="141" fillId="0" borderId="0"/>
    <xf numFmtId="0" fontId="28" fillId="0" borderId="0"/>
    <xf numFmtId="0" fontId="29" fillId="0" borderId="0"/>
    <xf numFmtId="0" fontId="8" fillId="0" borderId="0">
      <alignment vertical="center"/>
    </xf>
    <xf numFmtId="0" fontId="12" fillId="0" borderId="0"/>
    <xf numFmtId="0" fontId="8" fillId="0" borderId="0">
      <alignment vertical="center"/>
    </xf>
    <xf numFmtId="0" fontId="2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8" fillId="0" borderId="0"/>
    <xf numFmtId="0" fontId="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8" fillId="0" borderId="0">
      <alignment vertical="center"/>
    </xf>
    <xf numFmtId="0" fontId="158" fillId="0" borderId="0"/>
    <xf numFmtId="0" fontId="8" fillId="0" borderId="0">
      <alignment vertical="center"/>
    </xf>
    <xf numFmtId="0" fontId="12" fillId="0" borderId="0"/>
    <xf numFmtId="0" fontId="28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28" fillId="0" borderId="0"/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0" borderId="0"/>
    <xf numFmtId="0" fontId="109" fillId="0" borderId="0">
      <alignment vertical="center"/>
    </xf>
    <xf numFmtId="0" fontId="29" fillId="0" borderId="0"/>
    <xf numFmtId="0" fontId="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0" borderId="0"/>
    <xf numFmtId="0" fontId="28" fillId="0" borderId="0"/>
    <xf numFmtId="0" fontId="8" fillId="0" borderId="0">
      <alignment vertical="center"/>
    </xf>
    <xf numFmtId="0" fontId="8" fillId="0" borderId="0">
      <alignment vertical="center"/>
    </xf>
    <xf numFmtId="0" fontId="1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28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9" fillId="0" borderId="0" applyProtection="0"/>
    <xf numFmtId="0" fontId="29" fillId="0" borderId="0"/>
    <xf numFmtId="0" fontId="29" fillId="0" borderId="0" applyProtection="0"/>
    <xf numFmtId="0" fontId="29" fillId="0" borderId="0"/>
    <xf numFmtId="0" fontId="29" fillId="0" borderId="0" applyProtection="0"/>
    <xf numFmtId="0" fontId="8" fillId="0" borderId="0">
      <alignment vertical="center"/>
    </xf>
    <xf numFmtId="0" fontId="29" fillId="0" borderId="0" applyProtection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28" fillId="0" borderId="0"/>
    <xf numFmtId="0" fontId="109" fillId="0" borderId="0">
      <alignment vertical="center"/>
    </xf>
    <xf numFmtId="0" fontId="8" fillId="0" borderId="0">
      <alignment vertical="center"/>
    </xf>
    <xf numFmtId="0" fontId="28" fillId="0" borderId="0"/>
    <xf numFmtId="0" fontId="28" fillId="0" borderId="0"/>
    <xf numFmtId="0" fontId="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29" fillId="0" borderId="0"/>
    <xf numFmtId="0" fontId="69" fillId="0" borderId="0" applyNumberFormat="0" applyFill="0" applyBorder="0" applyAlignment="0" applyProtection="0">
      <alignment vertical="top"/>
      <protection locked="0"/>
    </xf>
    <xf numFmtId="177" fontId="29" fillId="0" borderId="0" applyFont="0" applyFill="0" applyBorder="0" applyAlignment="0" applyProtection="0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95" fillId="0" borderId="4"/>
    <xf numFmtId="0" fontId="95" fillId="0" borderId="4"/>
    <xf numFmtId="0" fontId="95" fillId="0" borderId="4"/>
    <xf numFmtId="0" fontId="95" fillId="0" borderId="4"/>
    <xf numFmtId="0" fontId="95" fillId="0" borderId="4"/>
    <xf numFmtId="0" fontId="34" fillId="0" borderId="4"/>
    <xf numFmtId="0" fontId="34" fillId="0" borderId="4"/>
    <xf numFmtId="0" fontId="95" fillId="0" borderId="4"/>
    <xf numFmtId="0" fontId="34" fillId="0" borderId="4"/>
    <xf numFmtId="0" fontId="95" fillId="0" borderId="4"/>
    <xf numFmtId="0" fontId="95" fillId="0" borderId="4"/>
    <xf numFmtId="0" fontId="95" fillId="0" borderId="4"/>
    <xf numFmtId="0" fontId="95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95" fillId="0" borderId="83"/>
    <xf numFmtId="0" fontId="95" fillId="0" borderId="83"/>
    <xf numFmtId="0" fontId="95" fillId="0" borderId="83"/>
    <xf numFmtId="0" fontId="95" fillId="0" borderId="83"/>
    <xf numFmtId="0" fontId="95" fillId="0" borderId="83"/>
    <xf numFmtId="0" fontId="34" fillId="0" borderId="83"/>
    <xf numFmtId="0" fontId="34" fillId="0" borderId="83"/>
    <xf numFmtId="0" fontId="95" fillId="0" borderId="83"/>
    <xf numFmtId="0" fontId="34" fillId="0" borderId="83"/>
    <xf numFmtId="0" fontId="95" fillId="0" borderId="83"/>
    <xf numFmtId="0" fontId="95" fillId="0" borderId="83"/>
    <xf numFmtId="0" fontId="95" fillId="0" borderId="83"/>
    <xf numFmtId="0" fontId="95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4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2" fillId="0" borderId="0">
      <alignment vertical="center"/>
    </xf>
    <xf numFmtId="0" fontId="19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83"/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86">
    <xf numFmtId="0" fontId="0" fillId="0" borderId="0" xfId="0"/>
    <xf numFmtId="0" fontId="0" fillId="16" borderId="0" xfId="0" applyFill="1" applyBorder="1" applyAlignment="1" applyProtection="1">
      <alignment horizontal="center" vertical="center"/>
      <protection hidden="1"/>
    </xf>
    <xf numFmtId="49" fontId="59" fillId="16" borderId="0" xfId="0" applyNumberFormat="1" applyFont="1" applyFill="1" applyBorder="1" applyAlignment="1" applyProtection="1">
      <alignment horizontal="center" vertical="center"/>
      <protection hidden="1"/>
    </xf>
    <xf numFmtId="0" fontId="59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49" fontId="60" fillId="16" borderId="0" xfId="0" applyNumberFormat="1" applyFont="1" applyFill="1" applyBorder="1" applyAlignment="1" applyProtection="1">
      <alignment horizontal="left" vertical="center"/>
      <protection hidden="1"/>
    </xf>
    <xf numFmtId="49" fontId="60" fillId="16" borderId="0" xfId="0" applyNumberFormat="1" applyFont="1" applyFill="1" applyBorder="1" applyAlignment="1" applyProtection="1">
      <alignment horizontal="center" vertical="center"/>
      <protection hidden="1"/>
    </xf>
    <xf numFmtId="0" fontId="60" fillId="16" borderId="0" xfId="0" applyFont="1" applyFill="1" applyBorder="1" applyAlignment="1" applyProtection="1">
      <alignment horizontal="center" vertical="center"/>
      <protection hidden="1"/>
    </xf>
    <xf numFmtId="0" fontId="60" fillId="16" borderId="0" xfId="0" applyFont="1" applyFill="1" applyBorder="1" applyAlignment="1" applyProtection="1">
      <alignment horizontal="left" vertical="center"/>
      <protection hidden="1"/>
    </xf>
    <xf numFmtId="0" fontId="60" fillId="16" borderId="0" xfId="0" applyFont="1" applyFill="1" applyBorder="1" applyAlignment="1" applyProtection="1">
      <alignment vertical="center"/>
      <protection hidden="1"/>
    </xf>
    <xf numFmtId="49" fontId="60" fillId="16" borderId="0" xfId="0" applyNumberFormat="1" applyFont="1" applyFill="1" applyBorder="1" applyAlignment="1" applyProtection="1">
      <alignment vertical="center"/>
      <protection hidden="1"/>
    </xf>
    <xf numFmtId="0" fontId="163" fillId="25" borderId="0" xfId="0" applyFont="1" applyFill="1" applyProtection="1">
      <protection hidden="1"/>
    </xf>
    <xf numFmtId="0" fontId="73" fillId="25" borderId="0" xfId="348" applyFont="1" applyFill="1" applyBorder="1" applyAlignment="1" applyProtection="1">
      <alignment horizontal="left" vertical="center"/>
      <protection hidden="1"/>
    </xf>
    <xf numFmtId="41" fontId="73" fillId="25" borderId="0" xfId="0" applyNumberFormat="1" applyFont="1" applyFill="1" applyAlignment="1" applyProtection="1">
      <alignment horizontal="right" vertical="center"/>
      <protection hidden="1"/>
    </xf>
    <xf numFmtId="3" fontId="74" fillId="25" borderId="0" xfId="348" applyNumberFormat="1" applyFont="1" applyFill="1" applyBorder="1" applyAlignment="1" applyProtection="1">
      <alignment horizontal="center" vertical="center"/>
      <protection hidden="1"/>
    </xf>
    <xf numFmtId="41" fontId="74" fillId="25" borderId="0" xfId="0" applyNumberFormat="1" applyFont="1" applyFill="1" applyAlignment="1" applyProtection="1">
      <alignment horizontal="right" vertical="center"/>
      <protection hidden="1"/>
    </xf>
    <xf numFmtId="177" fontId="74" fillId="25" borderId="18" xfId="273" quotePrefix="1" applyFont="1" applyFill="1" applyBorder="1" applyAlignment="1" applyProtection="1">
      <alignment horizontal="center" vertical="center"/>
      <protection hidden="1"/>
    </xf>
    <xf numFmtId="3" fontId="73" fillId="25" borderId="0" xfId="348" applyNumberFormat="1" applyFont="1" applyFill="1" applyBorder="1" applyAlignment="1" applyProtection="1">
      <alignment horizontal="center" vertical="center"/>
      <protection hidden="1"/>
    </xf>
    <xf numFmtId="0" fontId="73" fillId="25" borderId="0" xfId="348" applyFont="1" applyFill="1" applyBorder="1" applyAlignment="1" applyProtection="1">
      <alignment horizontal="center" vertical="center"/>
      <protection hidden="1"/>
    </xf>
    <xf numFmtId="41" fontId="73" fillId="25" borderId="83" xfId="0" applyNumberFormat="1" applyFont="1" applyFill="1" applyBorder="1" applyAlignment="1" applyProtection="1">
      <alignment horizontal="right" vertical="center"/>
      <protection hidden="1"/>
    </xf>
    <xf numFmtId="0" fontId="161" fillId="25" borderId="0" xfId="348" applyFont="1" applyFill="1" applyBorder="1" applyAlignment="1" applyProtection="1">
      <alignment horizontal="left"/>
      <protection hidden="1"/>
    </xf>
    <xf numFmtId="3" fontId="161" fillId="25" borderId="0" xfId="348" applyNumberFormat="1" applyFont="1" applyFill="1" applyBorder="1" applyAlignment="1" applyProtection="1">
      <alignment horizontal="left"/>
      <protection hidden="1"/>
    </xf>
    <xf numFmtId="1" fontId="161" fillId="25" borderId="0" xfId="351" applyNumberFormat="1" applyFont="1" applyFill="1" applyAlignment="1" applyProtection="1">
      <alignment horizontal="right"/>
      <protection hidden="1"/>
    </xf>
    <xf numFmtId="0" fontId="73" fillId="25" borderId="0" xfId="348" applyFont="1" applyFill="1" applyAlignment="1" applyProtection="1">
      <alignment horizontal="center" vertical="center"/>
      <protection hidden="1"/>
    </xf>
    <xf numFmtId="0" fontId="162" fillId="25" borderId="0" xfId="348" applyFont="1" applyFill="1" applyAlignment="1" applyProtection="1">
      <alignment horizontal="center" vertical="center"/>
      <protection hidden="1"/>
    </xf>
    <xf numFmtId="183" fontId="161" fillId="25" borderId="0" xfId="0" applyNumberFormat="1" applyFont="1" applyFill="1" applyAlignment="1" applyProtection="1">
      <alignment horizontal="left"/>
      <protection hidden="1"/>
    </xf>
    <xf numFmtId="41" fontId="73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Border="1" applyAlignment="1" applyProtection="1">
      <alignment horizontal="center"/>
      <protection hidden="1"/>
    </xf>
    <xf numFmtId="0" fontId="161" fillId="25" borderId="0" xfId="0" applyFont="1" applyFill="1" applyAlignment="1" applyProtection="1">
      <alignment horizontal="center"/>
      <protection hidden="1"/>
    </xf>
    <xf numFmtId="0" fontId="159" fillId="25" borderId="0" xfId="348" applyFont="1" applyFill="1" applyBorder="1" applyAlignment="1" applyProtection="1">
      <alignment vertical="center"/>
      <protection hidden="1"/>
    </xf>
    <xf numFmtId="0" fontId="73" fillId="25" borderId="0" xfId="341" applyFont="1" applyFill="1" applyBorder="1" applyAlignment="1" applyProtection="1">
      <alignment horizontal="left" vertical="center"/>
      <protection hidden="1"/>
    </xf>
    <xf numFmtId="0" fontId="161" fillId="25" borderId="0" xfId="346" applyFont="1" applyFill="1" applyAlignment="1" applyProtection="1">
      <alignment horizontal="left"/>
      <protection hidden="1"/>
    </xf>
    <xf numFmtId="3" fontId="161" fillId="25" borderId="0" xfId="341" applyNumberFormat="1" applyFont="1" applyFill="1" applyAlignment="1" applyProtection="1">
      <alignment horizontal="left"/>
      <protection hidden="1"/>
    </xf>
    <xf numFmtId="0" fontId="161" fillId="25" borderId="0" xfId="348" applyFont="1" applyFill="1" applyAlignment="1" applyProtection="1">
      <alignment horizontal="right"/>
      <protection hidden="1"/>
    </xf>
    <xf numFmtId="0" fontId="162" fillId="25" borderId="0" xfId="341" applyFont="1" applyFill="1" applyAlignment="1" applyProtection="1">
      <alignment horizontal="center" vertical="center"/>
      <protection hidden="1"/>
    </xf>
    <xf numFmtId="0" fontId="162" fillId="25" borderId="0" xfId="348" applyFont="1" applyFill="1" applyBorder="1" applyAlignment="1" applyProtection="1">
      <alignment horizontal="center" vertical="center"/>
      <protection hidden="1"/>
    </xf>
    <xf numFmtId="0" fontId="73" fillId="25" borderId="0" xfId="348" applyFont="1" applyFill="1" applyBorder="1" applyAlignment="1" applyProtection="1">
      <alignment horizontal="right" vertical="center"/>
      <protection hidden="1"/>
    </xf>
    <xf numFmtId="177" fontId="73" fillId="25" borderId="0" xfId="279" applyFont="1" applyFill="1" applyBorder="1" applyAlignment="1" applyProtection="1">
      <alignment horizontal="center" vertical="center"/>
      <protection hidden="1"/>
    </xf>
    <xf numFmtId="41" fontId="73" fillId="25" borderId="0" xfId="341" applyNumberFormat="1" applyFont="1" applyFill="1" applyAlignment="1" applyProtection="1">
      <alignment horizontal="right" vertical="center"/>
      <protection hidden="1"/>
    </xf>
    <xf numFmtId="41" fontId="74" fillId="25" borderId="0" xfId="341" applyNumberFormat="1" applyFont="1" applyFill="1" applyAlignment="1" applyProtection="1">
      <alignment horizontal="right" vertical="center"/>
      <protection hidden="1"/>
    </xf>
    <xf numFmtId="183" fontId="73" fillId="25" borderId="16" xfId="341" applyNumberFormat="1" applyFont="1" applyFill="1" applyBorder="1" applyAlignment="1" applyProtection="1">
      <alignment horizontal="center" vertical="center"/>
      <protection hidden="1"/>
    </xf>
    <xf numFmtId="0" fontId="73" fillId="25" borderId="0" xfId="341" applyFont="1" applyFill="1" applyAlignment="1" applyProtection="1">
      <alignment horizontal="center" vertical="center"/>
      <protection hidden="1"/>
    </xf>
    <xf numFmtId="41" fontId="74" fillId="25" borderId="16" xfId="0" applyNumberFormat="1" applyFont="1" applyFill="1" applyBorder="1" applyAlignment="1" applyProtection="1">
      <alignment horizontal="right" vertical="center"/>
      <protection hidden="1"/>
    </xf>
    <xf numFmtId="3" fontId="73" fillId="25" borderId="0" xfId="346" applyNumberFormat="1" applyFont="1" applyFill="1" applyBorder="1" applyAlignment="1" applyProtection="1">
      <alignment horizontal="left" vertical="center"/>
      <protection hidden="1"/>
    </xf>
    <xf numFmtId="3" fontId="73" fillId="25" borderId="0" xfId="346" applyNumberFormat="1" applyFont="1" applyFill="1" applyBorder="1" applyAlignment="1" applyProtection="1">
      <alignment horizontal="right" vertical="center"/>
      <protection hidden="1"/>
    </xf>
    <xf numFmtId="1" fontId="164" fillId="25" borderId="0" xfId="356" applyNumberFormat="1" applyFont="1" applyFill="1" applyAlignment="1" applyProtection="1">
      <alignment horizontal="center" vertical="center"/>
      <protection hidden="1"/>
    </xf>
    <xf numFmtId="3" fontId="164" fillId="25" borderId="0" xfId="356" applyNumberFormat="1" applyFont="1" applyFill="1" applyAlignment="1" applyProtection="1">
      <alignment horizontal="center" vertical="center"/>
      <protection hidden="1"/>
    </xf>
    <xf numFmtId="0" fontId="170" fillId="25" borderId="0" xfId="0" applyFont="1" applyFill="1" applyProtection="1">
      <protection hidden="1"/>
    </xf>
    <xf numFmtId="192" fontId="73" fillId="25" borderId="0" xfId="0" applyNumberFormat="1" applyFont="1" applyFill="1" applyAlignment="1" applyProtection="1">
      <alignment horizontal="right" vertical="center"/>
      <protection hidden="1"/>
    </xf>
    <xf numFmtId="192" fontId="73" fillId="25" borderId="19" xfId="0" applyNumberFormat="1" applyFont="1" applyFill="1" applyBorder="1" applyAlignment="1" applyProtection="1">
      <alignment horizontal="right" vertical="center"/>
      <protection hidden="1"/>
    </xf>
    <xf numFmtId="0" fontId="165" fillId="25" borderId="0" xfId="348" applyFont="1" applyFill="1" applyBorder="1" applyAlignment="1" applyProtection="1">
      <alignment horizontal="center" vertical="center"/>
      <protection hidden="1"/>
    </xf>
    <xf numFmtId="177" fontId="73" fillId="25" borderId="0" xfId="216" applyFont="1" applyFill="1" applyBorder="1" applyAlignment="1" applyProtection="1">
      <alignment horizontal="right" vertical="center"/>
      <protection hidden="1"/>
    </xf>
    <xf numFmtId="177" fontId="73" fillId="25" borderId="0" xfId="216" applyFont="1" applyFill="1" applyAlignment="1" applyProtection="1">
      <alignment horizontal="right" vertical="center"/>
      <protection hidden="1"/>
    </xf>
    <xf numFmtId="41" fontId="73" fillId="25" borderId="0" xfId="216" applyNumberFormat="1" applyFont="1" applyFill="1" applyBorder="1" applyAlignment="1" applyProtection="1">
      <alignment horizontal="right" vertical="center"/>
      <protection hidden="1"/>
    </xf>
    <xf numFmtId="41" fontId="73" fillId="25" borderId="16" xfId="216" applyNumberFormat="1" applyFont="1" applyFill="1" applyBorder="1" applyAlignment="1" applyProtection="1">
      <alignment horizontal="right" vertical="center"/>
      <protection hidden="1"/>
    </xf>
    <xf numFmtId="41" fontId="73" fillId="25" borderId="0" xfId="0" quotePrefix="1" applyNumberFormat="1" applyFont="1" applyFill="1" applyAlignment="1" applyProtection="1">
      <alignment horizontal="right" vertical="center"/>
      <protection hidden="1"/>
    </xf>
    <xf numFmtId="41" fontId="73" fillId="25" borderId="4" xfId="0" applyNumberFormat="1" applyFont="1" applyFill="1" applyBorder="1" applyAlignment="1" applyProtection="1">
      <alignment horizontal="right" vertical="center"/>
      <protection hidden="1"/>
    </xf>
    <xf numFmtId="41" fontId="74" fillId="25" borderId="0" xfId="0" applyNumberFormat="1" applyFont="1" applyFill="1" applyBorder="1" applyAlignment="1" applyProtection="1">
      <alignment horizontal="right" vertical="center"/>
      <protection hidden="1"/>
    </xf>
    <xf numFmtId="0" fontId="73" fillId="25" borderId="0" xfId="342" applyFont="1" applyFill="1" applyProtection="1">
      <alignment vertical="center"/>
      <protection hidden="1"/>
    </xf>
    <xf numFmtId="0" fontId="73" fillId="25" borderId="0" xfId="342" applyFont="1" applyFill="1" applyAlignment="1" applyProtection="1">
      <alignment horizontal="right" vertical="center"/>
      <protection hidden="1"/>
    </xf>
    <xf numFmtId="0" fontId="73" fillId="25" borderId="40" xfId="342" applyFont="1" applyFill="1" applyBorder="1" applyAlignment="1" applyProtection="1">
      <alignment horizontal="center" vertical="center" wrapText="1"/>
      <protection hidden="1"/>
    </xf>
    <xf numFmtId="225" fontId="73" fillId="25" borderId="0" xfId="227" quotePrefix="1" applyNumberFormat="1" applyFont="1" applyFill="1" applyBorder="1" applyAlignment="1" applyProtection="1">
      <alignment horizontal="right" vertical="center"/>
      <protection hidden="1"/>
    </xf>
    <xf numFmtId="225" fontId="74" fillId="25" borderId="0" xfId="227" quotePrefix="1" applyNumberFormat="1" applyFont="1" applyFill="1" applyBorder="1" applyAlignment="1" applyProtection="1">
      <alignment horizontal="right" vertical="center"/>
      <protection hidden="1"/>
    </xf>
    <xf numFmtId="0" fontId="73" fillId="25" borderId="0" xfId="342" applyFont="1" applyFill="1" applyBorder="1" applyAlignment="1" applyProtection="1">
      <alignment horizontal="center" vertical="center"/>
      <protection hidden="1"/>
    </xf>
    <xf numFmtId="0" fontId="73" fillId="25" borderId="16" xfId="342" applyFont="1" applyFill="1" applyBorder="1" applyAlignment="1" applyProtection="1">
      <alignment horizontal="center" vertical="center"/>
      <protection hidden="1"/>
    </xf>
    <xf numFmtId="0" fontId="73" fillId="25" borderId="16" xfId="0" applyFont="1" applyFill="1" applyBorder="1" applyAlignment="1" applyProtection="1">
      <alignment horizontal="left" vertical="center"/>
      <protection hidden="1"/>
    </xf>
    <xf numFmtId="0" fontId="73" fillId="25" borderId="0" xfId="0" applyFont="1" applyFill="1" applyProtection="1">
      <protection hidden="1"/>
    </xf>
    <xf numFmtId="0" fontId="73" fillId="25" borderId="4" xfId="342" applyFont="1" applyFill="1" applyBorder="1" applyAlignment="1" applyProtection="1">
      <alignment horizontal="center" vertical="center"/>
      <protection hidden="1"/>
    </xf>
    <xf numFmtId="0" fontId="73" fillId="25" borderId="17" xfId="0" applyFont="1" applyFill="1" applyBorder="1" applyAlignment="1" applyProtection="1">
      <alignment horizontal="left" vertical="center"/>
      <protection hidden="1"/>
    </xf>
    <xf numFmtId="0" fontId="161" fillId="25" borderId="0" xfId="342" applyFont="1" applyFill="1" applyProtection="1">
      <alignment vertical="center"/>
      <protection hidden="1"/>
    </xf>
    <xf numFmtId="0" fontId="164" fillId="25" borderId="0" xfId="348" applyFont="1" applyFill="1" applyAlignment="1" applyProtection="1">
      <alignment horizontal="center" vertical="center"/>
      <protection hidden="1"/>
    </xf>
    <xf numFmtId="0" fontId="164" fillId="25" borderId="0" xfId="348" applyFont="1" applyFill="1" applyBorder="1" applyAlignment="1" applyProtection="1">
      <alignment horizontal="center" vertical="center"/>
      <protection hidden="1"/>
    </xf>
    <xf numFmtId="0" fontId="73" fillId="25" borderId="0" xfId="0" applyFont="1" applyFill="1" applyAlignment="1" applyProtection="1">
      <alignment horizontal="right" vertical="center"/>
      <protection hidden="1"/>
    </xf>
    <xf numFmtId="0" fontId="73" fillId="25" borderId="0" xfId="0" applyFont="1" applyFill="1" applyBorder="1" applyAlignment="1" applyProtection="1">
      <alignment horizontal="right" vertical="center"/>
      <protection hidden="1"/>
    </xf>
    <xf numFmtId="0" fontId="165" fillId="25" borderId="0" xfId="348" applyFont="1" applyFill="1" applyAlignment="1" applyProtection="1">
      <alignment horizontal="center" vertical="center"/>
      <protection hidden="1"/>
    </xf>
    <xf numFmtId="2" fontId="164" fillId="25" borderId="0" xfId="348" applyNumberFormat="1" applyFont="1" applyFill="1" applyBorder="1" applyAlignment="1" applyProtection="1">
      <alignment horizontal="center" vertical="center"/>
      <protection hidden="1"/>
    </xf>
    <xf numFmtId="2" fontId="159" fillId="25" borderId="0" xfId="0" applyNumberFormat="1" applyFont="1" applyFill="1" applyBorder="1" applyAlignment="1" applyProtection="1">
      <alignment horizontal="center" vertical="center"/>
      <protection hidden="1"/>
    </xf>
    <xf numFmtId="177" fontId="73" fillId="25" borderId="0" xfId="292" applyFont="1" applyFill="1" applyBorder="1" applyAlignment="1" applyProtection="1">
      <alignment horizontal="center" vertical="center" wrapText="1"/>
      <protection hidden="1"/>
    </xf>
    <xf numFmtId="210" fontId="73" fillId="25" borderId="0" xfId="0" applyNumberFormat="1" applyFont="1" applyFill="1" applyAlignment="1" applyProtection="1">
      <alignment horizontal="right" vertical="center"/>
      <protection hidden="1"/>
    </xf>
    <xf numFmtId="209" fontId="73" fillId="25" borderId="0" xfId="216" quotePrefix="1" applyNumberFormat="1" applyFont="1" applyFill="1" applyBorder="1" applyAlignment="1" applyProtection="1">
      <alignment horizontal="right" vertical="center"/>
      <protection hidden="1"/>
    </xf>
    <xf numFmtId="209" fontId="73" fillId="25" borderId="0" xfId="216" applyNumberFormat="1" applyFont="1" applyFill="1" applyBorder="1" applyAlignment="1" applyProtection="1">
      <alignment horizontal="right" vertical="center"/>
      <protection hidden="1"/>
    </xf>
    <xf numFmtId="210" fontId="73" fillId="25" borderId="0" xfId="0" applyNumberFormat="1" applyFont="1" applyFill="1" applyBorder="1" applyAlignment="1" applyProtection="1">
      <alignment horizontal="right" vertical="center"/>
      <protection hidden="1"/>
    </xf>
    <xf numFmtId="177" fontId="73" fillId="25" borderId="18" xfId="273" quotePrefix="1" applyFont="1" applyFill="1" applyBorder="1" applyAlignment="1" applyProtection="1">
      <alignment horizontal="center" vertical="center"/>
      <protection hidden="1"/>
    </xf>
    <xf numFmtId="177" fontId="73" fillId="25" borderId="16" xfId="273" applyFont="1" applyFill="1" applyBorder="1" applyAlignment="1" applyProtection="1">
      <alignment horizontal="center" vertical="center"/>
      <protection hidden="1"/>
    </xf>
    <xf numFmtId="177" fontId="73" fillId="25" borderId="0" xfId="273" applyFont="1" applyFill="1" applyBorder="1" applyAlignment="1" applyProtection="1">
      <alignment horizontal="center" vertical="center"/>
      <protection hidden="1"/>
    </xf>
    <xf numFmtId="177" fontId="73" fillId="25" borderId="18" xfId="273" applyFont="1" applyFill="1" applyBorder="1" applyAlignment="1" applyProtection="1">
      <alignment horizontal="center" vertical="center"/>
      <protection hidden="1"/>
    </xf>
    <xf numFmtId="0" fontId="73" fillId="25" borderId="0" xfId="0" applyFont="1" applyFill="1" applyBorder="1" applyAlignment="1" applyProtection="1">
      <alignment horizontal="left" vertical="center"/>
      <protection hidden="1"/>
    </xf>
    <xf numFmtId="0" fontId="73" fillId="25" borderId="18" xfId="0" applyFont="1" applyFill="1" applyBorder="1" applyAlignment="1" applyProtection="1">
      <alignment horizontal="left" vertical="center"/>
      <protection hidden="1"/>
    </xf>
    <xf numFmtId="0" fontId="73" fillId="25" borderId="19" xfId="0" applyFont="1" applyFill="1" applyBorder="1" applyAlignment="1" applyProtection="1">
      <alignment horizontal="left" vertical="center"/>
      <protection hidden="1"/>
    </xf>
    <xf numFmtId="0" fontId="161" fillId="25" borderId="35" xfId="348" applyFont="1" applyFill="1" applyBorder="1" applyAlignment="1" applyProtection="1">
      <alignment horizontal="left"/>
      <protection hidden="1"/>
    </xf>
    <xf numFmtId="3" fontId="161" fillId="25" borderId="35" xfId="348" applyNumberFormat="1" applyFont="1" applyFill="1" applyBorder="1" applyAlignment="1" applyProtection="1">
      <alignment horizontal="left"/>
      <protection hidden="1"/>
    </xf>
    <xf numFmtId="0" fontId="73" fillId="25" borderId="0" xfId="348" applyFont="1" applyFill="1" applyAlignment="1" applyProtection="1">
      <alignment horizontal="left" vertical="center"/>
      <protection hidden="1"/>
    </xf>
    <xf numFmtId="2" fontId="73" fillId="25" borderId="0" xfId="348" applyNumberFormat="1" applyFont="1" applyFill="1" applyBorder="1" applyAlignment="1" applyProtection="1">
      <alignment horizontal="center" vertical="center"/>
      <protection hidden="1"/>
    </xf>
    <xf numFmtId="0" fontId="73" fillId="25" borderId="0" xfId="0" applyFont="1" applyFill="1" applyAlignment="1" applyProtection="1">
      <alignment horizontal="center" vertical="center"/>
      <protection hidden="1"/>
    </xf>
    <xf numFmtId="0" fontId="166" fillId="25" borderId="0" xfId="0" applyFont="1" applyFill="1" applyAlignment="1" applyProtection="1">
      <alignment horizontal="center" vertical="center"/>
      <protection hidden="1"/>
    </xf>
    <xf numFmtId="223" fontId="161" fillId="25" borderId="0" xfId="0" applyNumberFormat="1" applyFont="1" applyFill="1" applyAlignment="1" applyProtection="1">
      <alignment horizontal="right" vertical="center"/>
      <protection hidden="1"/>
    </xf>
    <xf numFmtId="219" fontId="161" fillId="25" borderId="0" xfId="0" applyNumberFormat="1" applyFont="1" applyFill="1" applyAlignment="1" applyProtection="1">
      <alignment horizontal="right" vertical="center"/>
      <protection hidden="1"/>
    </xf>
    <xf numFmtId="219" fontId="176" fillId="25" borderId="0" xfId="0" applyNumberFormat="1" applyFont="1" applyFill="1" applyAlignment="1" applyProtection="1">
      <alignment horizontal="right" vertical="center"/>
      <protection hidden="1"/>
    </xf>
    <xf numFmtId="3" fontId="161" fillId="25" borderId="0" xfId="0" applyNumberFormat="1" applyFont="1" applyFill="1" applyBorder="1" applyAlignment="1" applyProtection="1">
      <alignment horizontal="left"/>
      <protection hidden="1"/>
    </xf>
    <xf numFmtId="0" fontId="161" fillId="25" borderId="0" xfId="0" applyFont="1" applyFill="1" applyBorder="1" applyAlignment="1" applyProtection="1">
      <alignment horizontal="left"/>
      <protection hidden="1"/>
    </xf>
    <xf numFmtId="183" fontId="161" fillId="25" borderId="0" xfId="348" applyNumberFormat="1" applyFont="1" applyFill="1" applyBorder="1" applyAlignment="1" applyProtection="1">
      <alignment horizontal="left"/>
      <protection hidden="1"/>
    </xf>
    <xf numFmtId="3" fontId="73" fillId="25" borderId="0" xfId="0" applyNumberFormat="1" applyFont="1" applyFill="1" applyAlignment="1" applyProtection="1">
      <alignment horizontal="center" vertical="center"/>
      <protection hidden="1"/>
    </xf>
    <xf numFmtId="208" fontId="164" fillId="25" borderId="0" xfId="348" applyNumberFormat="1" applyFont="1" applyFill="1" applyAlignment="1" applyProtection="1">
      <alignment horizontal="center" vertical="center"/>
      <protection hidden="1"/>
    </xf>
    <xf numFmtId="4" fontId="164" fillId="25" borderId="0" xfId="348" applyNumberFormat="1" applyFont="1" applyFill="1" applyAlignment="1" applyProtection="1">
      <alignment horizontal="center" vertical="center"/>
      <protection hidden="1"/>
    </xf>
    <xf numFmtId="208" fontId="164" fillId="25" borderId="0" xfId="348" applyNumberFormat="1" applyFont="1" applyFill="1" applyBorder="1" applyAlignment="1" applyProtection="1">
      <alignment horizontal="center" vertical="center"/>
      <protection hidden="1"/>
    </xf>
    <xf numFmtId="4" fontId="163" fillId="25" borderId="0" xfId="336" applyNumberFormat="1" applyFont="1" applyFill="1" applyAlignment="1" applyProtection="1">
      <alignment horizontal="center" vertical="center"/>
      <protection hidden="1"/>
    </xf>
    <xf numFmtId="208" fontId="73" fillId="25" borderId="0" xfId="348" applyNumberFormat="1" applyFont="1" applyFill="1" applyBorder="1" applyAlignment="1" applyProtection="1">
      <alignment horizontal="left" vertical="center"/>
      <protection hidden="1"/>
    </xf>
    <xf numFmtId="4" fontId="73" fillId="25" borderId="0" xfId="348" applyNumberFormat="1" applyFont="1" applyFill="1" applyBorder="1" applyAlignment="1" applyProtection="1">
      <alignment horizontal="left" vertical="center"/>
      <protection hidden="1"/>
    </xf>
    <xf numFmtId="4" fontId="73" fillId="25" borderId="0" xfId="336" applyNumberFormat="1" applyFont="1" applyFill="1" applyBorder="1" applyAlignment="1" applyProtection="1">
      <alignment horizontal="left" vertical="center"/>
      <protection hidden="1"/>
    </xf>
    <xf numFmtId="177" fontId="73" fillId="25" borderId="0" xfId="291" applyFont="1" applyFill="1" applyBorder="1" applyAlignment="1" applyProtection="1">
      <alignment horizontal="center" vertical="center"/>
      <protection hidden="1"/>
    </xf>
    <xf numFmtId="208" fontId="73" fillId="25" borderId="27" xfId="291" applyNumberFormat="1" applyFont="1" applyFill="1" applyBorder="1" applyAlignment="1" applyProtection="1">
      <alignment horizontal="center" vertical="center"/>
      <protection hidden="1"/>
    </xf>
    <xf numFmtId="4" fontId="73" fillId="25" borderId="26" xfId="336" applyNumberFormat="1" applyFont="1" applyFill="1" applyBorder="1" applyAlignment="1" applyProtection="1">
      <alignment horizontal="center" vertical="center"/>
      <protection hidden="1"/>
    </xf>
    <xf numFmtId="208" fontId="73" fillId="25" borderId="26" xfId="291" applyNumberFormat="1" applyFont="1" applyFill="1" applyBorder="1" applyAlignment="1" applyProtection="1">
      <alignment horizontal="center" vertical="center"/>
      <protection hidden="1"/>
    </xf>
    <xf numFmtId="4" fontId="73" fillId="25" borderId="33" xfId="336" applyNumberFormat="1" applyFont="1" applyFill="1" applyBorder="1" applyAlignment="1" applyProtection="1">
      <alignment horizontal="center" vertical="center"/>
      <protection hidden="1"/>
    </xf>
    <xf numFmtId="208" fontId="73" fillId="25" borderId="30" xfId="291" applyNumberFormat="1" applyFont="1" applyFill="1" applyBorder="1" applyAlignment="1" applyProtection="1">
      <alignment horizontal="center" vertical="center"/>
      <protection hidden="1"/>
    </xf>
    <xf numFmtId="4" fontId="73" fillId="25" borderId="29" xfId="291" applyNumberFormat="1" applyFont="1" applyFill="1" applyBorder="1" applyAlignment="1" applyProtection="1">
      <alignment horizontal="center" vertical="center"/>
      <protection hidden="1"/>
    </xf>
    <xf numFmtId="208" fontId="73" fillId="25" borderId="29" xfId="291" applyNumberFormat="1" applyFont="1" applyFill="1" applyBorder="1" applyAlignment="1" applyProtection="1">
      <alignment horizontal="center" vertical="center"/>
      <protection hidden="1"/>
    </xf>
    <xf numFmtId="4" fontId="73" fillId="25" borderId="34" xfId="291" applyNumberFormat="1" applyFont="1" applyFill="1" applyBorder="1" applyAlignment="1" applyProtection="1">
      <alignment horizontal="center" vertical="center"/>
      <protection hidden="1"/>
    </xf>
    <xf numFmtId="177" fontId="73" fillId="25" borderId="16" xfId="290" quotePrefix="1" applyFont="1" applyFill="1" applyBorder="1" applyAlignment="1" applyProtection="1">
      <alignment horizontal="center" vertical="center"/>
      <protection hidden="1"/>
    </xf>
    <xf numFmtId="192" fontId="73" fillId="25" borderId="0" xfId="226" applyNumberFormat="1" applyFont="1" applyFill="1" applyBorder="1" applyAlignment="1" applyProtection="1">
      <alignment horizontal="right" vertical="center"/>
      <protection hidden="1"/>
    </xf>
    <xf numFmtId="177" fontId="73" fillId="25" borderId="0" xfId="289" quotePrefix="1" applyFont="1" applyFill="1" applyBorder="1" applyAlignment="1" applyProtection="1">
      <alignment horizontal="center" vertical="center"/>
      <protection hidden="1"/>
    </xf>
    <xf numFmtId="177" fontId="73" fillId="25" borderId="18" xfId="289" quotePrefix="1" applyFont="1" applyFill="1" applyBorder="1" applyAlignment="1" applyProtection="1">
      <alignment horizontal="center" vertical="center"/>
      <protection hidden="1"/>
    </xf>
    <xf numFmtId="177" fontId="74" fillId="25" borderId="0" xfId="291" applyFont="1" applyFill="1" applyBorder="1" applyAlignment="1" applyProtection="1">
      <alignment horizontal="center" vertical="center"/>
      <protection hidden="1"/>
    </xf>
    <xf numFmtId="41" fontId="73" fillId="25" borderId="0" xfId="226" applyNumberFormat="1" applyFont="1" applyFill="1" applyBorder="1" applyAlignment="1" applyProtection="1">
      <alignment horizontal="right" vertical="center"/>
      <protection hidden="1"/>
    </xf>
    <xf numFmtId="177" fontId="74" fillId="25" borderId="16" xfId="290" quotePrefix="1" applyFont="1" applyFill="1" applyBorder="1" applyAlignment="1" applyProtection="1">
      <alignment horizontal="center" vertical="center"/>
      <protection hidden="1"/>
    </xf>
    <xf numFmtId="192" fontId="74" fillId="25" borderId="0" xfId="226" applyNumberFormat="1" applyFont="1" applyFill="1" applyBorder="1" applyAlignment="1" applyProtection="1">
      <alignment horizontal="right" vertical="center"/>
      <protection hidden="1"/>
    </xf>
    <xf numFmtId="41" fontId="74" fillId="25" borderId="0" xfId="226" applyNumberFormat="1" applyFont="1" applyFill="1" applyBorder="1" applyAlignment="1" applyProtection="1">
      <alignment horizontal="right" vertical="center"/>
      <protection hidden="1"/>
    </xf>
    <xf numFmtId="177" fontId="74" fillId="25" borderId="18" xfId="290" quotePrefix="1" applyFont="1" applyFill="1" applyBorder="1" applyAlignment="1" applyProtection="1">
      <alignment horizontal="center" vertical="center"/>
      <protection hidden="1"/>
    </xf>
    <xf numFmtId="192" fontId="73" fillId="25" borderId="0" xfId="226" applyNumberFormat="1" applyFont="1" applyFill="1" applyAlignment="1" applyProtection="1">
      <alignment horizontal="right" vertical="center"/>
      <protection hidden="1"/>
    </xf>
    <xf numFmtId="183" fontId="73" fillId="25" borderId="16" xfId="336" applyNumberFormat="1" applyFont="1" applyFill="1" applyBorder="1" applyAlignment="1" applyProtection="1">
      <alignment horizontal="center" vertical="center"/>
      <protection hidden="1"/>
    </xf>
    <xf numFmtId="0" fontId="73" fillId="25" borderId="18" xfId="336" applyFont="1" applyFill="1" applyBorder="1" applyAlignment="1" applyProtection="1">
      <alignment horizontal="left" vertical="center"/>
      <protection hidden="1"/>
    </xf>
    <xf numFmtId="183" fontId="73" fillId="25" borderId="17" xfId="336" applyNumberFormat="1" applyFont="1" applyFill="1" applyBorder="1" applyAlignment="1" applyProtection="1">
      <alignment horizontal="center" vertical="center"/>
      <protection hidden="1"/>
    </xf>
    <xf numFmtId="41" fontId="73" fillId="25" borderId="19" xfId="226" applyNumberFormat="1" applyFont="1" applyFill="1" applyBorder="1" applyAlignment="1" applyProtection="1">
      <alignment horizontal="right" vertical="center"/>
      <protection hidden="1"/>
    </xf>
    <xf numFmtId="41" fontId="73" fillId="25" borderId="4" xfId="226" applyNumberFormat="1" applyFont="1" applyFill="1" applyBorder="1" applyAlignment="1" applyProtection="1">
      <alignment horizontal="right" vertical="center"/>
      <protection hidden="1"/>
    </xf>
    <xf numFmtId="0" fontId="73" fillId="25" borderId="19" xfId="336" applyFont="1" applyFill="1" applyBorder="1" applyAlignment="1" applyProtection="1">
      <alignment horizontal="left" vertical="center"/>
      <protection hidden="1"/>
    </xf>
    <xf numFmtId="184" fontId="161" fillId="25" borderId="0" xfId="348" applyNumberFormat="1" applyFont="1" applyFill="1" applyBorder="1" applyAlignment="1" applyProtection="1">
      <alignment horizontal="left"/>
      <protection hidden="1"/>
    </xf>
    <xf numFmtId="208" fontId="161" fillId="25" borderId="0" xfId="348" applyNumberFormat="1" applyFont="1" applyFill="1" applyBorder="1" applyAlignment="1" applyProtection="1">
      <alignment horizontal="left"/>
      <protection hidden="1"/>
    </xf>
    <xf numFmtId="184" fontId="161" fillId="25" borderId="0" xfId="336" applyNumberFormat="1" applyFont="1" applyFill="1" applyBorder="1" applyAlignment="1" applyProtection="1">
      <alignment horizontal="left"/>
      <protection hidden="1"/>
    </xf>
    <xf numFmtId="184" fontId="161" fillId="25" borderId="0" xfId="348" applyNumberFormat="1" applyFont="1" applyFill="1" applyBorder="1" applyAlignment="1" applyProtection="1">
      <alignment horizontal="right"/>
      <protection hidden="1"/>
    </xf>
    <xf numFmtId="208" fontId="161" fillId="25" borderId="0" xfId="336" applyNumberFormat="1" applyFont="1" applyFill="1" applyBorder="1" applyAlignment="1" applyProtection="1">
      <alignment horizontal="left"/>
      <protection hidden="1"/>
    </xf>
    <xf numFmtId="184" fontId="161" fillId="25" borderId="0" xfId="351" applyNumberFormat="1" applyFont="1" applyFill="1" applyBorder="1" applyAlignment="1" applyProtection="1">
      <alignment horizontal="left"/>
      <protection hidden="1"/>
    </xf>
    <xf numFmtId="208" fontId="73" fillId="25" borderId="0" xfId="348" applyNumberFormat="1" applyFont="1" applyFill="1" applyAlignment="1" applyProtection="1">
      <alignment horizontal="center" vertical="center"/>
      <protection hidden="1"/>
    </xf>
    <xf numFmtId="4" fontId="73" fillId="25" borderId="0" xfId="348" applyNumberFormat="1" applyFont="1" applyFill="1" applyAlignment="1" applyProtection="1">
      <alignment horizontal="center" vertical="center"/>
      <protection hidden="1"/>
    </xf>
    <xf numFmtId="4" fontId="73" fillId="25" borderId="0" xfId="336" applyNumberFormat="1" applyFont="1" applyFill="1" applyAlignment="1" applyProtection="1">
      <alignment horizontal="center" vertical="center"/>
      <protection hidden="1"/>
    </xf>
    <xf numFmtId="208" fontId="73" fillId="25" borderId="0" xfId="348" applyNumberFormat="1" applyFont="1" applyFill="1" applyBorder="1" applyAlignment="1" applyProtection="1">
      <alignment horizontal="center" vertical="center"/>
      <protection hidden="1"/>
    </xf>
    <xf numFmtId="4" fontId="73" fillId="25" borderId="0" xfId="348" applyNumberFormat="1" applyFont="1" applyFill="1" applyBorder="1" applyAlignment="1" applyProtection="1">
      <alignment horizontal="center" vertical="center"/>
      <protection hidden="1"/>
    </xf>
    <xf numFmtId="208" fontId="73" fillId="25" borderId="0" xfId="336" applyNumberFormat="1" applyFont="1" applyFill="1" applyAlignment="1" applyProtection="1">
      <alignment horizontal="center" vertical="center"/>
      <protection hidden="1"/>
    </xf>
    <xf numFmtId="4" fontId="164" fillId="25" borderId="0" xfId="348" applyNumberFormat="1" applyFont="1" applyFill="1" applyBorder="1" applyAlignment="1" applyProtection="1">
      <alignment horizontal="center" vertical="center"/>
      <protection hidden="1"/>
    </xf>
    <xf numFmtId="208" fontId="163" fillId="25" borderId="0" xfId="336" applyNumberFormat="1" applyFont="1" applyFill="1" applyAlignment="1" applyProtection="1">
      <alignment horizontal="center" vertical="center"/>
      <protection hidden="1"/>
    </xf>
    <xf numFmtId="183" fontId="164" fillId="25" borderId="0" xfId="348" applyNumberFormat="1" applyFont="1" applyFill="1" applyBorder="1" applyAlignment="1" applyProtection="1">
      <alignment horizontal="center" vertical="center"/>
      <protection hidden="1"/>
    </xf>
    <xf numFmtId="184" fontId="163" fillId="25" borderId="0" xfId="0" applyNumberFormat="1" applyFont="1" applyFill="1" applyAlignment="1" applyProtection="1">
      <alignment horizontal="center" vertical="center"/>
      <protection hidden="1"/>
    </xf>
    <xf numFmtId="184" fontId="73" fillId="25" borderId="0" xfId="0" applyNumberFormat="1" applyFont="1" applyFill="1" applyBorder="1" applyAlignment="1" applyProtection="1">
      <alignment horizontal="left" vertical="center"/>
      <protection hidden="1"/>
    </xf>
    <xf numFmtId="0" fontId="73" fillId="25" borderId="4" xfId="0" applyFont="1" applyFill="1" applyBorder="1" applyAlignment="1" applyProtection="1">
      <alignment horizontal="right" vertical="center"/>
      <protection hidden="1"/>
    </xf>
    <xf numFmtId="177" fontId="73" fillId="25" borderId="0" xfId="290" applyFont="1" applyFill="1" applyBorder="1" applyAlignment="1" applyProtection="1">
      <alignment horizontal="center" vertical="center"/>
      <protection hidden="1"/>
    </xf>
    <xf numFmtId="177" fontId="73" fillId="25" borderId="18" xfId="273" applyFont="1" applyFill="1" applyBorder="1" applyAlignment="1" applyProtection="1">
      <alignment horizontal="right" vertical="center"/>
      <protection hidden="1"/>
    </xf>
    <xf numFmtId="177" fontId="73" fillId="25" borderId="0" xfId="273" applyFont="1" applyFill="1" applyBorder="1" applyAlignment="1" applyProtection="1">
      <alignment horizontal="right" vertical="center"/>
      <protection hidden="1"/>
    </xf>
    <xf numFmtId="41" fontId="74" fillId="25" borderId="18" xfId="0" applyNumberFormat="1" applyFont="1" applyFill="1" applyBorder="1" applyAlignment="1" applyProtection="1">
      <alignment horizontal="right" vertical="center"/>
      <protection hidden="1"/>
    </xf>
    <xf numFmtId="188" fontId="74" fillId="25" borderId="0" xfId="0" applyNumberFormat="1" applyFont="1" applyFill="1" applyAlignment="1" applyProtection="1">
      <alignment horizontal="right" vertical="center"/>
      <protection hidden="1"/>
    </xf>
    <xf numFmtId="183" fontId="73" fillId="25" borderId="0" xfId="0" applyNumberFormat="1" applyFont="1" applyFill="1" applyBorder="1" applyAlignment="1" applyProtection="1">
      <alignment horizontal="left" vertical="center"/>
      <protection hidden="1"/>
    </xf>
    <xf numFmtId="49" fontId="73" fillId="25" borderId="0" xfId="0" applyNumberFormat="1" applyFont="1" applyFill="1" applyBorder="1" applyAlignment="1" applyProtection="1">
      <alignment horizontal="left" vertical="center" shrinkToFit="1"/>
      <protection hidden="1"/>
    </xf>
    <xf numFmtId="183" fontId="73" fillId="25" borderId="83" xfId="0" applyNumberFormat="1" applyFont="1" applyFill="1" applyBorder="1" applyAlignment="1" applyProtection="1">
      <alignment horizontal="left" vertical="center"/>
      <protection hidden="1"/>
    </xf>
    <xf numFmtId="49" fontId="73" fillId="25" borderId="83" xfId="0" applyNumberFormat="1" applyFont="1" applyFill="1" applyBorder="1" applyAlignment="1" applyProtection="1">
      <alignment horizontal="left" vertical="center" shrinkToFit="1"/>
      <protection hidden="1"/>
    </xf>
    <xf numFmtId="1" fontId="161" fillId="25" borderId="35" xfId="351" applyNumberFormat="1" applyFont="1" applyFill="1" applyBorder="1" applyAlignment="1" applyProtection="1">
      <alignment horizontal="right"/>
      <protection hidden="1"/>
    </xf>
    <xf numFmtId="1" fontId="161" fillId="25" borderId="0" xfId="351" applyNumberFormat="1" applyFont="1" applyFill="1" applyBorder="1" applyAlignment="1" applyProtection="1">
      <alignment horizontal="right"/>
      <protection hidden="1"/>
    </xf>
    <xf numFmtId="184" fontId="161" fillId="25" borderId="35" xfId="0" applyNumberFormat="1" applyFont="1" applyFill="1" applyBorder="1" applyAlignment="1" applyProtection="1">
      <alignment horizontal="left"/>
      <protection hidden="1"/>
    </xf>
    <xf numFmtId="0" fontId="161" fillId="25" borderId="0" xfId="348" applyFont="1" applyFill="1" applyBorder="1" applyAlignment="1" applyProtection="1">
      <alignment horizontal="left" vertical="center"/>
      <protection hidden="1"/>
    </xf>
    <xf numFmtId="3" fontId="161" fillId="25" borderId="0" xfId="0" applyNumberFormat="1" applyFont="1" applyFill="1" applyBorder="1" applyAlignment="1" applyProtection="1">
      <alignment horizontal="left" vertical="center"/>
      <protection hidden="1"/>
    </xf>
    <xf numFmtId="184" fontId="161" fillId="25" borderId="0" xfId="0" applyNumberFormat="1" applyFont="1" applyFill="1" applyBorder="1" applyAlignment="1" applyProtection="1">
      <alignment horizontal="left" vertical="center"/>
      <protection hidden="1"/>
    </xf>
    <xf numFmtId="184" fontId="73" fillId="25" borderId="0" xfId="0" applyNumberFormat="1" applyFont="1" applyFill="1" applyAlignment="1" applyProtection="1">
      <alignment horizontal="center" vertical="center"/>
      <protection hidden="1"/>
    </xf>
    <xf numFmtId="183" fontId="163" fillId="25" borderId="0" xfId="0" applyNumberFormat="1" applyFont="1" applyFill="1" applyAlignment="1" applyProtection="1">
      <alignment horizontal="center" vertical="center"/>
      <protection hidden="1"/>
    </xf>
    <xf numFmtId="0" fontId="163" fillId="25" borderId="0" xfId="0" applyFont="1" applyFill="1" applyBorder="1" applyAlignment="1" applyProtection="1">
      <alignment horizontal="center" vertical="center"/>
      <protection hidden="1"/>
    </xf>
    <xf numFmtId="0" fontId="160" fillId="25" borderId="0" xfId="0" applyFont="1" applyFill="1" applyBorder="1" applyAlignment="1" applyProtection="1">
      <alignment horizontal="center" vertical="center"/>
      <protection hidden="1"/>
    </xf>
    <xf numFmtId="183" fontId="73" fillId="25" borderId="0" xfId="0" applyNumberFormat="1" applyFont="1" applyFill="1" applyBorder="1" applyAlignment="1" applyProtection="1">
      <alignment horizontal="right" vertical="center"/>
      <protection hidden="1"/>
    </xf>
    <xf numFmtId="0" fontId="74" fillId="25" borderId="0" xfId="0" applyFont="1" applyFill="1" applyBorder="1" applyAlignment="1" applyProtection="1">
      <alignment horizontal="center" vertical="center"/>
      <protection hidden="1"/>
    </xf>
    <xf numFmtId="41" fontId="73" fillId="25" borderId="19" xfId="0" applyNumberFormat="1" applyFont="1" applyFill="1" applyBorder="1" applyAlignment="1" applyProtection="1">
      <alignment horizontal="right" vertical="center"/>
      <protection hidden="1"/>
    </xf>
    <xf numFmtId="41" fontId="73" fillId="25" borderId="83" xfId="0" quotePrefix="1" applyNumberFormat="1" applyFont="1" applyFill="1" applyBorder="1" applyAlignment="1" applyProtection="1">
      <alignment horizontal="right" vertical="center"/>
      <protection hidden="1"/>
    </xf>
    <xf numFmtId="0" fontId="161" fillId="25" borderId="0" xfId="261" applyNumberFormat="1" applyFont="1" applyFill="1" applyBorder="1" applyAlignment="1" applyProtection="1">
      <alignment horizontal="left" vertical="center"/>
      <protection hidden="1"/>
    </xf>
    <xf numFmtId="0" fontId="161" fillId="25" borderId="0" xfId="360" applyFont="1" applyFill="1" applyBorder="1" applyAlignment="1" applyProtection="1">
      <alignment horizontal="left"/>
      <protection hidden="1"/>
    </xf>
    <xf numFmtId="183" fontId="161" fillId="25" borderId="0" xfId="0" applyNumberFormat="1" applyFont="1" applyFill="1" applyAlignment="1" applyProtection="1">
      <alignment horizontal="right" vertical="center"/>
      <protection hidden="1"/>
    </xf>
    <xf numFmtId="183" fontId="161" fillId="25" borderId="0" xfId="0" applyNumberFormat="1" applyFont="1" applyFill="1" applyAlignment="1" applyProtection="1">
      <alignment horizontal="left" vertical="center"/>
      <protection hidden="1"/>
    </xf>
    <xf numFmtId="0" fontId="161" fillId="25" borderId="0" xfId="0" applyFont="1" applyFill="1" applyBorder="1" applyAlignment="1" applyProtection="1">
      <alignment horizontal="left" vertical="center"/>
      <protection hidden="1"/>
    </xf>
    <xf numFmtId="183" fontId="73" fillId="25" borderId="0" xfId="0" applyNumberFormat="1" applyFont="1" applyFill="1" applyAlignment="1" applyProtection="1">
      <alignment horizontal="center" vertical="center"/>
      <protection hidden="1"/>
    </xf>
    <xf numFmtId="0" fontId="166" fillId="25" borderId="0" xfId="0" applyFont="1" applyFill="1" applyBorder="1" applyAlignment="1" applyProtection="1">
      <alignment horizontal="center" vertical="center"/>
      <protection hidden="1"/>
    </xf>
    <xf numFmtId="0" fontId="73" fillId="25" borderId="0" xfId="0" applyNumberFormat="1" applyFont="1" applyFill="1" applyBorder="1" applyAlignment="1" applyProtection="1">
      <alignment horizontal="left" vertical="center"/>
      <protection hidden="1"/>
    </xf>
    <xf numFmtId="0" fontId="73" fillId="25" borderId="0" xfId="348" applyNumberFormat="1" applyFont="1" applyFill="1" applyBorder="1" applyAlignment="1" applyProtection="1">
      <alignment horizontal="left" vertical="center"/>
      <protection hidden="1"/>
    </xf>
    <xf numFmtId="0" fontId="73" fillId="25" borderId="0" xfId="0" applyNumberFormat="1" applyFont="1" applyFill="1" applyBorder="1" applyAlignment="1" applyProtection="1">
      <alignment horizontal="right" vertical="center"/>
      <protection hidden="1"/>
    </xf>
    <xf numFmtId="177" fontId="73" fillId="25" borderId="31" xfId="275" applyFont="1" applyFill="1" applyBorder="1" applyAlignment="1" applyProtection="1">
      <alignment horizontal="center" vertical="center" wrapText="1"/>
      <protection hidden="1"/>
    </xf>
    <xf numFmtId="177" fontId="73" fillId="25" borderId="32" xfId="275" applyFont="1" applyFill="1" applyBorder="1" applyAlignment="1" applyProtection="1">
      <alignment horizontal="center" vertical="center" wrapText="1"/>
      <protection hidden="1"/>
    </xf>
    <xf numFmtId="41" fontId="74" fillId="25" borderId="0" xfId="0" applyNumberFormat="1" applyFont="1" applyFill="1" applyBorder="1" applyAlignment="1" applyProtection="1">
      <alignment horizontal="center" vertical="center"/>
      <protection hidden="1"/>
    </xf>
    <xf numFmtId="41" fontId="161" fillId="25" borderId="0" xfId="0" applyNumberFormat="1" applyFont="1" applyFill="1" applyBorder="1" applyAlignment="1" applyProtection="1">
      <alignment horizontal="left" vertical="center"/>
      <protection hidden="1"/>
    </xf>
    <xf numFmtId="0" fontId="161" fillId="25" borderId="0" xfId="354" applyFont="1" applyFill="1" applyBorder="1" applyAlignment="1" applyProtection="1">
      <alignment horizontal="left"/>
      <protection hidden="1"/>
    </xf>
    <xf numFmtId="0" fontId="161" fillId="25" borderId="0" xfId="0" applyFont="1" applyFill="1" applyBorder="1" applyAlignment="1" applyProtection="1">
      <alignment horizontal="right"/>
      <protection hidden="1"/>
    </xf>
    <xf numFmtId="0" fontId="73" fillId="25" borderId="0" xfId="0" applyFont="1" applyFill="1" applyAlignment="1" applyProtection="1">
      <alignment horizontal="justify" vertical="center"/>
      <protection hidden="1"/>
    </xf>
    <xf numFmtId="177" fontId="73" fillId="25" borderId="0" xfId="288" applyFont="1" applyFill="1" applyBorder="1" applyAlignment="1" applyProtection="1">
      <alignment horizontal="center" vertical="center"/>
      <protection hidden="1"/>
    </xf>
    <xf numFmtId="41" fontId="73" fillId="25" borderId="18" xfId="0" applyNumberFormat="1" applyFont="1" applyFill="1" applyBorder="1" applyAlignment="1" applyProtection="1">
      <alignment horizontal="right" vertical="center"/>
      <protection hidden="1"/>
    </xf>
    <xf numFmtId="177" fontId="73" fillId="25" borderId="18" xfId="3259" applyFont="1" applyFill="1" applyBorder="1" applyAlignment="1" applyProtection="1">
      <alignment horizontal="right" vertical="center"/>
      <protection hidden="1"/>
    </xf>
    <xf numFmtId="177" fontId="73" fillId="25" borderId="0" xfId="3259" applyFont="1" applyFill="1" applyBorder="1" applyAlignment="1" applyProtection="1">
      <alignment horizontal="right" vertical="center"/>
      <protection hidden="1"/>
    </xf>
    <xf numFmtId="183" fontId="73" fillId="25" borderId="83" xfId="0" applyNumberFormat="1" applyFont="1" applyFill="1" applyBorder="1" applyAlignment="1" applyProtection="1">
      <alignment horizontal="center" vertical="center"/>
      <protection hidden="1"/>
    </xf>
    <xf numFmtId="0" fontId="73" fillId="25" borderId="84" xfId="0" applyFont="1" applyFill="1" applyBorder="1" applyAlignment="1" applyProtection="1">
      <alignment horizontal="left" vertical="center"/>
      <protection hidden="1"/>
    </xf>
    <xf numFmtId="177" fontId="73" fillId="25" borderId="19" xfId="3259" applyFont="1" applyFill="1" applyBorder="1" applyAlignment="1" applyProtection="1">
      <alignment horizontal="right" vertical="center"/>
      <protection hidden="1"/>
    </xf>
    <xf numFmtId="183" fontId="161" fillId="25" borderId="0" xfId="0" applyNumberFormat="1" applyFont="1" applyFill="1" applyBorder="1" applyAlignment="1" applyProtection="1">
      <alignment horizontal="left"/>
      <protection hidden="1"/>
    </xf>
    <xf numFmtId="3" fontId="161" fillId="25" borderId="0" xfId="288" applyNumberFormat="1" applyFont="1" applyFill="1" applyBorder="1" applyAlignment="1" applyProtection="1">
      <alignment horizontal="left"/>
      <protection hidden="1"/>
    </xf>
    <xf numFmtId="183" fontId="161" fillId="25" borderId="0" xfId="348" applyNumberFormat="1" applyFont="1" applyFill="1" applyBorder="1" applyAlignment="1" applyProtection="1">
      <alignment horizontal="left" vertical="center"/>
      <protection hidden="1"/>
    </xf>
    <xf numFmtId="3" fontId="161" fillId="25" borderId="0" xfId="0" applyNumberFormat="1" applyFont="1" applyFill="1" applyAlignment="1" applyProtection="1">
      <alignment horizontal="left" vertical="center"/>
      <protection hidden="1"/>
    </xf>
    <xf numFmtId="41" fontId="73" fillId="25" borderId="0" xfId="0" quotePrefix="1" applyNumberFormat="1" applyFont="1" applyFill="1" applyBorder="1" applyAlignment="1" applyProtection="1">
      <alignment horizontal="right" vertical="center"/>
      <protection hidden="1"/>
    </xf>
    <xf numFmtId="41" fontId="73" fillId="25" borderId="4" xfId="0" quotePrefix="1" applyNumberFormat="1" applyFont="1" applyFill="1" applyBorder="1" applyAlignment="1" applyProtection="1">
      <alignment horizontal="right" vertical="center"/>
      <protection hidden="1"/>
    </xf>
    <xf numFmtId="177" fontId="73" fillId="25" borderId="0" xfId="287" applyFont="1" applyFill="1" applyBorder="1" applyAlignment="1" applyProtection="1">
      <alignment horizontal="center" vertical="center"/>
      <protection hidden="1"/>
    </xf>
    <xf numFmtId="0" fontId="160" fillId="25" borderId="0" xfId="348" applyFont="1" applyFill="1" applyBorder="1" applyAlignment="1" applyProtection="1">
      <alignment vertical="center"/>
      <protection hidden="1"/>
    </xf>
    <xf numFmtId="177" fontId="73" fillId="25" borderId="0" xfId="286" applyFont="1" applyFill="1" applyBorder="1" applyAlignment="1" applyProtection="1">
      <alignment horizontal="center" vertical="center" wrapText="1"/>
      <protection hidden="1"/>
    </xf>
    <xf numFmtId="3" fontId="171" fillId="25" borderId="0" xfId="348" applyNumberFormat="1" applyFont="1" applyFill="1" applyBorder="1" applyAlignment="1" applyProtection="1">
      <alignment horizontal="center" vertical="center"/>
      <protection hidden="1"/>
    </xf>
    <xf numFmtId="41" fontId="73" fillId="25" borderId="0" xfId="273" applyNumberFormat="1" applyFont="1" applyFill="1" applyBorder="1" applyAlignment="1" applyProtection="1">
      <alignment horizontal="center" vertical="center"/>
      <protection hidden="1"/>
    </xf>
    <xf numFmtId="41" fontId="73" fillId="25" borderId="16" xfId="273" applyNumberFormat="1" applyFont="1" applyFill="1" applyBorder="1" applyAlignment="1" applyProtection="1">
      <alignment horizontal="center" vertical="center"/>
      <protection hidden="1"/>
    </xf>
    <xf numFmtId="41" fontId="73" fillId="25" borderId="16" xfId="0" applyNumberFormat="1" applyFont="1" applyFill="1" applyBorder="1" applyAlignment="1" applyProtection="1">
      <alignment horizontal="left" vertical="center"/>
      <protection hidden="1"/>
    </xf>
    <xf numFmtId="41" fontId="73" fillId="25" borderId="4" xfId="0" applyNumberFormat="1" applyFont="1" applyFill="1" applyBorder="1" applyAlignment="1" applyProtection="1">
      <alignment horizontal="center" vertical="center"/>
      <protection hidden="1"/>
    </xf>
    <xf numFmtId="41" fontId="73" fillId="25" borderId="17" xfId="0" applyNumberFormat="1" applyFont="1" applyFill="1" applyBorder="1" applyAlignment="1" applyProtection="1">
      <alignment horizontal="left" vertical="center"/>
      <protection hidden="1"/>
    </xf>
    <xf numFmtId="1" fontId="161" fillId="25" borderId="0" xfId="351" applyNumberFormat="1" applyFont="1" applyFill="1" applyAlignment="1" applyProtection="1">
      <alignment horizontal="left"/>
      <protection hidden="1"/>
    </xf>
    <xf numFmtId="191" fontId="73" fillId="25" borderId="0" xfId="216" applyNumberFormat="1" applyFont="1" applyFill="1" applyBorder="1" applyAlignment="1" applyProtection="1">
      <alignment horizontal="right" vertical="center"/>
      <protection hidden="1"/>
    </xf>
    <xf numFmtId="41" fontId="73" fillId="25" borderId="0" xfId="348" applyNumberFormat="1" applyFont="1" applyFill="1" applyBorder="1" applyAlignment="1" applyProtection="1">
      <alignment horizontal="right" vertical="center"/>
      <protection hidden="1"/>
    </xf>
    <xf numFmtId="41" fontId="73" fillId="25" borderId="0" xfId="348" applyNumberFormat="1" applyFont="1" applyFill="1" applyBorder="1" applyAlignment="1" applyProtection="1">
      <alignment horizontal="center" vertical="center"/>
      <protection hidden="1"/>
    </xf>
    <xf numFmtId="41" fontId="73" fillId="25" borderId="0" xfId="0" applyNumberFormat="1" applyFont="1" applyFill="1" applyAlignment="1" applyProtection="1">
      <alignment vertical="center"/>
      <protection hidden="1"/>
    </xf>
    <xf numFmtId="41" fontId="74" fillId="25" borderId="0" xfId="348" applyNumberFormat="1" applyFont="1" applyFill="1" applyBorder="1" applyAlignment="1" applyProtection="1">
      <alignment horizontal="center" vertical="center"/>
      <protection hidden="1"/>
    </xf>
    <xf numFmtId="41" fontId="73" fillId="25" borderId="19" xfId="273" quotePrefix="1" applyNumberFormat="1" applyFont="1" applyFill="1" applyBorder="1" applyAlignment="1" applyProtection="1">
      <alignment horizontal="center" vertical="center"/>
      <protection hidden="1"/>
    </xf>
    <xf numFmtId="0" fontId="161" fillId="25" borderId="0" xfId="348" applyFont="1" applyFill="1" applyBorder="1" applyAlignment="1" applyProtection="1">
      <alignment horizontal="center" vertical="center"/>
      <protection hidden="1"/>
    </xf>
    <xf numFmtId="181" fontId="73" fillId="25" borderId="0" xfId="344" applyNumberFormat="1" applyFont="1" applyFill="1" applyAlignment="1" applyProtection="1">
      <alignment horizontal="center" vertical="center"/>
      <protection hidden="1"/>
    </xf>
    <xf numFmtId="0" fontId="73" fillId="25" borderId="0" xfId="344" applyFont="1" applyFill="1" applyAlignment="1" applyProtection="1">
      <alignment horizontal="center" vertical="center"/>
      <protection hidden="1"/>
    </xf>
    <xf numFmtId="3" fontId="73" fillId="25" borderId="0" xfId="344" applyNumberFormat="1" applyFont="1" applyFill="1" applyAlignment="1" applyProtection="1">
      <alignment horizontal="center" vertical="center"/>
      <protection hidden="1"/>
    </xf>
    <xf numFmtId="0" fontId="73" fillId="25" borderId="0" xfId="344" applyFont="1" applyFill="1" applyBorder="1" applyAlignment="1" applyProtection="1">
      <alignment horizontal="center" vertical="center"/>
      <protection hidden="1"/>
    </xf>
    <xf numFmtId="0" fontId="173" fillId="25" borderId="0" xfId="344" applyFont="1" applyFill="1" applyBorder="1" applyAlignment="1" applyProtection="1">
      <alignment horizontal="center" vertical="center" shrinkToFit="1"/>
      <protection hidden="1"/>
    </xf>
    <xf numFmtId="181" fontId="73" fillId="25" borderId="0" xfId="344" applyNumberFormat="1" applyFont="1" applyFill="1" applyBorder="1" applyAlignment="1" applyProtection="1">
      <alignment horizontal="center" vertical="center"/>
      <protection hidden="1"/>
    </xf>
    <xf numFmtId="3" fontId="73" fillId="25" borderId="0" xfId="344" applyNumberFormat="1" applyFont="1" applyFill="1" applyBorder="1" applyAlignment="1" applyProtection="1">
      <alignment horizontal="center" vertical="center"/>
      <protection hidden="1"/>
    </xf>
    <xf numFmtId="0" fontId="73" fillId="25" borderId="0" xfId="344" applyFont="1" applyFill="1" applyBorder="1" applyAlignment="1" applyProtection="1">
      <alignment horizontal="right" vertical="center"/>
      <protection hidden="1"/>
    </xf>
    <xf numFmtId="3" fontId="73" fillId="25" borderId="4" xfId="344" applyNumberFormat="1" applyFont="1" applyFill="1" applyBorder="1" applyAlignment="1" applyProtection="1">
      <alignment horizontal="center" vertical="center"/>
      <protection hidden="1"/>
    </xf>
    <xf numFmtId="0" fontId="73" fillId="25" borderId="0" xfId="355" applyFont="1" applyFill="1" applyBorder="1" applyAlignment="1" applyProtection="1">
      <alignment horizontal="center" vertical="center"/>
      <protection hidden="1"/>
    </xf>
    <xf numFmtId="3" fontId="161" fillId="25" borderId="40" xfId="293" applyNumberFormat="1" applyFont="1" applyFill="1" applyBorder="1" applyAlignment="1" applyProtection="1">
      <alignment horizontal="center" vertical="center" wrapText="1"/>
      <protection hidden="1"/>
    </xf>
    <xf numFmtId="3" fontId="167" fillId="25" borderId="40" xfId="293" applyNumberFormat="1" applyFont="1" applyFill="1" applyBorder="1" applyAlignment="1" applyProtection="1">
      <alignment horizontal="center" vertical="center" wrapText="1"/>
      <protection hidden="1"/>
    </xf>
    <xf numFmtId="3" fontId="167" fillId="25" borderId="42" xfId="293" applyNumberFormat="1" applyFont="1" applyFill="1" applyBorder="1" applyAlignment="1" applyProtection="1">
      <alignment horizontal="center" vertical="center" wrapText="1" shrinkToFit="1"/>
      <protection hidden="1"/>
    </xf>
    <xf numFmtId="177" fontId="167" fillId="25" borderId="40" xfId="293" applyFont="1" applyFill="1" applyBorder="1" applyAlignment="1" applyProtection="1">
      <alignment horizontal="center" vertical="center" wrapText="1"/>
      <protection hidden="1"/>
    </xf>
    <xf numFmtId="3" fontId="161" fillId="25" borderId="42" xfId="293" applyNumberFormat="1" applyFont="1" applyFill="1" applyBorder="1" applyAlignment="1" applyProtection="1">
      <alignment horizontal="center" vertical="center" wrapText="1"/>
      <protection hidden="1"/>
    </xf>
    <xf numFmtId="41" fontId="73" fillId="25" borderId="0" xfId="0" applyNumberFormat="1" applyFont="1" applyFill="1" applyAlignment="1" applyProtection="1">
      <alignment horizontal="center" vertical="center"/>
      <protection hidden="1"/>
    </xf>
    <xf numFmtId="222" fontId="73" fillId="25" borderId="0" xfId="0" applyNumberFormat="1" applyFont="1" applyFill="1" applyAlignment="1" applyProtection="1">
      <alignment horizontal="right" vertical="center"/>
      <protection hidden="1"/>
    </xf>
    <xf numFmtId="222" fontId="74" fillId="25" borderId="0" xfId="0" applyNumberFormat="1" applyFont="1" applyFill="1" applyBorder="1" applyAlignment="1" applyProtection="1">
      <alignment horizontal="right" vertical="center"/>
      <protection hidden="1"/>
    </xf>
    <xf numFmtId="0" fontId="74" fillId="25" borderId="0" xfId="355" applyFont="1" applyFill="1" applyBorder="1" applyAlignment="1" applyProtection="1">
      <alignment horizontal="center" vertical="center"/>
      <protection hidden="1"/>
    </xf>
    <xf numFmtId="0" fontId="73" fillId="25" borderId="0" xfId="358" applyNumberFormat="1" applyFont="1" applyFill="1" applyBorder="1" applyAlignment="1" applyProtection="1">
      <alignment horizontal="center" vertical="center"/>
      <protection hidden="1"/>
    </xf>
    <xf numFmtId="181" fontId="161" fillId="25" borderId="0" xfId="344" applyNumberFormat="1" applyFont="1" applyFill="1" applyAlignment="1" applyProtection="1">
      <alignment horizontal="left"/>
      <protection hidden="1"/>
    </xf>
    <xf numFmtId="0" fontId="161" fillId="25" borderId="0" xfId="344" applyFont="1" applyFill="1" applyAlignment="1" applyProtection="1">
      <alignment horizontal="left"/>
      <protection hidden="1"/>
    </xf>
    <xf numFmtId="3" fontId="161" fillId="25" borderId="0" xfId="344" applyNumberFormat="1" applyFont="1" applyFill="1" applyAlignment="1" applyProtection="1">
      <alignment horizontal="left"/>
      <protection hidden="1"/>
    </xf>
    <xf numFmtId="0" fontId="161" fillId="25" borderId="0" xfId="344" applyFont="1" applyFill="1" applyBorder="1" applyAlignment="1" applyProtection="1">
      <alignment horizontal="left"/>
      <protection hidden="1"/>
    </xf>
    <xf numFmtId="0" fontId="161" fillId="25" borderId="35" xfId="344" applyFont="1" applyFill="1" applyBorder="1" applyAlignment="1" applyProtection="1">
      <alignment horizontal="right"/>
      <protection hidden="1"/>
    </xf>
    <xf numFmtId="3" fontId="161" fillId="25" borderId="35" xfId="344" applyNumberFormat="1" applyFont="1" applyFill="1" applyBorder="1" applyAlignment="1" applyProtection="1">
      <alignment horizontal="right"/>
      <protection hidden="1"/>
    </xf>
    <xf numFmtId="0" fontId="161" fillId="25" borderId="0" xfId="348" applyFont="1" applyFill="1" applyAlignment="1" applyProtection="1">
      <alignment horizontal="left" vertical="center"/>
      <protection hidden="1"/>
    </xf>
    <xf numFmtId="0" fontId="161" fillId="25" borderId="0" xfId="348" applyFont="1" applyFill="1" applyAlignment="1" applyProtection="1">
      <alignment horizontal="center" vertical="center"/>
      <protection hidden="1"/>
    </xf>
    <xf numFmtId="181" fontId="161" fillId="25" borderId="0" xfId="344" applyNumberFormat="1" applyFont="1" applyFill="1" applyAlignment="1" applyProtection="1">
      <alignment horizontal="center" vertical="center"/>
      <protection hidden="1"/>
    </xf>
    <xf numFmtId="0" fontId="161" fillId="25" borderId="0" xfId="344" applyFont="1" applyFill="1" applyAlignment="1" applyProtection="1">
      <alignment horizontal="center" vertical="center"/>
      <protection hidden="1"/>
    </xf>
    <xf numFmtId="3" fontId="161" fillId="25" borderId="0" xfId="344" applyNumberFormat="1" applyFont="1" applyFill="1" applyAlignment="1" applyProtection="1">
      <alignment horizontal="center" vertical="center"/>
      <protection hidden="1"/>
    </xf>
    <xf numFmtId="0" fontId="161" fillId="25" borderId="0" xfId="344" applyFont="1" applyFill="1" applyBorder="1" applyAlignment="1" applyProtection="1">
      <alignment horizontal="center" vertical="center"/>
      <protection hidden="1"/>
    </xf>
    <xf numFmtId="0" fontId="164" fillId="25" borderId="0" xfId="344" applyFont="1" applyFill="1" applyBorder="1" applyAlignment="1" applyProtection="1">
      <alignment horizontal="center" vertical="center"/>
      <protection hidden="1"/>
    </xf>
    <xf numFmtId="0" fontId="162" fillId="25" borderId="0" xfId="0" applyFont="1" applyFill="1" applyAlignment="1" applyProtection="1">
      <alignment horizontal="center" vertical="center"/>
      <protection hidden="1"/>
    </xf>
    <xf numFmtId="177" fontId="73" fillId="25" borderId="0" xfId="283" applyFont="1" applyFill="1" applyBorder="1" applyAlignment="1" applyProtection="1">
      <alignment horizontal="center" vertical="center"/>
      <protection hidden="1"/>
    </xf>
    <xf numFmtId="177" fontId="74" fillId="25" borderId="0" xfId="216" applyFont="1" applyFill="1" applyBorder="1" applyAlignment="1" applyProtection="1">
      <alignment horizontal="right" vertical="center"/>
      <protection hidden="1"/>
    </xf>
    <xf numFmtId="41" fontId="73" fillId="25" borderId="19" xfId="0" quotePrefix="1" applyNumberFormat="1" applyFont="1" applyFill="1" applyBorder="1" applyAlignment="1" applyProtection="1">
      <alignment horizontal="right" vertical="center"/>
      <protection hidden="1"/>
    </xf>
    <xf numFmtId="0" fontId="161" fillId="25" borderId="0" xfId="348" applyFont="1" applyFill="1" applyBorder="1" applyAlignment="1" applyProtection="1">
      <alignment horizontal="right"/>
      <protection hidden="1"/>
    </xf>
    <xf numFmtId="177" fontId="73" fillId="25" borderId="0" xfId="282" applyFont="1" applyFill="1" applyBorder="1" applyAlignment="1" applyProtection="1">
      <alignment horizontal="center" vertical="center"/>
      <protection hidden="1"/>
    </xf>
    <xf numFmtId="41" fontId="73" fillId="25" borderId="16" xfId="0" applyNumberFormat="1" applyFont="1" applyFill="1" applyBorder="1" applyAlignment="1" applyProtection="1">
      <alignment horizontal="right" vertical="center"/>
      <protection hidden="1"/>
    </xf>
    <xf numFmtId="41" fontId="73" fillId="25" borderId="16" xfId="0" applyNumberFormat="1" applyFont="1" applyFill="1" applyBorder="1" applyAlignment="1" applyProtection="1">
      <alignment horizontal="center" vertical="center"/>
      <protection hidden="1"/>
    </xf>
    <xf numFmtId="41" fontId="73" fillId="25" borderId="18" xfId="0" applyNumberFormat="1" applyFont="1" applyFill="1" applyBorder="1" applyAlignment="1" applyProtection="1">
      <alignment horizontal="center" vertical="center"/>
      <protection hidden="1"/>
    </xf>
    <xf numFmtId="41" fontId="73" fillId="25" borderId="18" xfId="0" applyNumberFormat="1" applyFont="1" applyFill="1" applyBorder="1" applyAlignment="1" applyProtection="1">
      <alignment horizontal="left" vertical="center"/>
      <protection hidden="1"/>
    </xf>
    <xf numFmtId="41" fontId="73" fillId="25" borderId="17" xfId="0" applyNumberFormat="1" applyFont="1" applyFill="1" applyBorder="1" applyAlignment="1" applyProtection="1">
      <alignment horizontal="center" vertical="center"/>
      <protection hidden="1"/>
    </xf>
    <xf numFmtId="41" fontId="73" fillId="25" borderId="19" xfId="0" applyNumberFormat="1" applyFont="1" applyFill="1" applyBorder="1" applyAlignment="1" applyProtection="1">
      <alignment horizontal="left" vertical="center"/>
      <protection hidden="1"/>
    </xf>
    <xf numFmtId="0" fontId="161" fillId="25" borderId="0" xfId="349" applyFont="1" applyFill="1" applyBorder="1" applyAlignment="1" applyProtection="1">
      <protection hidden="1"/>
    </xf>
    <xf numFmtId="0" fontId="161" fillId="25" borderId="0" xfId="349" applyFont="1" applyFill="1" applyAlignment="1" applyProtection="1">
      <alignment horizontal="left"/>
      <protection hidden="1"/>
    </xf>
    <xf numFmtId="3" fontId="161" fillId="25" borderId="0" xfId="349" applyNumberFormat="1" applyFont="1" applyFill="1" applyAlignment="1" applyProtection="1">
      <alignment horizontal="left"/>
      <protection hidden="1"/>
    </xf>
    <xf numFmtId="184" fontId="161" fillId="25" borderId="0" xfId="349" applyNumberFormat="1" applyFont="1" applyFill="1" applyAlignment="1" applyProtection="1">
      <alignment horizontal="left"/>
      <protection hidden="1"/>
    </xf>
    <xf numFmtId="0" fontId="161" fillId="25" borderId="0" xfId="349" applyFont="1" applyFill="1" applyBorder="1" applyAlignment="1" applyProtection="1">
      <alignment horizontal="left"/>
      <protection hidden="1"/>
    </xf>
    <xf numFmtId="0" fontId="161" fillId="25" borderId="0" xfId="349" applyFont="1" applyFill="1" applyBorder="1" applyAlignment="1" applyProtection="1">
      <alignment horizontal="right"/>
      <protection hidden="1"/>
    </xf>
    <xf numFmtId="177" fontId="73" fillId="25" borderId="0" xfId="281" applyFont="1" applyFill="1" applyBorder="1" applyAlignment="1" applyProtection="1">
      <alignment horizontal="center" vertical="center"/>
      <protection hidden="1"/>
    </xf>
    <xf numFmtId="0" fontId="161" fillId="25" borderId="0" xfId="346" applyFont="1" applyFill="1" applyBorder="1" applyAlignment="1" applyProtection="1">
      <alignment horizontal="left"/>
      <protection hidden="1"/>
    </xf>
    <xf numFmtId="177" fontId="73" fillId="25" borderId="0" xfId="278" applyFont="1" applyFill="1" applyBorder="1" applyAlignment="1" applyProtection="1">
      <alignment horizontal="center" vertical="center"/>
      <protection hidden="1"/>
    </xf>
    <xf numFmtId="0" fontId="73" fillId="25" borderId="25" xfId="0" applyFont="1" applyFill="1" applyBorder="1" applyAlignment="1" applyProtection="1">
      <alignment horizontal="center" wrapText="1"/>
      <protection hidden="1"/>
    </xf>
    <xf numFmtId="0" fontId="73" fillId="25" borderId="26" xfId="0" applyFont="1" applyFill="1" applyBorder="1" applyAlignment="1" applyProtection="1">
      <alignment horizontal="center" wrapText="1"/>
      <protection hidden="1"/>
    </xf>
    <xf numFmtId="0" fontId="167" fillId="25" borderId="28" xfId="0" applyFont="1" applyFill="1" applyBorder="1" applyAlignment="1" applyProtection="1">
      <alignment horizontal="center" vertical="top" wrapText="1"/>
      <protection hidden="1"/>
    </xf>
    <xf numFmtId="0" fontId="167" fillId="25" borderId="29" xfId="0" applyFont="1" applyFill="1" applyBorder="1" applyAlignment="1" applyProtection="1">
      <alignment horizontal="center" vertical="top" wrapText="1"/>
      <protection hidden="1"/>
    </xf>
    <xf numFmtId="41" fontId="73" fillId="25" borderId="0" xfId="0" applyNumberFormat="1" applyFont="1" applyFill="1" applyBorder="1" applyAlignment="1" applyProtection="1">
      <alignment horizontal="right" vertical="center" shrinkToFit="1"/>
      <protection hidden="1"/>
    </xf>
    <xf numFmtId="183" fontId="74" fillId="25" borderId="17" xfId="0" quotePrefix="1" applyNumberFormat="1" applyFont="1" applyFill="1" applyBorder="1" applyAlignment="1" applyProtection="1">
      <alignment horizontal="center" vertical="center"/>
      <protection hidden="1"/>
    </xf>
    <xf numFmtId="41" fontId="74" fillId="25" borderId="83" xfId="0" applyNumberFormat="1" applyFont="1" applyFill="1" applyBorder="1" applyAlignment="1" applyProtection="1">
      <alignment horizontal="right" vertical="center"/>
      <protection hidden="1"/>
    </xf>
    <xf numFmtId="0" fontId="74" fillId="25" borderId="0" xfId="348" applyFont="1" applyFill="1" applyBorder="1" applyAlignment="1" applyProtection="1">
      <alignment horizontal="center" vertical="center"/>
      <protection hidden="1"/>
    </xf>
    <xf numFmtId="41" fontId="176" fillId="25" borderId="0" xfId="0" applyNumberFormat="1" applyFont="1" applyFill="1" applyBorder="1" applyAlignment="1" applyProtection="1">
      <alignment horizontal="right"/>
      <protection hidden="1"/>
    </xf>
    <xf numFmtId="0" fontId="176" fillId="25" borderId="0" xfId="348" applyFont="1" applyFill="1" applyBorder="1" applyAlignment="1" applyProtection="1">
      <alignment horizontal="center"/>
      <protection hidden="1"/>
    </xf>
    <xf numFmtId="0" fontId="161" fillId="25" borderId="0" xfId="0" applyNumberFormat="1" applyFont="1" applyFill="1" applyBorder="1" applyAlignment="1" applyProtection="1">
      <alignment horizontal="left"/>
      <protection hidden="1"/>
    </xf>
    <xf numFmtId="183" fontId="176" fillId="25" borderId="0" xfId="0" applyNumberFormat="1" applyFont="1" applyFill="1" applyBorder="1" applyAlignment="1" applyProtection="1">
      <alignment horizontal="center"/>
      <protection hidden="1"/>
    </xf>
    <xf numFmtId="0" fontId="161" fillId="25" borderId="0" xfId="348" applyFont="1" applyFill="1" applyBorder="1" applyAlignment="1" applyProtection="1">
      <alignment horizontal="center"/>
      <protection hidden="1"/>
    </xf>
    <xf numFmtId="3" fontId="161" fillId="25" borderId="0" xfId="348" applyNumberFormat="1" applyFont="1" applyFill="1" applyBorder="1" applyAlignment="1" applyProtection="1">
      <alignment horizontal="center"/>
      <protection hidden="1"/>
    </xf>
    <xf numFmtId="3" fontId="161" fillId="25" borderId="0" xfId="0" applyNumberFormat="1" applyFont="1" applyFill="1" applyAlignment="1" applyProtection="1">
      <alignment horizontal="center"/>
      <protection hidden="1"/>
    </xf>
    <xf numFmtId="0" fontId="161" fillId="25" borderId="0" xfId="348" applyFont="1" applyFill="1" applyBorder="1" applyAlignment="1" applyProtection="1">
      <protection hidden="1"/>
    </xf>
    <xf numFmtId="0" fontId="177" fillId="25" borderId="0" xfId="0" applyFont="1" applyFill="1" applyAlignment="1" applyProtection="1">
      <alignment horizontal="center" vertical="center"/>
      <protection hidden="1"/>
    </xf>
    <xf numFmtId="0" fontId="178" fillId="25" borderId="0" xfId="348" applyFont="1" applyFill="1" applyBorder="1" applyAlignment="1" applyProtection="1">
      <alignment horizontal="center" vertical="center"/>
      <protection hidden="1"/>
    </xf>
    <xf numFmtId="0" fontId="73" fillId="25" borderId="4" xfId="348" applyFont="1" applyFill="1" applyBorder="1" applyAlignment="1" applyProtection="1">
      <alignment horizontal="left" vertical="center"/>
      <protection hidden="1"/>
    </xf>
    <xf numFmtId="177" fontId="73" fillId="25" borderId="0" xfId="275" applyFont="1" applyFill="1" applyBorder="1" applyAlignment="1" applyProtection="1">
      <alignment horizontal="center" vertical="center"/>
      <protection hidden="1"/>
    </xf>
    <xf numFmtId="219" fontId="161" fillId="25" borderId="0" xfId="0" applyNumberFormat="1" applyFont="1" applyFill="1" applyAlignment="1" applyProtection="1">
      <alignment horizontal="right" vertical="center" shrinkToFit="1"/>
      <protection hidden="1"/>
    </xf>
    <xf numFmtId="219" fontId="161" fillId="25" borderId="0" xfId="0" applyNumberFormat="1" applyFont="1" applyFill="1" applyAlignment="1" applyProtection="1">
      <alignment vertical="center" shrinkToFit="1"/>
      <protection hidden="1"/>
    </xf>
    <xf numFmtId="219" fontId="161" fillId="25" borderId="0" xfId="0" applyNumberFormat="1" applyFont="1" applyFill="1" applyBorder="1" applyAlignment="1" applyProtection="1">
      <alignment horizontal="right" vertical="center" shrinkToFit="1"/>
      <protection hidden="1"/>
    </xf>
    <xf numFmtId="219" fontId="176" fillId="25" borderId="0" xfId="0" applyNumberFormat="1" applyFont="1" applyFill="1" applyAlignment="1" applyProtection="1">
      <alignment vertical="center"/>
      <protection hidden="1"/>
    </xf>
    <xf numFmtId="183" fontId="161" fillId="25" borderId="0" xfId="0" applyNumberFormat="1" applyFont="1" applyFill="1" applyBorder="1" applyAlignment="1" applyProtection="1">
      <alignment horizontal="center" vertical="center"/>
      <protection hidden="1"/>
    </xf>
    <xf numFmtId="183" fontId="161" fillId="25" borderId="16" xfId="0" applyNumberFormat="1" applyFont="1" applyFill="1" applyBorder="1" applyAlignment="1" applyProtection="1">
      <alignment horizontal="center" vertical="center"/>
      <protection hidden="1"/>
    </xf>
    <xf numFmtId="219" fontId="161" fillId="25" borderId="0" xfId="0" applyNumberFormat="1" applyFont="1" applyFill="1" applyBorder="1" applyAlignment="1" applyProtection="1">
      <alignment horizontal="center" vertical="center" shrinkToFit="1"/>
      <protection hidden="1"/>
    </xf>
    <xf numFmtId="41" fontId="161" fillId="25" borderId="0" xfId="0" applyNumberFormat="1" applyFont="1" applyFill="1" applyBorder="1" applyAlignment="1" applyProtection="1">
      <alignment horizontal="center" vertical="center"/>
      <protection hidden="1"/>
    </xf>
    <xf numFmtId="0" fontId="161" fillId="25" borderId="16" xfId="0" applyNumberFormat="1" applyFont="1" applyFill="1" applyBorder="1" applyAlignment="1" applyProtection="1">
      <alignment horizontal="left" vertical="center" shrinkToFit="1"/>
      <protection hidden="1"/>
    </xf>
    <xf numFmtId="219" fontId="161" fillId="25" borderId="0" xfId="216" applyNumberFormat="1" applyFont="1" applyFill="1" applyBorder="1" applyAlignment="1" applyProtection="1">
      <alignment horizontal="right" vertical="center" shrinkToFit="1"/>
      <protection hidden="1"/>
    </xf>
    <xf numFmtId="41" fontId="161" fillId="25" borderId="4" xfId="0" applyNumberFormat="1" applyFont="1" applyFill="1" applyBorder="1" applyAlignment="1" applyProtection="1">
      <alignment horizontal="center" vertical="center"/>
      <protection hidden="1"/>
    </xf>
    <xf numFmtId="0" fontId="161" fillId="25" borderId="17" xfId="0" applyNumberFormat="1" applyFont="1" applyFill="1" applyBorder="1" applyAlignment="1" applyProtection="1">
      <alignment horizontal="left" vertical="center" shrinkToFit="1"/>
      <protection hidden="1"/>
    </xf>
    <xf numFmtId="41" fontId="161" fillId="25" borderId="4" xfId="0" applyNumberFormat="1" applyFont="1" applyFill="1" applyBorder="1" applyAlignment="1" applyProtection="1">
      <alignment horizontal="left" vertical="center"/>
      <protection hidden="1"/>
    </xf>
    <xf numFmtId="0" fontId="161" fillId="25" borderId="35" xfId="354" applyFont="1" applyFill="1" applyBorder="1" applyAlignment="1" applyProtection="1">
      <alignment horizontal="left"/>
      <protection hidden="1"/>
    </xf>
    <xf numFmtId="0" fontId="161" fillId="25" borderId="35" xfId="360" applyFont="1" applyFill="1" applyBorder="1" applyAlignment="1" applyProtection="1">
      <protection hidden="1"/>
    </xf>
    <xf numFmtId="0" fontId="161" fillId="25" borderId="35" xfId="360" applyFont="1" applyFill="1" applyBorder="1" applyAlignment="1" applyProtection="1">
      <alignment horizontal="right"/>
      <protection hidden="1"/>
    </xf>
    <xf numFmtId="0" fontId="73" fillId="25" borderId="0" xfId="359" applyFont="1" applyFill="1" applyBorder="1" applyAlignment="1" applyProtection="1">
      <alignment horizontal="center" vertical="center"/>
      <protection hidden="1"/>
    </xf>
    <xf numFmtId="0" fontId="73" fillId="25" borderId="0" xfId="359" applyFont="1" applyFill="1" applyAlignment="1" applyProtection="1">
      <alignment horizontal="center" vertical="center"/>
      <protection hidden="1"/>
    </xf>
    <xf numFmtId="181" fontId="73" fillId="25" borderId="0" xfId="359" applyNumberFormat="1" applyFont="1" applyFill="1" applyAlignment="1" applyProtection="1">
      <alignment horizontal="center" vertical="center"/>
      <protection hidden="1"/>
    </xf>
    <xf numFmtId="0" fontId="159" fillId="25" borderId="0" xfId="359" applyFont="1" applyFill="1" applyBorder="1" applyAlignment="1" applyProtection="1">
      <alignment horizontal="center" vertical="center"/>
      <protection hidden="1"/>
    </xf>
    <xf numFmtId="0" fontId="160" fillId="25" borderId="0" xfId="359" applyFont="1" applyFill="1" applyBorder="1" applyAlignment="1" applyProtection="1">
      <alignment horizontal="center" vertical="center"/>
      <protection hidden="1"/>
    </xf>
    <xf numFmtId="1" fontId="73" fillId="25" borderId="4" xfId="353" applyNumberFormat="1" applyFont="1" applyFill="1" applyBorder="1" applyAlignment="1" applyProtection="1">
      <alignment horizontal="left" vertical="center"/>
      <protection hidden="1"/>
    </xf>
    <xf numFmtId="0" fontId="179" fillId="25" borderId="0" xfId="0" applyFont="1" applyFill="1" applyAlignment="1" applyProtection="1">
      <alignment horizontal="right" vertical="center"/>
      <protection hidden="1"/>
    </xf>
    <xf numFmtId="0" fontId="73" fillId="25" borderId="0" xfId="359" applyFont="1" applyFill="1" applyBorder="1" applyAlignment="1" applyProtection="1">
      <alignment horizontal="left" vertical="center"/>
      <protection hidden="1"/>
    </xf>
    <xf numFmtId="177" fontId="73" fillId="25" borderId="16" xfId="266" quotePrefix="1" applyFont="1" applyFill="1" applyBorder="1" applyAlignment="1" applyProtection="1">
      <alignment horizontal="center" vertical="center"/>
      <protection hidden="1"/>
    </xf>
    <xf numFmtId="177" fontId="74" fillId="25" borderId="17" xfId="266" quotePrefix="1" applyFont="1" applyFill="1" applyBorder="1" applyAlignment="1" applyProtection="1">
      <alignment horizontal="center" vertical="center"/>
      <protection hidden="1"/>
    </xf>
    <xf numFmtId="41" fontId="74" fillId="25" borderId="4" xfId="266" applyNumberFormat="1" applyFont="1" applyFill="1" applyBorder="1" applyAlignment="1" applyProtection="1">
      <alignment horizontal="center" vertical="center"/>
      <protection hidden="1"/>
    </xf>
    <xf numFmtId="0" fontId="74" fillId="25" borderId="0" xfId="359" applyFont="1" applyFill="1" applyBorder="1" applyAlignment="1" applyProtection="1">
      <alignment horizontal="center" vertical="center"/>
      <protection hidden="1"/>
    </xf>
    <xf numFmtId="0" fontId="161" fillId="25" borderId="0" xfId="354" applyFont="1" applyFill="1" applyBorder="1" applyAlignment="1" applyProtection="1">
      <alignment horizontal="left" vertical="center"/>
      <protection hidden="1"/>
    </xf>
    <xf numFmtId="181" fontId="161" fillId="25" borderId="0" xfId="359" applyNumberFormat="1" applyFont="1" applyFill="1" applyAlignment="1" applyProtection="1">
      <alignment horizontal="left" vertical="center"/>
      <protection hidden="1"/>
    </xf>
    <xf numFmtId="0" fontId="161" fillId="25" borderId="0" xfId="331" applyFont="1" applyFill="1" applyAlignment="1" applyProtection="1">
      <alignment horizontal="right" vertical="center"/>
      <protection hidden="1"/>
    </xf>
    <xf numFmtId="0" fontId="164" fillId="25" borderId="0" xfId="359" applyFont="1" applyFill="1" applyBorder="1" applyAlignment="1" applyProtection="1">
      <alignment horizontal="center" vertical="center"/>
      <protection hidden="1"/>
    </xf>
    <xf numFmtId="0" fontId="165" fillId="25" borderId="0" xfId="359" applyFont="1" applyFill="1" applyAlignment="1" applyProtection="1">
      <alignment horizontal="center" vertical="center"/>
      <protection hidden="1"/>
    </xf>
    <xf numFmtId="181" fontId="164" fillId="25" borderId="0" xfId="359" applyNumberFormat="1" applyFont="1" applyFill="1" applyAlignment="1" applyProtection="1">
      <alignment horizontal="center" vertical="center"/>
      <protection hidden="1"/>
    </xf>
    <xf numFmtId="181" fontId="165" fillId="25" borderId="0" xfId="359" applyNumberFormat="1" applyFont="1" applyFill="1" applyAlignment="1" applyProtection="1">
      <alignment horizontal="center" vertical="center"/>
      <protection hidden="1"/>
    </xf>
    <xf numFmtId="41" fontId="73" fillId="25" borderId="18" xfId="266" applyNumberFormat="1" applyFont="1" applyFill="1" applyBorder="1" applyAlignment="1" applyProtection="1">
      <alignment horizontal="center" vertical="center"/>
      <protection hidden="1"/>
    </xf>
    <xf numFmtId="0" fontId="161" fillId="25" borderId="0" xfId="346" applyFont="1" applyFill="1" applyBorder="1" applyAlignment="1" applyProtection="1">
      <protection hidden="1"/>
    </xf>
    <xf numFmtId="181" fontId="161" fillId="25" borderId="0" xfId="359" applyNumberFormat="1" applyFont="1" applyFill="1" applyAlignment="1" applyProtection="1">
      <alignment horizontal="left"/>
      <protection hidden="1"/>
    </xf>
    <xf numFmtId="181" fontId="161" fillId="25" borderId="0" xfId="359" applyNumberFormat="1" applyFont="1" applyFill="1" applyAlignment="1" applyProtection="1">
      <alignment horizontal="right"/>
      <protection hidden="1"/>
    </xf>
    <xf numFmtId="0" fontId="161" fillId="25" borderId="0" xfId="359" applyFont="1" applyFill="1" applyBorder="1" applyAlignment="1" applyProtection="1">
      <alignment horizontal="left"/>
      <protection hidden="1"/>
    </xf>
    <xf numFmtId="177" fontId="161" fillId="25" borderId="0" xfId="346" applyNumberFormat="1" applyFont="1" applyFill="1" applyAlignment="1" applyProtection="1">
      <alignment horizontal="right"/>
      <protection hidden="1"/>
    </xf>
    <xf numFmtId="0" fontId="180" fillId="25" borderId="0" xfId="359" applyFont="1" applyFill="1" applyAlignment="1" applyProtection="1">
      <alignment horizontal="center"/>
      <protection hidden="1"/>
    </xf>
    <xf numFmtId="181" fontId="181" fillId="25" borderId="0" xfId="359" applyNumberFormat="1" applyFont="1" applyFill="1" applyAlignment="1" applyProtection="1">
      <alignment horizontal="center"/>
      <protection hidden="1"/>
    </xf>
    <xf numFmtId="181" fontId="180" fillId="25" borderId="0" xfId="359" applyNumberFormat="1" applyFont="1" applyFill="1" applyAlignment="1" applyProtection="1">
      <alignment horizontal="center"/>
      <protection hidden="1"/>
    </xf>
    <xf numFmtId="0" fontId="181" fillId="25" borderId="0" xfId="359" applyFont="1" applyFill="1" applyBorder="1" applyAlignment="1" applyProtection="1">
      <alignment horizontal="center"/>
      <protection hidden="1"/>
    </xf>
    <xf numFmtId="0" fontId="161" fillId="25" borderId="0" xfId="358" applyNumberFormat="1" applyFont="1" applyFill="1" applyAlignment="1" applyProtection="1">
      <alignment horizontal="left" vertical="center"/>
      <protection hidden="1"/>
    </xf>
    <xf numFmtId="0" fontId="162" fillId="25" borderId="0" xfId="346" applyFont="1" applyFill="1" applyAlignment="1" applyProtection="1">
      <alignment horizontal="center" vertical="center"/>
      <protection hidden="1"/>
    </xf>
    <xf numFmtId="3" fontId="162" fillId="25" borderId="0" xfId="346" applyNumberFormat="1" applyFont="1" applyFill="1" applyAlignment="1" applyProtection="1">
      <alignment horizontal="center" vertical="center"/>
      <protection hidden="1"/>
    </xf>
    <xf numFmtId="177" fontId="162" fillId="25" borderId="0" xfId="216" applyFont="1" applyFill="1" applyAlignment="1" applyProtection="1">
      <alignment horizontal="center" vertical="center"/>
      <protection hidden="1"/>
    </xf>
    <xf numFmtId="177" fontId="162" fillId="25" borderId="0" xfId="346" applyNumberFormat="1" applyFont="1" applyFill="1" applyAlignment="1" applyProtection="1">
      <alignment horizontal="center" vertical="center"/>
      <protection hidden="1"/>
    </xf>
    <xf numFmtId="180" fontId="162" fillId="25" borderId="0" xfId="346" applyNumberFormat="1" applyFont="1" applyFill="1" applyAlignment="1" applyProtection="1">
      <alignment horizontal="center" vertical="center"/>
      <protection hidden="1"/>
    </xf>
    <xf numFmtId="0" fontId="162" fillId="25" borderId="0" xfId="346" applyFont="1" applyFill="1" applyBorder="1" applyAlignment="1" applyProtection="1">
      <alignment horizontal="center" vertical="center"/>
      <protection hidden="1"/>
    </xf>
    <xf numFmtId="177" fontId="159" fillId="25" borderId="0" xfId="216" applyFont="1" applyFill="1" applyBorder="1" applyAlignment="1" applyProtection="1">
      <alignment vertical="center"/>
      <protection hidden="1"/>
    </xf>
    <xf numFmtId="0" fontId="159" fillId="25" borderId="0" xfId="346" applyFont="1" applyFill="1" applyBorder="1" applyAlignment="1" applyProtection="1">
      <alignment horizontal="center" vertical="center"/>
      <protection hidden="1"/>
    </xf>
    <xf numFmtId="3" fontId="160" fillId="25" borderId="0" xfId="346" applyNumberFormat="1" applyFont="1" applyFill="1" applyBorder="1" applyAlignment="1" applyProtection="1">
      <alignment horizontal="center" vertical="center"/>
      <protection hidden="1"/>
    </xf>
    <xf numFmtId="0" fontId="160" fillId="25" borderId="0" xfId="346" applyFont="1" applyFill="1" applyBorder="1" applyAlignment="1" applyProtection="1">
      <alignment horizontal="center" vertical="center"/>
      <protection hidden="1"/>
    </xf>
    <xf numFmtId="0" fontId="73" fillId="25" borderId="0" xfId="346" applyFont="1" applyFill="1" applyBorder="1" applyAlignment="1" applyProtection="1">
      <alignment horizontal="left" vertical="center"/>
      <protection hidden="1"/>
    </xf>
    <xf numFmtId="3" fontId="73" fillId="25" borderId="0" xfId="346" applyNumberFormat="1" applyFont="1" applyFill="1" applyBorder="1" applyAlignment="1" applyProtection="1">
      <alignment horizontal="center" vertical="center"/>
      <protection hidden="1"/>
    </xf>
    <xf numFmtId="177" fontId="73" fillId="25" borderId="0" xfId="346" applyNumberFormat="1" applyFont="1" applyFill="1" applyBorder="1" applyAlignment="1" applyProtection="1">
      <alignment horizontal="right" vertical="center"/>
      <protection hidden="1"/>
    </xf>
    <xf numFmtId="0" fontId="73" fillId="25" borderId="0" xfId="346" applyFont="1" applyFill="1" applyBorder="1" applyAlignment="1" applyProtection="1">
      <alignment horizontal="center" vertical="center"/>
      <protection hidden="1"/>
    </xf>
    <xf numFmtId="177" fontId="73" fillId="25" borderId="0" xfId="277" applyFont="1" applyFill="1" applyBorder="1" applyAlignment="1" applyProtection="1">
      <alignment horizontal="center" vertical="center" wrapText="1"/>
      <protection hidden="1"/>
    </xf>
    <xf numFmtId="222" fontId="182" fillId="25" borderId="0" xfId="0" applyNumberFormat="1" applyFont="1" applyFill="1" applyAlignment="1" applyProtection="1">
      <alignment horizontal="right" vertical="center"/>
      <protection hidden="1"/>
    </xf>
    <xf numFmtId="41" fontId="182" fillId="25" borderId="0" xfId="0" applyNumberFormat="1" applyFont="1" applyFill="1" applyAlignment="1" applyProtection="1">
      <alignment horizontal="right" vertical="center"/>
      <protection hidden="1"/>
    </xf>
    <xf numFmtId="222" fontId="183" fillId="25" borderId="0" xfId="0" applyNumberFormat="1" applyFont="1" applyFill="1" applyAlignment="1" applyProtection="1">
      <alignment horizontal="right" vertical="center"/>
      <protection hidden="1"/>
    </xf>
    <xf numFmtId="41" fontId="183" fillId="25" borderId="0" xfId="0" applyNumberFormat="1" applyFont="1" applyFill="1" applyAlignment="1" applyProtection="1">
      <alignment horizontal="right" vertical="center"/>
      <protection hidden="1"/>
    </xf>
    <xf numFmtId="0" fontId="74" fillId="25" borderId="0" xfId="346" applyFont="1" applyFill="1" applyBorder="1" applyAlignment="1" applyProtection="1">
      <alignment horizontal="center" vertical="center"/>
      <protection hidden="1"/>
    </xf>
    <xf numFmtId="222" fontId="182" fillId="25" borderId="19" xfId="0" applyNumberFormat="1" applyFont="1" applyFill="1" applyBorder="1" applyAlignment="1" applyProtection="1">
      <alignment horizontal="right" vertical="center"/>
      <protection hidden="1"/>
    </xf>
    <xf numFmtId="222" fontId="182" fillId="25" borderId="4" xfId="0" applyNumberFormat="1" applyFont="1" applyFill="1" applyBorder="1" applyAlignment="1" applyProtection="1">
      <alignment horizontal="right" vertical="center"/>
      <protection hidden="1"/>
    </xf>
    <xf numFmtId="186" fontId="161" fillId="25" borderId="35" xfId="0" applyNumberFormat="1" applyFont="1" applyFill="1" applyBorder="1" applyAlignment="1" applyProtection="1">
      <alignment vertical="center"/>
      <protection hidden="1"/>
    </xf>
    <xf numFmtId="186" fontId="161" fillId="25" borderId="0" xfId="0" applyNumberFormat="1" applyFont="1" applyFill="1" applyAlignment="1" applyProtection="1">
      <alignment horizontal="right" vertical="center"/>
      <protection hidden="1"/>
    </xf>
    <xf numFmtId="186" fontId="161" fillId="25" borderId="35" xfId="0" applyNumberFormat="1" applyFont="1" applyFill="1" applyBorder="1" applyAlignment="1" applyProtection="1">
      <alignment horizontal="left" vertical="center"/>
      <protection hidden="1"/>
    </xf>
    <xf numFmtId="0" fontId="73" fillId="25" borderId="0" xfId="346" applyFont="1" applyFill="1" applyAlignment="1" applyProtection="1">
      <alignment horizontal="center" vertical="center"/>
      <protection hidden="1"/>
    </xf>
    <xf numFmtId="3" fontId="73" fillId="25" borderId="0" xfId="346" applyNumberFormat="1" applyFont="1" applyFill="1" applyAlignment="1" applyProtection="1">
      <alignment horizontal="center" vertical="center"/>
      <protection hidden="1"/>
    </xf>
    <xf numFmtId="177" fontId="73" fillId="25" borderId="0" xfId="216" applyFont="1" applyFill="1" applyAlignment="1" applyProtection="1">
      <alignment horizontal="center" vertical="center"/>
      <protection hidden="1"/>
    </xf>
    <xf numFmtId="177" fontId="73" fillId="25" borderId="0" xfId="346" applyNumberFormat="1" applyFont="1" applyFill="1" applyAlignment="1" applyProtection="1">
      <alignment horizontal="center" vertical="center"/>
      <protection hidden="1"/>
    </xf>
    <xf numFmtId="180" fontId="73" fillId="25" borderId="0" xfId="346" applyNumberFormat="1" applyFont="1" applyFill="1" applyAlignment="1" applyProtection="1">
      <alignment horizontal="center" vertical="center"/>
      <protection hidden="1"/>
    </xf>
    <xf numFmtId="0" fontId="73" fillId="25" borderId="4" xfId="348" applyNumberFormat="1" applyFont="1" applyFill="1" applyBorder="1" applyAlignment="1" applyProtection="1">
      <alignment horizontal="left" vertical="center"/>
      <protection hidden="1"/>
    </xf>
    <xf numFmtId="0" fontId="73" fillId="25" borderId="4" xfId="348" applyNumberFormat="1" applyFont="1" applyFill="1" applyBorder="1" applyAlignment="1" applyProtection="1">
      <alignment horizontal="right" vertical="center"/>
      <protection hidden="1"/>
    </xf>
    <xf numFmtId="41" fontId="73" fillId="25" borderId="0" xfId="0" applyNumberFormat="1" applyFont="1" applyFill="1" applyBorder="1" applyAlignment="1" applyProtection="1">
      <alignment horizontal="left" vertical="center"/>
      <protection hidden="1"/>
    </xf>
    <xf numFmtId="41" fontId="161" fillId="25" borderId="16" xfId="0" applyNumberFormat="1" applyFont="1" applyFill="1" applyBorder="1" applyAlignment="1" applyProtection="1">
      <alignment horizontal="left" vertical="center"/>
      <protection hidden="1"/>
    </xf>
    <xf numFmtId="183" fontId="161" fillId="25" borderId="35" xfId="348" applyNumberFormat="1" applyFont="1" applyFill="1" applyBorder="1" applyAlignment="1" applyProtection="1">
      <alignment horizontal="left"/>
      <protection hidden="1"/>
    </xf>
    <xf numFmtId="183" fontId="161" fillId="25" borderId="44" xfId="348" applyNumberFormat="1" applyFont="1" applyFill="1" applyBorder="1" applyAlignment="1" applyProtection="1">
      <alignment horizontal="left"/>
      <protection hidden="1"/>
    </xf>
    <xf numFmtId="0" fontId="161" fillId="25" borderId="0" xfId="348" applyFont="1" applyFill="1" applyAlignment="1" applyProtection="1">
      <protection hidden="1"/>
    </xf>
    <xf numFmtId="0" fontId="161" fillId="25" borderId="0" xfId="348" applyFont="1" applyFill="1" applyAlignment="1" applyProtection="1">
      <alignment horizontal="center"/>
      <protection hidden="1"/>
    </xf>
    <xf numFmtId="0" fontId="160" fillId="25" borderId="0" xfId="346" applyFont="1" applyFill="1" applyAlignment="1" applyProtection="1">
      <alignment horizontal="center" vertical="center"/>
      <protection hidden="1"/>
    </xf>
    <xf numFmtId="0" fontId="73" fillId="25" borderId="0" xfId="346" applyNumberFormat="1" applyFont="1" applyFill="1" applyBorder="1" applyAlignment="1" applyProtection="1">
      <alignment vertical="center"/>
      <protection hidden="1"/>
    </xf>
    <xf numFmtId="0" fontId="73" fillId="25" borderId="0" xfId="346" applyNumberFormat="1" applyFont="1" applyFill="1" applyBorder="1" applyAlignment="1" applyProtection="1">
      <alignment horizontal="right" vertical="center"/>
      <protection hidden="1"/>
    </xf>
    <xf numFmtId="177" fontId="73" fillId="25" borderId="0" xfId="274" applyFont="1" applyFill="1" applyBorder="1" applyAlignment="1" applyProtection="1">
      <alignment horizontal="center" vertical="center" wrapText="1"/>
      <protection hidden="1"/>
    </xf>
    <xf numFmtId="183" fontId="161" fillId="25" borderId="20" xfId="0" applyNumberFormat="1" applyFont="1" applyFill="1" applyBorder="1" applyAlignment="1" applyProtection="1">
      <alignment horizontal="center" vertical="center"/>
      <protection hidden="1"/>
    </xf>
    <xf numFmtId="183" fontId="73" fillId="25" borderId="20" xfId="0" applyNumberFormat="1" applyFont="1" applyFill="1" applyBorder="1" applyAlignment="1" applyProtection="1">
      <alignment horizontal="center" vertical="center"/>
      <protection hidden="1"/>
    </xf>
    <xf numFmtId="183" fontId="73" fillId="25" borderId="21" xfId="0" applyNumberFormat="1" applyFont="1" applyFill="1" applyBorder="1" applyAlignment="1" applyProtection="1">
      <alignment horizontal="center" vertical="center"/>
      <protection hidden="1"/>
    </xf>
    <xf numFmtId="0" fontId="73" fillId="25" borderId="4" xfId="346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Border="1" applyAlignment="1" applyProtection="1">
      <protection hidden="1"/>
    </xf>
    <xf numFmtId="3" fontId="161" fillId="25" borderId="0" xfId="346" applyNumberFormat="1" applyFont="1" applyFill="1" applyAlignment="1" applyProtection="1">
      <protection hidden="1"/>
    </xf>
    <xf numFmtId="0" fontId="164" fillId="25" borderId="0" xfId="358" applyNumberFormat="1" applyFont="1" applyFill="1" applyAlignment="1" applyProtection="1">
      <alignment horizontal="center" vertical="center"/>
      <protection hidden="1"/>
    </xf>
    <xf numFmtId="184" fontId="164" fillId="25" borderId="0" xfId="358" applyNumberFormat="1" applyFont="1" applyFill="1" applyAlignment="1" applyProtection="1">
      <alignment horizontal="center" vertical="center"/>
      <protection hidden="1"/>
    </xf>
    <xf numFmtId="182" fontId="164" fillId="25" borderId="0" xfId="358" applyNumberFormat="1" applyFont="1" applyFill="1" applyAlignment="1" applyProtection="1">
      <alignment horizontal="center" vertical="center"/>
      <protection hidden="1"/>
    </xf>
    <xf numFmtId="0" fontId="164" fillId="25" borderId="0" xfId="358" applyNumberFormat="1" applyFont="1" applyFill="1" applyBorder="1" applyAlignment="1" applyProtection="1">
      <alignment horizontal="center" vertical="center"/>
      <protection hidden="1"/>
    </xf>
    <xf numFmtId="0" fontId="165" fillId="25" borderId="0" xfId="358" applyNumberFormat="1" applyFont="1" applyFill="1" applyAlignment="1" applyProtection="1">
      <alignment horizontal="center" vertical="center"/>
      <protection hidden="1"/>
    </xf>
    <xf numFmtId="0" fontId="184" fillId="25" borderId="0" xfId="358" applyNumberFormat="1" applyFont="1" applyFill="1" applyBorder="1" applyAlignment="1" applyProtection="1">
      <alignment horizontal="center" vertical="center"/>
      <protection hidden="1"/>
    </xf>
    <xf numFmtId="0" fontId="185" fillId="25" borderId="0" xfId="358" applyNumberFormat="1" applyFont="1" applyFill="1" applyAlignment="1" applyProtection="1">
      <alignment horizontal="center" vertical="center"/>
      <protection hidden="1"/>
    </xf>
    <xf numFmtId="0" fontId="73" fillId="25" borderId="0" xfId="357" applyFont="1" applyFill="1" applyBorder="1" applyAlignment="1" applyProtection="1">
      <alignment horizontal="left" vertical="center"/>
      <protection hidden="1"/>
    </xf>
    <xf numFmtId="0" fontId="73" fillId="25" borderId="0" xfId="358" applyNumberFormat="1" applyFont="1" applyFill="1" applyBorder="1" applyAlignment="1" applyProtection="1">
      <alignment horizontal="left" vertical="center"/>
      <protection hidden="1"/>
    </xf>
    <xf numFmtId="184" fontId="73" fillId="25" borderId="0" xfId="358" applyNumberFormat="1" applyFont="1" applyFill="1" applyBorder="1" applyAlignment="1" applyProtection="1">
      <alignment horizontal="left" vertical="center"/>
      <protection hidden="1"/>
    </xf>
    <xf numFmtId="182" fontId="73" fillId="25" borderId="0" xfId="358" applyNumberFormat="1" applyFont="1" applyFill="1" applyBorder="1" applyAlignment="1" applyProtection="1">
      <alignment horizontal="left" vertical="center"/>
      <protection hidden="1"/>
    </xf>
    <xf numFmtId="0" fontId="73" fillId="25" borderId="0" xfId="357" applyFont="1" applyFill="1" applyBorder="1" applyAlignment="1" applyProtection="1">
      <alignment horizontal="right" vertical="center"/>
      <protection hidden="1"/>
    </xf>
    <xf numFmtId="0" fontId="74" fillId="25" borderId="0" xfId="358" applyNumberFormat="1" applyFont="1" applyFill="1" applyBorder="1" applyAlignment="1" applyProtection="1">
      <alignment horizontal="center" vertical="center"/>
      <protection hidden="1"/>
    </xf>
    <xf numFmtId="1" fontId="161" fillId="25" borderId="0" xfId="357" applyNumberFormat="1" applyFont="1" applyFill="1" applyBorder="1" applyAlignment="1" applyProtection="1">
      <alignment horizontal="left" vertical="center"/>
      <protection hidden="1"/>
    </xf>
    <xf numFmtId="3" fontId="161" fillId="25" borderId="0" xfId="357" applyNumberFormat="1" applyFont="1" applyFill="1" applyBorder="1" applyAlignment="1" applyProtection="1">
      <alignment horizontal="left" vertical="center"/>
      <protection hidden="1"/>
    </xf>
    <xf numFmtId="0" fontId="161" fillId="25" borderId="0" xfId="357" applyFont="1" applyFill="1" applyBorder="1" applyAlignment="1" applyProtection="1">
      <alignment horizontal="left" vertical="center"/>
      <protection hidden="1"/>
    </xf>
    <xf numFmtId="183" fontId="161" fillId="25" borderId="0" xfId="357" applyNumberFormat="1" applyFont="1" applyFill="1" applyBorder="1" applyAlignment="1" applyProtection="1">
      <alignment horizontal="left" vertical="center"/>
      <protection hidden="1"/>
    </xf>
    <xf numFmtId="0" fontId="161" fillId="25" borderId="0" xfId="360" applyFont="1" applyFill="1" applyBorder="1" applyAlignment="1" applyProtection="1">
      <alignment horizontal="right" vertical="center"/>
      <protection hidden="1"/>
    </xf>
    <xf numFmtId="0" fontId="161" fillId="25" borderId="0" xfId="357" applyFont="1" applyFill="1" applyBorder="1" applyAlignment="1" applyProtection="1">
      <alignment horizontal="left"/>
      <protection hidden="1"/>
    </xf>
    <xf numFmtId="0" fontId="73" fillId="25" borderId="0" xfId="358" applyNumberFormat="1" applyFont="1" applyFill="1" applyAlignment="1" applyProtection="1">
      <alignment horizontal="center" vertical="center"/>
      <protection hidden="1"/>
    </xf>
    <xf numFmtId="184" fontId="73" fillId="25" borderId="0" xfId="358" applyNumberFormat="1" applyFont="1" applyFill="1" applyAlignment="1" applyProtection="1">
      <alignment horizontal="center" vertical="center"/>
      <protection hidden="1"/>
    </xf>
    <xf numFmtId="182" fontId="73" fillId="25" borderId="0" xfId="358" applyNumberFormat="1" applyFont="1" applyFill="1" applyAlignment="1" applyProtection="1">
      <alignment horizontal="center" vertical="center"/>
      <protection hidden="1"/>
    </xf>
    <xf numFmtId="1" fontId="164" fillId="25" borderId="0" xfId="357" applyNumberFormat="1" applyFont="1" applyFill="1" applyAlignment="1" applyProtection="1">
      <alignment horizontal="center" vertical="center"/>
      <protection hidden="1"/>
    </xf>
    <xf numFmtId="0" fontId="164" fillId="25" borderId="0" xfId="357" applyFont="1" applyFill="1" applyAlignment="1" applyProtection="1">
      <alignment horizontal="center" vertical="center"/>
      <protection hidden="1"/>
    </xf>
    <xf numFmtId="0" fontId="164" fillId="25" borderId="0" xfId="357" applyFont="1" applyFill="1" applyBorder="1" applyAlignment="1" applyProtection="1">
      <alignment horizontal="center" vertical="center"/>
      <protection hidden="1"/>
    </xf>
    <xf numFmtId="0" fontId="165" fillId="25" borderId="0" xfId="357" applyFont="1" applyFill="1" applyAlignment="1" applyProtection="1">
      <alignment horizontal="center" vertical="center"/>
      <protection hidden="1"/>
    </xf>
    <xf numFmtId="0" fontId="165" fillId="25" borderId="0" xfId="357" applyFont="1" applyFill="1" applyBorder="1" applyAlignment="1" applyProtection="1">
      <alignment horizontal="center" vertical="center"/>
      <protection hidden="1"/>
    </xf>
    <xf numFmtId="0" fontId="160" fillId="25" borderId="0" xfId="357" applyFont="1" applyFill="1" applyBorder="1" applyAlignment="1" applyProtection="1">
      <alignment horizontal="center" vertical="center"/>
      <protection hidden="1"/>
    </xf>
    <xf numFmtId="3" fontId="160" fillId="25" borderId="0" xfId="357" applyNumberFormat="1" applyFont="1" applyFill="1" applyBorder="1" applyAlignment="1" applyProtection="1">
      <alignment horizontal="center" vertical="center"/>
      <protection hidden="1"/>
    </xf>
    <xf numFmtId="1" fontId="73" fillId="25" borderId="0" xfId="357" applyNumberFormat="1" applyFont="1" applyFill="1" applyBorder="1" applyAlignment="1" applyProtection="1">
      <alignment horizontal="left" vertical="center"/>
      <protection hidden="1"/>
    </xf>
    <xf numFmtId="177" fontId="73" fillId="25" borderId="0" xfId="270" applyFont="1" applyFill="1" applyBorder="1" applyAlignment="1" applyProtection="1">
      <alignment horizontal="center" vertical="center"/>
      <protection hidden="1"/>
    </xf>
    <xf numFmtId="3" fontId="73" fillId="25" borderId="0" xfId="357" applyNumberFormat="1" applyFont="1" applyFill="1" applyBorder="1" applyAlignment="1" applyProtection="1">
      <alignment horizontal="center" vertical="center"/>
      <protection hidden="1"/>
    </xf>
    <xf numFmtId="3" fontId="74" fillId="25" borderId="0" xfId="357" applyNumberFormat="1" applyFont="1" applyFill="1" applyBorder="1" applyAlignment="1" applyProtection="1">
      <alignment horizontal="center" vertical="center"/>
      <protection hidden="1"/>
    </xf>
    <xf numFmtId="0" fontId="73" fillId="25" borderId="0" xfId="357" applyFont="1" applyFill="1" applyBorder="1" applyAlignment="1" applyProtection="1">
      <alignment horizontal="center" vertical="center"/>
      <protection hidden="1"/>
    </xf>
    <xf numFmtId="0" fontId="73" fillId="25" borderId="0" xfId="357" applyFont="1" applyFill="1" applyAlignment="1" applyProtection="1">
      <alignment horizontal="center" vertical="center"/>
      <protection hidden="1"/>
    </xf>
    <xf numFmtId="1" fontId="73" fillId="25" borderId="0" xfId="357" applyNumberFormat="1" applyFont="1" applyFill="1" applyAlignment="1" applyProtection="1">
      <alignment horizontal="center" vertical="center"/>
      <protection hidden="1"/>
    </xf>
    <xf numFmtId="3" fontId="73" fillId="25" borderId="0" xfId="357" applyNumberFormat="1" applyFont="1" applyFill="1" applyAlignment="1" applyProtection="1">
      <alignment horizontal="center" vertical="center"/>
      <protection hidden="1"/>
    </xf>
    <xf numFmtId="1" fontId="164" fillId="25" borderId="0" xfId="360" applyNumberFormat="1" applyFont="1" applyFill="1" applyAlignment="1" applyProtection="1">
      <alignment horizontal="center" vertical="center"/>
      <protection hidden="1"/>
    </xf>
    <xf numFmtId="0" fontId="164" fillId="25" borderId="0" xfId="360" applyFont="1" applyFill="1" applyAlignment="1" applyProtection="1">
      <alignment horizontal="center" vertical="center"/>
      <protection hidden="1"/>
    </xf>
    <xf numFmtId="0" fontId="164" fillId="25" borderId="0" xfId="360" applyFont="1" applyFill="1" applyBorder="1" applyAlignment="1" applyProtection="1">
      <alignment horizontal="center" vertical="center"/>
      <protection hidden="1"/>
    </xf>
    <xf numFmtId="0" fontId="165" fillId="25" borderId="0" xfId="360" applyFont="1" applyFill="1" applyBorder="1" applyAlignment="1" applyProtection="1">
      <alignment horizontal="center" vertical="center"/>
      <protection hidden="1"/>
    </xf>
    <xf numFmtId="0" fontId="73" fillId="25" borderId="0" xfId="360" applyFont="1" applyFill="1" applyBorder="1" applyAlignment="1" applyProtection="1">
      <alignment horizontal="left" vertical="center"/>
      <protection hidden="1"/>
    </xf>
    <xf numFmtId="1" fontId="73" fillId="25" borderId="0" xfId="360" applyNumberFormat="1" applyFont="1" applyFill="1" applyBorder="1" applyAlignment="1" applyProtection="1">
      <alignment horizontal="left" vertical="center"/>
      <protection hidden="1"/>
    </xf>
    <xf numFmtId="0" fontId="73" fillId="25" borderId="0" xfId="360" applyFont="1" applyFill="1" applyBorder="1" applyAlignment="1" applyProtection="1">
      <alignment horizontal="right" vertical="center"/>
      <protection hidden="1"/>
    </xf>
    <xf numFmtId="177" fontId="73" fillId="25" borderId="0" xfId="269" applyFont="1" applyFill="1" applyBorder="1" applyAlignment="1" applyProtection="1">
      <alignment horizontal="center" vertical="center"/>
      <protection hidden="1"/>
    </xf>
    <xf numFmtId="221" fontId="161" fillId="25" borderId="0" xfId="0" applyNumberFormat="1" applyFont="1" applyFill="1" applyAlignment="1" applyProtection="1">
      <alignment horizontal="right" vertical="center"/>
      <protection hidden="1"/>
    </xf>
    <xf numFmtId="189" fontId="161" fillId="25" borderId="0" xfId="0" applyNumberFormat="1" applyFont="1" applyFill="1" applyAlignment="1" applyProtection="1">
      <alignment horizontal="right" vertical="center"/>
      <protection hidden="1"/>
    </xf>
    <xf numFmtId="221" fontId="161" fillId="25" borderId="0" xfId="0" applyNumberFormat="1" applyFont="1" applyFill="1" applyBorder="1" applyAlignment="1" applyProtection="1">
      <alignment horizontal="right" vertical="center"/>
      <protection hidden="1"/>
    </xf>
    <xf numFmtId="189" fontId="161" fillId="25" borderId="0" xfId="0" applyNumberFormat="1" applyFont="1" applyFill="1" applyBorder="1" applyAlignment="1" applyProtection="1">
      <alignment horizontal="right" vertical="center"/>
      <protection hidden="1"/>
    </xf>
    <xf numFmtId="0" fontId="74" fillId="25" borderId="0" xfId="360" applyFont="1" applyFill="1" applyBorder="1" applyAlignment="1" applyProtection="1">
      <alignment horizontal="center" vertical="center"/>
      <protection hidden="1"/>
    </xf>
    <xf numFmtId="221" fontId="176" fillId="25" borderId="0" xfId="0" applyNumberFormat="1" applyFont="1" applyFill="1" applyAlignment="1" applyProtection="1">
      <alignment horizontal="right" vertical="center"/>
      <protection hidden="1"/>
    </xf>
    <xf numFmtId="223" fontId="176" fillId="25" borderId="0" xfId="0" applyNumberFormat="1" applyFont="1" applyFill="1" applyAlignment="1" applyProtection="1">
      <alignment horizontal="right" vertical="center"/>
      <protection hidden="1"/>
    </xf>
    <xf numFmtId="189" fontId="176" fillId="25" borderId="0" xfId="0" applyNumberFormat="1" applyFont="1" applyFill="1" applyAlignment="1" applyProtection="1">
      <alignment horizontal="right" vertical="center"/>
      <protection hidden="1"/>
    </xf>
    <xf numFmtId="190" fontId="161" fillId="25" borderId="0" xfId="0" applyNumberFormat="1" applyFont="1" applyFill="1" applyAlignment="1" applyProtection="1">
      <alignment horizontal="right" vertical="center"/>
      <protection hidden="1"/>
    </xf>
    <xf numFmtId="190" fontId="161" fillId="25" borderId="0" xfId="0" applyNumberFormat="1" applyFont="1" applyFill="1" applyBorder="1" applyAlignment="1" applyProtection="1">
      <alignment horizontal="right" vertical="center"/>
      <protection hidden="1"/>
    </xf>
    <xf numFmtId="0" fontId="73" fillId="25" borderId="0" xfId="360" applyFont="1" applyFill="1" applyBorder="1" applyAlignment="1" applyProtection="1">
      <alignment horizontal="center" vertical="center"/>
      <protection hidden="1"/>
    </xf>
    <xf numFmtId="0" fontId="161" fillId="25" borderId="16" xfId="0" applyFont="1" applyFill="1" applyBorder="1" applyAlignment="1" applyProtection="1">
      <alignment horizontal="left" vertical="center"/>
      <protection hidden="1"/>
    </xf>
    <xf numFmtId="0" fontId="161" fillId="25" borderId="17" xfId="0" applyFont="1" applyFill="1" applyBorder="1" applyAlignment="1" applyProtection="1">
      <alignment horizontal="left" vertical="center"/>
      <protection hidden="1"/>
    </xf>
    <xf numFmtId="1" fontId="73" fillId="25" borderId="0" xfId="360" applyNumberFormat="1" applyFont="1" applyFill="1" applyAlignment="1" applyProtection="1">
      <alignment horizontal="center" vertical="center"/>
      <protection hidden="1"/>
    </xf>
    <xf numFmtId="0" fontId="73" fillId="25" borderId="0" xfId="360" applyFont="1" applyFill="1" applyAlignment="1" applyProtection="1">
      <alignment horizontal="center" vertical="center"/>
      <protection hidden="1"/>
    </xf>
    <xf numFmtId="183" fontId="73" fillId="25" borderId="0" xfId="360" applyNumberFormat="1" applyFont="1" applyFill="1" applyAlignment="1" applyProtection="1">
      <alignment horizontal="center" vertical="center"/>
      <protection hidden="1"/>
    </xf>
    <xf numFmtId="0" fontId="73" fillId="25" borderId="0" xfId="352" applyFont="1" applyFill="1" applyBorder="1" applyAlignment="1" applyProtection="1">
      <alignment horizontal="left" vertical="center"/>
      <protection hidden="1"/>
    </xf>
    <xf numFmtId="0" fontId="73" fillId="25" borderId="0" xfId="352" applyFont="1" applyFill="1" applyBorder="1" applyAlignment="1" applyProtection="1">
      <alignment horizontal="right" vertical="center"/>
      <protection hidden="1"/>
    </xf>
    <xf numFmtId="177" fontId="73" fillId="25" borderId="0" xfId="268" applyFont="1" applyFill="1" applyBorder="1" applyAlignment="1" applyProtection="1">
      <alignment horizontal="center" vertical="center"/>
      <protection hidden="1"/>
    </xf>
    <xf numFmtId="3" fontId="73" fillId="25" borderId="39" xfId="266" applyNumberFormat="1" applyFont="1" applyFill="1" applyBorder="1" applyAlignment="1" applyProtection="1">
      <alignment horizontal="center" vertical="center"/>
      <protection hidden="1"/>
    </xf>
    <xf numFmtId="3" fontId="73" fillId="25" borderId="46" xfId="266" applyNumberFormat="1" applyFont="1" applyFill="1" applyBorder="1" applyAlignment="1" applyProtection="1">
      <alignment horizontal="center" vertical="center"/>
      <protection hidden="1"/>
    </xf>
    <xf numFmtId="0" fontId="73" fillId="25" borderId="16" xfId="352" quotePrefix="1" applyFont="1" applyFill="1" applyBorder="1" applyAlignment="1" applyProtection="1">
      <alignment horizontal="center" vertical="center"/>
      <protection hidden="1"/>
    </xf>
    <xf numFmtId="177" fontId="73" fillId="25" borderId="0" xfId="0" applyNumberFormat="1" applyFont="1" applyFill="1" applyBorder="1" applyAlignment="1" applyProtection="1">
      <alignment horizontal="right" vertical="center"/>
      <protection hidden="1"/>
    </xf>
    <xf numFmtId="0" fontId="74" fillId="25" borderId="17" xfId="352" quotePrefix="1" applyFont="1" applyFill="1" applyBorder="1" applyAlignment="1" applyProtection="1">
      <alignment horizontal="center" vertical="center"/>
      <protection hidden="1"/>
    </xf>
    <xf numFmtId="177" fontId="74" fillId="25" borderId="83" xfId="216" applyFont="1" applyFill="1" applyBorder="1" applyAlignment="1" applyProtection="1">
      <alignment horizontal="right" vertical="center"/>
      <protection hidden="1"/>
    </xf>
    <xf numFmtId="0" fontId="74" fillId="25" borderId="16" xfId="352" quotePrefix="1" applyFont="1" applyFill="1" applyBorder="1" applyAlignment="1" applyProtection="1">
      <alignment horizontal="center" vertical="center"/>
      <protection hidden="1"/>
    </xf>
    <xf numFmtId="0" fontId="161" fillId="25" borderId="0" xfId="354" applyFont="1" applyFill="1" applyAlignment="1" applyProtection="1">
      <alignment horizontal="left" vertical="center"/>
      <protection hidden="1"/>
    </xf>
    <xf numFmtId="181" fontId="161" fillId="25" borderId="0" xfId="354" applyNumberFormat="1" applyFont="1" applyFill="1" applyAlignment="1" applyProtection="1">
      <alignment horizontal="center"/>
      <protection hidden="1"/>
    </xf>
    <xf numFmtId="0" fontId="161" fillId="25" borderId="0" xfId="354" applyFont="1" applyFill="1" applyAlignment="1" applyProtection="1">
      <alignment horizontal="center"/>
      <protection hidden="1"/>
    </xf>
    <xf numFmtId="3" fontId="161" fillId="25" borderId="0" xfId="354" applyNumberFormat="1" applyFont="1" applyFill="1" applyAlignment="1" applyProtection="1">
      <alignment horizontal="center"/>
      <protection hidden="1"/>
    </xf>
    <xf numFmtId="181" fontId="161" fillId="25" borderId="0" xfId="354" applyNumberFormat="1" applyFont="1" applyFill="1" applyAlignment="1" applyProtection="1">
      <alignment horizontal="right"/>
      <protection hidden="1"/>
    </xf>
    <xf numFmtId="3" fontId="161" fillId="25" borderId="35" xfId="346" applyNumberFormat="1" applyFont="1" applyFill="1" applyBorder="1" applyAlignment="1" applyProtection="1">
      <alignment horizontal="right"/>
      <protection hidden="1"/>
    </xf>
    <xf numFmtId="0" fontId="161" fillId="25" borderId="0" xfId="354" applyFont="1" applyFill="1" applyBorder="1" applyAlignment="1" applyProtection="1">
      <alignment horizontal="center"/>
      <protection hidden="1"/>
    </xf>
    <xf numFmtId="1" fontId="164" fillId="25" borderId="0" xfId="353" applyNumberFormat="1" applyFont="1" applyFill="1" applyBorder="1" applyAlignment="1" applyProtection="1">
      <alignment horizontal="center" vertical="center"/>
      <protection hidden="1"/>
    </xf>
    <xf numFmtId="1" fontId="159" fillId="25" borderId="0" xfId="353" applyNumberFormat="1" applyFont="1" applyFill="1" applyBorder="1" applyAlignment="1" applyProtection="1">
      <alignment horizontal="center" vertical="center"/>
      <protection hidden="1"/>
    </xf>
    <xf numFmtId="1" fontId="160" fillId="25" borderId="0" xfId="353" applyNumberFormat="1" applyFont="1" applyFill="1" applyBorder="1" applyAlignment="1" applyProtection="1">
      <alignment horizontal="center" vertical="center"/>
      <protection hidden="1"/>
    </xf>
    <xf numFmtId="1" fontId="74" fillId="25" borderId="0" xfId="353" applyNumberFormat="1" applyFont="1" applyFill="1" applyBorder="1" applyAlignment="1" applyProtection="1">
      <alignment horizontal="center" vertical="center"/>
      <protection hidden="1"/>
    </xf>
    <xf numFmtId="41" fontId="74" fillId="25" borderId="83" xfId="0" quotePrefix="1" applyNumberFormat="1" applyFont="1" applyFill="1" applyBorder="1" applyAlignment="1" applyProtection="1">
      <alignment horizontal="right" vertical="center"/>
      <protection hidden="1"/>
    </xf>
    <xf numFmtId="181" fontId="161" fillId="25" borderId="0" xfId="354" applyNumberFormat="1" applyFont="1" applyFill="1" applyAlignment="1" applyProtection="1">
      <alignment horizontal="center" vertical="center"/>
      <protection hidden="1"/>
    </xf>
    <xf numFmtId="0" fontId="161" fillId="25" borderId="0" xfId="354" applyFont="1" applyFill="1" applyAlignment="1" applyProtection="1">
      <alignment horizontal="center" vertical="center"/>
      <protection hidden="1"/>
    </xf>
    <xf numFmtId="3" fontId="161" fillId="25" borderId="0" xfId="354" applyNumberFormat="1" applyFont="1" applyFill="1" applyAlignment="1" applyProtection="1">
      <alignment horizontal="center" vertical="center"/>
      <protection hidden="1"/>
    </xf>
    <xf numFmtId="181" fontId="161" fillId="25" borderId="0" xfId="354" applyNumberFormat="1" applyFont="1" applyFill="1" applyAlignment="1" applyProtection="1">
      <alignment horizontal="right" vertical="center"/>
      <protection hidden="1"/>
    </xf>
    <xf numFmtId="3" fontId="161" fillId="25" borderId="35" xfId="346" applyNumberFormat="1" applyFont="1" applyFill="1" applyBorder="1" applyAlignment="1" applyProtection="1">
      <alignment horizontal="right" vertical="center"/>
      <protection hidden="1"/>
    </xf>
    <xf numFmtId="0" fontId="161" fillId="25" borderId="0" xfId="354" applyFont="1" applyFill="1" applyBorder="1" applyAlignment="1" applyProtection="1">
      <alignment horizontal="center" vertical="center"/>
      <protection hidden="1"/>
    </xf>
    <xf numFmtId="1" fontId="73" fillId="25" borderId="0" xfId="353" applyNumberFormat="1" applyFont="1" applyFill="1" applyAlignment="1" applyProtection="1">
      <alignment horizontal="center" vertical="center"/>
      <protection hidden="1"/>
    </xf>
    <xf numFmtId="181" fontId="73" fillId="25" borderId="0" xfId="353" applyNumberFormat="1" applyFont="1" applyFill="1" applyAlignment="1" applyProtection="1">
      <alignment horizontal="center" vertical="center"/>
      <protection hidden="1"/>
    </xf>
    <xf numFmtId="3" fontId="73" fillId="25" borderId="0" xfId="353" applyNumberFormat="1" applyFont="1" applyFill="1" applyAlignment="1" applyProtection="1">
      <alignment horizontal="center" vertical="center"/>
      <protection hidden="1"/>
    </xf>
    <xf numFmtId="1" fontId="165" fillId="25" borderId="0" xfId="353" applyNumberFormat="1" applyFont="1" applyFill="1" applyAlignment="1" applyProtection="1">
      <alignment horizontal="center" vertical="center"/>
      <protection hidden="1"/>
    </xf>
    <xf numFmtId="1" fontId="164" fillId="25" borderId="0" xfId="353" applyNumberFormat="1" applyFont="1" applyFill="1" applyAlignment="1" applyProtection="1">
      <alignment horizontal="center" vertical="center"/>
      <protection hidden="1"/>
    </xf>
    <xf numFmtId="181" fontId="164" fillId="25" borderId="0" xfId="353" applyNumberFormat="1" applyFont="1" applyFill="1" applyAlignment="1" applyProtection="1">
      <alignment horizontal="center" vertical="center"/>
      <protection hidden="1"/>
    </xf>
    <xf numFmtId="3" fontId="164" fillId="25" borderId="0" xfId="353" applyNumberFormat="1" applyFont="1" applyFill="1" applyAlignment="1" applyProtection="1">
      <alignment horizontal="center" vertical="center"/>
      <protection hidden="1"/>
    </xf>
    <xf numFmtId="1" fontId="73" fillId="25" borderId="4" xfId="353" applyNumberFormat="1" applyFont="1" applyFill="1" applyBorder="1" applyAlignment="1" applyProtection="1">
      <alignment horizontal="right" vertical="center"/>
      <protection hidden="1"/>
    </xf>
    <xf numFmtId="3" fontId="73" fillId="25" borderId="41" xfId="266" applyNumberFormat="1" applyFont="1" applyFill="1" applyBorder="1" applyAlignment="1" applyProtection="1">
      <alignment horizontal="center" vertical="center" wrapText="1"/>
      <protection hidden="1"/>
    </xf>
    <xf numFmtId="181" fontId="161" fillId="25" borderId="0" xfId="354" applyNumberFormat="1" applyFont="1" applyFill="1" applyBorder="1" applyAlignment="1" applyProtection="1">
      <alignment horizontal="center"/>
      <protection hidden="1"/>
    </xf>
    <xf numFmtId="181" fontId="73" fillId="25" borderId="0" xfId="359" applyNumberFormat="1" applyFont="1" applyFill="1" applyBorder="1" applyAlignment="1" applyProtection="1">
      <alignment horizontal="center" vertical="center"/>
      <protection hidden="1"/>
    </xf>
    <xf numFmtId="0" fontId="73" fillId="25" borderId="48" xfId="0" applyFont="1" applyFill="1" applyBorder="1" applyAlignment="1" applyProtection="1">
      <alignment vertical="center"/>
      <protection hidden="1"/>
    </xf>
    <xf numFmtId="181" fontId="73" fillId="25" borderId="49" xfId="266" applyNumberFormat="1" applyFont="1" applyFill="1" applyBorder="1" applyAlignment="1" applyProtection="1">
      <alignment vertical="center"/>
      <protection hidden="1"/>
    </xf>
    <xf numFmtId="0" fontId="73" fillId="25" borderId="18" xfId="352" quotePrefix="1" applyFont="1" applyFill="1" applyBorder="1" applyAlignment="1" applyProtection="1">
      <alignment horizontal="center" vertical="center"/>
      <protection hidden="1"/>
    </xf>
    <xf numFmtId="0" fontId="74" fillId="25" borderId="19" xfId="352" quotePrefix="1" applyFont="1" applyFill="1" applyBorder="1" applyAlignment="1" applyProtection="1">
      <alignment horizontal="center" vertical="center"/>
      <protection hidden="1"/>
    </xf>
    <xf numFmtId="0" fontId="73" fillId="25" borderId="18" xfId="352" quotePrefix="1" applyNumberFormat="1" applyFont="1" applyFill="1" applyBorder="1" applyAlignment="1" applyProtection="1">
      <alignment horizontal="center" vertical="center"/>
      <protection hidden="1"/>
    </xf>
    <xf numFmtId="0" fontId="74" fillId="25" borderId="19" xfId="352" quotePrefix="1" applyNumberFormat="1" applyFont="1" applyFill="1" applyBorder="1" applyAlignment="1" applyProtection="1">
      <alignment horizontal="center" vertical="center"/>
      <protection hidden="1"/>
    </xf>
    <xf numFmtId="181" fontId="161" fillId="25" borderId="35" xfId="354" applyNumberFormat="1" applyFont="1" applyFill="1" applyBorder="1" applyAlignment="1" applyProtection="1">
      <alignment horizontal="center"/>
      <protection hidden="1"/>
    </xf>
    <xf numFmtId="0" fontId="161" fillId="25" borderId="35" xfId="354" applyFont="1" applyFill="1" applyBorder="1" applyAlignment="1" applyProtection="1">
      <alignment horizontal="center"/>
      <protection hidden="1"/>
    </xf>
    <xf numFmtId="181" fontId="161" fillId="25" borderId="0" xfId="359" applyNumberFormat="1" applyFont="1" applyFill="1" applyBorder="1" applyAlignment="1" applyProtection="1">
      <alignment horizontal="left" vertical="center"/>
      <protection hidden="1"/>
    </xf>
    <xf numFmtId="3" fontId="161" fillId="25" borderId="0" xfId="359" applyNumberFormat="1" applyFont="1" applyFill="1" applyBorder="1" applyAlignment="1" applyProtection="1">
      <alignment horizontal="left" vertical="center"/>
      <protection hidden="1"/>
    </xf>
    <xf numFmtId="1" fontId="161" fillId="25" borderId="0" xfId="351" applyNumberFormat="1" applyFont="1" applyFill="1" applyBorder="1" applyAlignment="1" applyProtection="1">
      <alignment horizontal="left" vertical="center"/>
      <protection hidden="1"/>
    </xf>
    <xf numFmtId="181" fontId="161" fillId="25" borderId="0" xfId="354" applyNumberFormat="1" applyFont="1" applyFill="1" applyBorder="1" applyAlignment="1" applyProtection="1">
      <alignment horizontal="left" vertical="center"/>
      <protection hidden="1"/>
    </xf>
    <xf numFmtId="181" fontId="161" fillId="25" borderId="0" xfId="354" applyNumberFormat="1" applyFont="1" applyFill="1" applyBorder="1" applyAlignment="1" applyProtection="1">
      <alignment horizontal="right" vertical="center"/>
      <protection hidden="1"/>
    </xf>
    <xf numFmtId="0" fontId="161" fillId="25" borderId="0" xfId="359" applyFont="1" applyFill="1" applyBorder="1" applyAlignment="1" applyProtection="1">
      <alignment horizontal="left" vertical="center"/>
      <protection hidden="1"/>
    </xf>
    <xf numFmtId="1" fontId="161" fillId="25" borderId="0" xfId="350" applyNumberFormat="1" applyFont="1" applyFill="1" applyBorder="1" applyAlignment="1" applyProtection="1">
      <alignment horizontal="left" vertical="center"/>
      <protection hidden="1"/>
    </xf>
    <xf numFmtId="177" fontId="73" fillId="25" borderId="16" xfId="266" applyFont="1" applyFill="1" applyBorder="1" applyAlignment="1" applyProtection="1">
      <alignment horizontal="center" vertical="center"/>
      <protection hidden="1"/>
    </xf>
    <xf numFmtId="177" fontId="73" fillId="25" borderId="50" xfId="266" applyFont="1" applyFill="1" applyBorder="1" applyAlignment="1" applyProtection="1">
      <alignment horizontal="center" vertical="center"/>
      <protection hidden="1"/>
    </xf>
    <xf numFmtId="0" fontId="73" fillId="25" borderId="44" xfId="0" applyFont="1" applyFill="1" applyBorder="1" applyAlignment="1" applyProtection="1">
      <alignment horizontal="center" vertical="center"/>
      <protection hidden="1"/>
    </xf>
    <xf numFmtId="3" fontId="161" fillId="25" borderId="0" xfId="354" applyNumberFormat="1" applyFont="1" applyFill="1" applyBorder="1" applyAlignment="1" applyProtection="1">
      <alignment horizontal="center"/>
      <protection hidden="1"/>
    </xf>
    <xf numFmtId="181" fontId="161" fillId="25" borderId="0" xfId="354" applyNumberFormat="1" applyFont="1" applyFill="1" applyBorder="1" applyAlignment="1" applyProtection="1">
      <alignment horizontal="right"/>
      <protection hidden="1"/>
    </xf>
    <xf numFmtId="0" fontId="173" fillId="25" borderId="0" xfId="359" applyFont="1" applyFill="1" applyBorder="1" applyAlignment="1" applyProtection="1">
      <alignment horizontal="center" vertical="center"/>
      <protection hidden="1"/>
    </xf>
    <xf numFmtId="0" fontId="73" fillId="25" borderId="0" xfId="359" applyFont="1" applyFill="1" applyBorder="1" applyAlignment="1" applyProtection="1">
      <alignment horizontal="center"/>
      <protection hidden="1"/>
    </xf>
    <xf numFmtId="181" fontId="165" fillId="25" borderId="0" xfId="359" applyNumberFormat="1" applyFont="1" applyFill="1" applyBorder="1" applyAlignment="1" applyProtection="1">
      <alignment horizontal="center" vertical="center"/>
      <protection hidden="1"/>
    </xf>
    <xf numFmtId="0" fontId="161" fillId="25" borderId="0" xfId="359" applyFont="1" applyFill="1" applyAlignment="1" applyProtection="1">
      <alignment horizontal="center"/>
      <protection hidden="1"/>
    </xf>
    <xf numFmtId="181" fontId="161" fillId="25" borderId="0" xfId="359" applyNumberFormat="1" applyFont="1" applyFill="1" applyAlignment="1" applyProtection="1">
      <alignment horizontal="center"/>
      <protection hidden="1"/>
    </xf>
    <xf numFmtId="0" fontId="161" fillId="25" borderId="0" xfId="359" applyFont="1" applyFill="1" applyBorder="1" applyAlignment="1" applyProtection="1">
      <alignment horizontal="center"/>
      <protection hidden="1"/>
    </xf>
    <xf numFmtId="0" fontId="164" fillId="25" borderId="0" xfId="359" applyFont="1" applyFill="1" applyAlignment="1" applyProtection="1">
      <alignment horizontal="center" vertical="center"/>
      <protection hidden="1"/>
    </xf>
    <xf numFmtId="181" fontId="73" fillId="25" borderId="0" xfId="352" applyNumberFormat="1" applyFont="1" applyFill="1" applyBorder="1" applyAlignment="1" applyProtection="1">
      <alignment horizontal="center" vertical="center"/>
      <protection hidden="1"/>
    </xf>
    <xf numFmtId="0" fontId="73" fillId="25" borderId="0" xfId="352" applyFont="1" applyFill="1" applyBorder="1" applyAlignment="1" applyProtection="1">
      <alignment horizontal="center" vertical="center"/>
      <protection hidden="1"/>
    </xf>
    <xf numFmtId="3" fontId="73" fillId="25" borderId="0" xfId="352" applyNumberFormat="1" applyFont="1" applyFill="1" applyBorder="1" applyAlignment="1" applyProtection="1">
      <alignment horizontal="center" vertical="center"/>
      <protection hidden="1"/>
    </xf>
    <xf numFmtId="3" fontId="73" fillId="25" borderId="47" xfId="265" applyNumberFormat="1" applyFont="1" applyFill="1" applyBorder="1" applyAlignment="1" applyProtection="1">
      <alignment vertical="center" wrapText="1"/>
      <protection hidden="1"/>
    </xf>
    <xf numFmtId="181" fontId="73" fillId="25" borderId="42" xfId="265" applyNumberFormat="1" applyFont="1" applyFill="1" applyBorder="1" applyAlignment="1" applyProtection="1">
      <alignment horizontal="center" vertical="center" wrapText="1"/>
      <protection hidden="1"/>
    </xf>
    <xf numFmtId="177" fontId="74" fillId="25" borderId="0" xfId="216" applyFont="1" applyFill="1" applyAlignment="1" applyProtection="1">
      <alignment horizontal="right" vertical="center"/>
      <protection hidden="1"/>
    </xf>
    <xf numFmtId="186" fontId="74" fillId="25" borderId="83" xfId="0" applyNumberFormat="1" applyFont="1" applyFill="1" applyBorder="1" applyAlignment="1" applyProtection="1">
      <alignment horizontal="right" vertical="center"/>
      <protection hidden="1"/>
    </xf>
    <xf numFmtId="0" fontId="161" fillId="25" borderId="35" xfId="0" applyNumberFormat="1" applyFont="1" applyFill="1" applyBorder="1" applyAlignment="1" applyProtection="1">
      <protection hidden="1"/>
    </xf>
    <xf numFmtId="0" fontId="187" fillId="25" borderId="35" xfId="0" applyNumberFormat="1" applyFont="1" applyFill="1" applyBorder="1" applyAlignment="1" applyProtection="1">
      <protection hidden="1"/>
    </xf>
    <xf numFmtId="0" fontId="161" fillId="25" borderId="35" xfId="0" applyNumberFormat="1" applyFont="1" applyFill="1" applyBorder="1" applyAlignment="1" applyProtection="1">
      <alignment horizontal="right"/>
      <protection hidden="1"/>
    </xf>
    <xf numFmtId="0" fontId="161" fillId="25" borderId="0" xfId="0" applyNumberFormat="1" applyFont="1" applyFill="1" applyAlignment="1" applyProtection="1">
      <alignment horizontal="right"/>
      <protection hidden="1"/>
    </xf>
    <xf numFmtId="0" fontId="161" fillId="25" borderId="0" xfId="0" applyNumberFormat="1" applyFont="1" applyFill="1" applyAlignment="1" applyProtection="1">
      <protection hidden="1"/>
    </xf>
    <xf numFmtId="0" fontId="187" fillId="25" borderId="0" xfId="0" applyNumberFormat="1" applyFont="1" applyFill="1" applyAlignment="1" applyProtection="1">
      <protection hidden="1"/>
    </xf>
    <xf numFmtId="1" fontId="162" fillId="25" borderId="0" xfId="353" applyNumberFormat="1" applyFont="1" applyFill="1" applyBorder="1" applyAlignment="1" applyProtection="1">
      <alignment horizontal="center" vertical="center"/>
      <protection hidden="1"/>
    </xf>
    <xf numFmtId="3" fontId="178" fillId="25" borderId="0" xfId="353" applyNumberFormat="1" applyFont="1" applyFill="1" applyAlignment="1" applyProtection="1">
      <alignment horizontal="center" vertical="center"/>
      <protection hidden="1"/>
    </xf>
    <xf numFmtId="181" fontId="178" fillId="25" borderId="0" xfId="353" applyNumberFormat="1" applyFont="1" applyFill="1" applyAlignment="1" applyProtection="1">
      <alignment horizontal="center" vertical="center"/>
      <protection hidden="1"/>
    </xf>
    <xf numFmtId="1" fontId="178" fillId="25" borderId="0" xfId="353" applyNumberFormat="1" applyFont="1" applyFill="1" applyAlignment="1" applyProtection="1">
      <alignment horizontal="center" vertical="center"/>
      <protection hidden="1"/>
    </xf>
    <xf numFmtId="1" fontId="164" fillId="25" borderId="0" xfId="356" applyNumberFormat="1" applyFont="1" applyFill="1" applyBorder="1" applyAlignment="1" applyProtection="1">
      <alignment horizontal="center" vertical="center"/>
      <protection hidden="1"/>
    </xf>
    <xf numFmtId="1" fontId="159" fillId="25" borderId="0" xfId="356" applyNumberFormat="1" applyFont="1" applyFill="1" applyBorder="1" applyAlignment="1" applyProtection="1">
      <alignment horizontal="center" vertical="center"/>
      <protection hidden="1"/>
    </xf>
    <xf numFmtId="1" fontId="160" fillId="25" borderId="0" xfId="356" applyNumberFormat="1" applyFont="1" applyFill="1" applyBorder="1" applyAlignment="1" applyProtection="1">
      <alignment horizontal="center" vertical="center"/>
      <protection hidden="1"/>
    </xf>
    <xf numFmtId="1" fontId="73" fillId="25" borderId="0" xfId="350" applyNumberFormat="1" applyFont="1" applyFill="1" applyBorder="1" applyAlignment="1" applyProtection="1">
      <alignment horizontal="center" vertical="center"/>
      <protection hidden="1"/>
    </xf>
    <xf numFmtId="0" fontId="73" fillId="25" borderId="39" xfId="352" applyFont="1" applyFill="1" applyBorder="1" applyAlignment="1" applyProtection="1">
      <alignment horizontal="center" vertical="center"/>
      <protection hidden="1"/>
    </xf>
    <xf numFmtId="0" fontId="73" fillId="25" borderId="41" xfId="352" applyFont="1" applyFill="1" applyBorder="1" applyAlignment="1" applyProtection="1">
      <alignment horizontal="center" vertical="center"/>
      <protection hidden="1"/>
    </xf>
    <xf numFmtId="177" fontId="73" fillId="25" borderId="40" xfId="296" applyFont="1" applyFill="1" applyBorder="1" applyAlignment="1" applyProtection="1">
      <alignment horizontal="center" vertical="center"/>
      <protection hidden="1"/>
    </xf>
    <xf numFmtId="177" fontId="73" fillId="25" borderId="42" xfId="296" applyFont="1" applyFill="1" applyBorder="1" applyAlignment="1" applyProtection="1">
      <alignment horizontal="center" vertical="center"/>
      <protection hidden="1"/>
    </xf>
    <xf numFmtId="41" fontId="73" fillId="25" borderId="0" xfId="216" applyNumberFormat="1" applyFont="1" applyFill="1" applyBorder="1" applyAlignment="1" applyProtection="1">
      <alignment vertical="center"/>
      <protection hidden="1"/>
    </xf>
    <xf numFmtId="1" fontId="74" fillId="25" borderId="0" xfId="350" applyNumberFormat="1" applyFont="1" applyFill="1" applyBorder="1" applyAlignment="1" applyProtection="1">
      <alignment horizontal="center" vertical="center"/>
      <protection hidden="1"/>
    </xf>
    <xf numFmtId="41" fontId="74" fillId="25" borderId="0" xfId="216" applyNumberFormat="1" applyFont="1" applyFill="1" applyBorder="1" applyAlignment="1" applyProtection="1">
      <alignment vertical="center"/>
      <protection hidden="1"/>
    </xf>
    <xf numFmtId="41" fontId="74" fillId="25" borderId="83" xfId="216" applyNumberFormat="1" applyFont="1" applyFill="1" applyBorder="1" applyAlignment="1" applyProtection="1">
      <alignment vertical="center"/>
      <protection hidden="1"/>
    </xf>
    <xf numFmtId="1" fontId="73" fillId="25" borderId="0" xfId="356" applyNumberFormat="1" applyFont="1" applyFill="1" applyAlignment="1" applyProtection="1">
      <alignment horizontal="center" vertical="center"/>
      <protection hidden="1"/>
    </xf>
    <xf numFmtId="3" fontId="73" fillId="25" borderId="0" xfId="356" applyNumberFormat="1" applyFont="1" applyFill="1" applyAlignment="1" applyProtection="1">
      <alignment horizontal="center" vertical="center"/>
      <protection hidden="1"/>
    </xf>
    <xf numFmtId="1" fontId="73" fillId="25" borderId="0" xfId="356" applyNumberFormat="1" applyFont="1" applyFill="1" applyBorder="1" applyAlignment="1" applyProtection="1">
      <alignment horizontal="center" vertical="center"/>
      <protection hidden="1"/>
    </xf>
    <xf numFmtId="1" fontId="165" fillId="25" borderId="0" xfId="356" applyNumberFormat="1" applyFont="1" applyFill="1" applyAlignment="1" applyProtection="1">
      <alignment horizontal="center" vertical="center"/>
      <protection hidden="1"/>
    </xf>
    <xf numFmtId="41" fontId="73" fillId="25" borderId="0" xfId="0" applyNumberFormat="1" applyFont="1" applyFill="1" applyBorder="1" applyAlignment="1" applyProtection="1">
      <alignment vertical="center"/>
      <protection hidden="1"/>
    </xf>
    <xf numFmtId="1" fontId="74" fillId="25" borderId="0" xfId="356" applyNumberFormat="1" applyFont="1" applyFill="1" applyBorder="1" applyAlignment="1" applyProtection="1">
      <alignment horizontal="center" vertical="center"/>
      <protection hidden="1"/>
    </xf>
    <xf numFmtId="41" fontId="74" fillId="25" borderId="0" xfId="0" applyNumberFormat="1" applyFont="1" applyFill="1" applyBorder="1" applyAlignment="1" applyProtection="1">
      <alignment vertical="center"/>
      <protection hidden="1"/>
    </xf>
    <xf numFmtId="3" fontId="161" fillId="25" borderId="35" xfId="354" applyNumberFormat="1" applyFont="1" applyFill="1" applyBorder="1" applyAlignment="1" applyProtection="1">
      <alignment horizontal="center"/>
      <protection hidden="1"/>
    </xf>
    <xf numFmtId="181" fontId="161" fillId="25" borderId="35" xfId="354" applyNumberFormat="1" applyFont="1" applyFill="1" applyBorder="1" applyAlignment="1" applyProtection="1">
      <alignment horizontal="right"/>
      <protection hidden="1"/>
    </xf>
    <xf numFmtId="3" fontId="161" fillId="25" borderId="0" xfId="346" applyNumberFormat="1" applyFont="1" applyFill="1" applyBorder="1" applyAlignment="1" applyProtection="1">
      <alignment horizontal="right"/>
      <protection hidden="1"/>
    </xf>
    <xf numFmtId="1" fontId="178" fillId="25" borderId="0" xfId="351" applyNumberFormat="1" applyFont="1" applyFill="1" applyAlignment="1" applyProtection="1">
      <alignment horizontal="center" vertical="center"/>
      <protection hidden="1"/>
    </xf>
    <xf numFmtId="1" fontId="178" fillId="25" borderId="0" xfId="351" applyNumberFormat="1" applyFont="1" applyFill="1" applyBorder="1" applyAlignment="1" applyProtection="1">
      <alignment horizontal="center" vertical="center"/>
      <protection hidden="1"/>
    </xf>
    <xf numFmtId="0" fontId="159" fillId="25" borderId="0" xfId="352" applyFont="1" applyFill="1" applyBorder="1" applyAlignment="1" applyProtection="1">
      <alignment horizontal="center" vertical="center"/>
      <protection hidden="1"/>
    </xf>
    <xf numFmtId="1" fontId="73" fillId="25" borderId="0" xfId="351" applyNumberFormat="1" applyFont="1" applyFill="1" applyAlignment="1" applyProtection="1">
      <alignment horizontal="center" vertical="center"/>
      <protection hidden="1"/>
    </xf>
    <xf numFmtId="1" fontId="73" fillId="25" borderId="0" xfId="351" applyNumberFormat="1" applyFont="1" applyFill="1" applyBorder="1" applyAlignment="1" applyProtection="1">
      <alignment horizontal="center" vertical="center"/>
      <protection hidden="1"/>
    </xf>
    <xf numFmtId="0" fontId="73" fillId="25" borderId="22" xfId="352" applyFont="1" applyFill="1" applyBorder="1" applyAlignment="1" applyProtection="1">
      <alignment horizontal="center" vertical="center"/>
      <protection hidden="1"/>
    </xf>
    <xf numFmtId="181" fontId="73" fillId="25" borderId="41" xfId="296" applyNumberFormat="1" applyFont="1" applyFill="1" applyBorder="1" applyAlignment="1" applyProtection="1">
      <alignment horizontal="center" vertical="center" wrapText="1"/>
      <protection hidden="1"/>
    </xf>
    <xf numFmtId="1" fontId="74" fillId="25" borderId="0" xfId="351" applyNumberFormat="1" applyFont="1" applyFill="1" applyBorder="1" applyAlignment="1" applyProtection="1">
      <alignment horizontal="center" vertical="center"/>
      <protection hidden="1"/>
    </xf>
    <xf numFmtId="0" fontId="160" fillId="25" borderId="0" xfId="352" applyFont="1" applyFill="1" applyBorder="1" applyAlignment="1" applyProtection="1">
      <alignment horizontal="center" vertical="center"/>
      <protection hidden="1"/>
    </xf>
    <xf numFmtId="0" fontId="160" fillId="25" borderId="0" xfId="352" applyFont="1" applyFill="1" applyAlignment="1" applyProtection="1">
      <alignment horizontal="center" vertical="center"/>
      <protection hidden="1"/>
    </xf>
    <xf numFmtId="177" fontId="73" fillId="25" borderId="46" xfId="296" applyFont="1" applyFill="1" applyBorder="1" applyAlignment="1" applyProtection="1">
      <alignment horizontal="center" vertical="center"/>
      <protection hidden="1"/>
    </xf>
    <xf numFmtId="177" fontId="73" fillId="25" borderId="45" xfId="296" applyFont="1" applyFill="1" applyBorder="1" applyAlignment="1" applyProtection="1">
      <alignment horizontal="center" vertical="center"/>
      <protection hidden="1"/>
    </xf>
    <xf numFmtId="0" fontId="73" fillId="25" borderId="23" xfId="352" applyFont="1" applyFill="1" applyBorder="1" applyAlignment="1" applyProtection="1">
      <alignment horizontal="center" vertical="center"/>
      <protection hidden="1"/>
    </xf>
    <xf numFmtId="0" fontId="74" fillId="25" borderId="0" xfId="352" applyFont="1" applyFill="1" applyBorder="1" applyAlignment="1" applyProtection="1">
      <alignment horizontal="center" vertical="center"/>
      <protection hidden="1"/>
    </xf>
    <xf numFmtId="41" fontId="74" fillId="25" borderId="83" xfId="216" applyNumberFormat="1" applyFont="1" applyFill="1" applyBorder="1" applyAlignment="1" applyProtection="1">
      <alignment horizontal="right" vertical="center"/>
      <protection hidden="1"/>
    </xf>
    <xf numFmtId="181" fontId="161" fillId="25" borderId="0" xfId="354" applyNumberFormat="1" applyFont="1" applyFill="1" applyAlignment="1" applyProtection="1">
      <alignment horizontal="left"/>
      <protection hidden="1"/>
    </xf>
    <xf numFmtId="181" fontId="73" fillId="25" borderId="0" xfId="354" applyNumberFormat="1" applyFont="1" applyFill="1" applyAlignment="1" applyProtection="1">
      <alignment horizontal="center" vertical="center"/>
      <protection hidden="1"/>
    </xf>
    <xf numFmtId="0" fontId="73" fillId="25" borderId="0" xfId="354" applyFont="1" applyFill="1" applyAlignment="1" applyProtection="1">
      <alignment horizontal="center" vertical="center"/>
      <protection hidden="1"/>
    </xf>
    <xf numFmtId="3" fontId="73" fillId="25" borderId="0" xfId="354" applyNumberFormat="1" applyFont="1" applyFill="1" applyAlignment="1" applyProtection="1">
      <alignment horizontal="center" vertical="center"/>
      <protection hidden="1"/>
    </xf>
    <xf numFmtId="0" fontId="73" fillId="25" borderId="0" xfId="354" applyFont="1" applyFill="1" applyBorder="1" applyAlignment="1" applyProtection="1">
      <alignment horizontal="center" vertical="center"/>
      <protection hidden="1"/>
    </xf>
    <xf numFmtId="0" fontId="159" fillId="25" borderId="0" xfId="354" applyFont="1" applyFill="1" applyBorder="1" applyAlignment="1" applyProtection="1">
      <alignment horizontal="center" vertical="center"/>
      <protection hidden="1"/>
    </xf>
    <xf numFmtId="0" fontId="160" fillId="25" borderId="0" xfId="354" applyFont="1" applyFill="1" applyBorder="1" applyAlignment="1" applyProtection="1">
      <alignment horizontal="center" vertical="center"/>
      <protection hidden="1"/>
    </xf>
    <xf numFmtId="0" fontId="73" fillId="25" borderId="0" xfId="354" applyFont="1" applyFill="1" applyBorder="1" applyAlignment="1" applyProtection="1">
      <alignment horizontal="left" vertical="center"/>
      <protection hidden="1"/>
    </xf>
    <xf numFmtId="181" fontId="73" fillId="25" borderId="0" xfId="354" applyNumberFormat="1" applyFont="1" applyFill="1" applyBorder="1" applyAlignment="1" applyProtection="1">
      <alignment horizontal="center" vertical="center"/>
      <protection hidden="1"/>
    </xf>
    <xf numFmtId="3" fontId="73" fillId="25" borderId="0" xfId="354" applyNumberFormat="1" applyFont="1" applyFill="1" applyBorder="1" applyAlignment="1" applyProtection="1">
      <alignment horizontal="center" vertical="center"/>
      <protection hidden="1"/>
    </xf>
    <xf numFmtId="181" fontId="73" fillId="25" borderId="0" xfId="354" applyNumberFormat="1" applyFont="1" applyFill="1" applyBorder="1" applyAlignment="1" applyProtection="1">
      <alignment horizontal="right" vertical="center"/>
      <protection hidden="1"/>
    </xf>
    <xf numFmtId="41" fontId="73" fillId="25" borderId="18" xfId="216" applyNumberFormat="1" applyFont="1" applyFill="1" applyBorder="1" applyAlignment="1" applyProtection="1">
      <alignment horizontal="right" vertical="center"/>
      <protection hidden="1"/>
    </xf>
    <xf numFmtId="0" fontId="74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74" fillId="25" borderId="18" xfId="216" applyNumberFormat="1" applyFont="1" applyFill="1" applyBorder="1" applyAlignment="1" applyProtection="1">
      <alignment horizontal="right" vertical="center"/>
      <protection hidden="1"/>
    </xf>
    <xf numFmtId="41" fontId="74" fillId="25" borderId="0" xfId="216" applyNumberFormat="1" applyFont="1" applyFill="1" applyBorder="1" applyAlignment="1" applyProtection="1">
      <alignment horizontal="right" vertical="center"/>
      <protection hidden="1"/>
    </xf>
    <xf numFmtId="217" fontId="74" fillId="25" borderId="0" xfId="354" applyNumberFormat="1" applyFont="1" applyFill="1" applyBorder="1" applyAlignment="1" applyProtection="1">
      <alignment horizontal="center" vertical="center"/>
      <protection hidden="1"/>
    </xf>
    <xf numFmtId="0" fontId="74" fillId="25" borderId="0" xfId="354" applyFont="1" applyFill="1" applyBorder="1" applyAlignment="1" applyProtection="1">
      <alignment horizontal="center" vertical="center"/>
      <protection hidden="1"/>
    </xf>
    <xf numFmtId="0" fontId="74" fillId="25" borderId="17" xfId="0" quotePrefix="1" applyNumberFormat="1" applyFont="1" applyFill="1" applyBorder="1" applyAlignment="1" applyProtection="1">
      <alignment horizontal="center" vertical="center"/>
      <protection hidden="1"/>
    </xf>
    <xf numFmtId="41" fontId="74" fillId="25" borderId="19" xfId="216" applyNumberFormat="1" applyFont="1" applyFill="1" applyBorder="1" applyAlignment="1" applyProtection="1">
      <alignment horizontal="right" vertical="center"/>
      <protection hidden="1"/>
    </xf>
    <xf numFmtId="187" fontId="73" fillId="25" borderId="0" xfId="354" applyNumberFormat="1" applyFont="1" applyFill="1" applyAlignment="1" applyProtection="1">
      <alignment horizontal="center" vertical="center"/>
      <protection hidden="1"/>
    </xf>
    <xf numFmtId="0" fontId="162" fillId="25" borderId="0" xfId="354" applyFont="1" applyFill="1" applyAlignment="1" applyProtection="1">
      <alignment horizontal="center" vertical="center"/>
      <protection hidden="1"/>
    </xf>
    <xf numFmtId="181" fontId="178" fillId="25" borderId="0" xfId="354" applyNumberFormat="1" applyFont="1" applyFill="1" applyAlignment="1" applyProtection="1">
      <alignment horizontal="center" vertical="center"/>
      <protection hidden="1"/>
    </xf>
    <xf numFmtId="0" fontId="178" fillId="25" borderId="0" xfId="354" applyFont="1" applyFill="1" applyAlignment="1" applyProtection="1">
      <alignment horizontal="center" vertical="center"/>
      <protection hidden="1"/>
    </xf>
    <xf numFmtId="3" fontId="178" fillId="25" borderId="0" xfId="354" applyNumberFormat="1" applyFont="1" applyFill="1" applyAlignment="1" applyProtection="1">
      <alignment horizontal="center" vertical="center"/>
      <protection hidden="1"/>
    </xf>
    <xf numFmtId="0" fontId="178" fillId="25" borderId="0" xfId="354" applyFont="1" applyFill="1" applyBorder="1" applyAlignment="1" applyProtection="1">
      <alignment horizontal="center" vertical="center"/>
      <protection hidden="1"/>
    </xf>
    <xf numFmtId="181" fontId="164" fillId="25" borderId="0" xfId="359" applyNumberFormat="1" applyFont="1" applyFill="1" applyBorder="1" applyAlignment="1" applyProtection="1">
      <alignment horizontal="center" vertical="center"/>
      <protection hidden="1"/>
    </xf>
    <xf numFmtId="0" fontId="170" fillId="25" borderId="0" xfId="0" applyFont="1" applyFill="1" applyAlignment="1" applyProtection="1">
      <alignment horizontal="center" vertical="center" wrapText="1" shrinkToFit="1"/>
      <protection hidden="1"/>
    </xf>
    <xf numFmtId="0" fontId="165" fillId="25" borderId="0" xfId="359" applyFont="1" applyFill="1" applyBorder="1" applyAlignment="1" applyProtection="1">
      <alignment horizontal="center" vertical="center"/>
      <protection hidden="1"/>
    </xf>
    <xf numFmtId="181" fontId="73" fillId="25" borderId="4" xfId="359" applyNumberFormat="1" applyFont="1" applyFill="1" applyBorder="1" applyAlignment="1" applyProtection="1">
      <alignment horizontal="center" vertical="center"/>
      <protection hidden="1"/>
    </xf>
    <xf numFmtId="0" fontId="73" fillId="25" borderId="4" xfId="359" applyFont="1" applyFill="1" applyBorder="1" applyAlignment="1" applyProtection="1">
      <alignment horizontal="center" vertical="center"/>
      <protection hidden="1"/>
    </xf>
    <xf numFmtId="41" fontId="73" fillId="25" borderId="0" xfId="347" quotePrefix="1" applyNumberFormat="1" applyFont="1" applyFill="1" applyBorder="1" applyAlignment="1" applyProtection="1">
      <alignment horizontal="right" vertical="center"/>
      <protection hidden="1"/>
    </xf>
    <xf numFmtId="0" fontId="188" fillId="25" borderId="0" xfId="359" applyFont="1" applyFill="1" applyBorder="1" applyAlignment="1" applyProtection="1">
      <alignment horizontal="center" vertical="center"/>
      <protection hidden="1"/>
    </xf>
    <xf numFmtId="0" fontId="74" fillId="25" borderId="17" xfId="266" quotePrefix="1" applyNumberFormat="1" applyFont="1" applyFill="1" applyBorder="1" applyAlignment="1" applyProtection="1">
      <alignment horizontal="center" vertical="center"/>
      <protection hidden="1"/>
    </xf>
    <xf numFmtId="3" fontId="161" fillId="25" borderId="0" xfId="359" applyNumberFormat="1" applyFont="1" applyFill="1" applyAlignment="1" applyProtection="1">
      <alignment horizontal="left"/>
      <protection hidden="1"/>
    </xf>
    <xf numFmtId="3" fontId="161" fillId="25" borderId="0" xfId="359" applyNumberFormat="1" applyFont="1" applyFill="1" applyAlignment="1" applyProtection="1">
      <alignment horizontal="right"/>
      <protection hidden="1"/>
    </xf>
    <xf numFmtId="0" fontId="161" fillId="25" borderId="35" xfId="331" applyFont="1" applyFill="1" applyBorder="1" applyAlignment="1" applyProtection="1">
      <alignment horizontal="right"/>
      <protection hidden="1"/>
    </xf>
    <xf numFmtId="0" fontId="164" fillId="25" borderId="0" xfId="359" applyFont="1" applyFill="1" applyBorder="1" applyAlignment="1" applyProtection="1">
      <alignment horizontal="center"/>
      <protection hidden="1"/>
    </xf>
    <xf numFmtId="3" fontId="161" fillId="25" borderId="0" xfId="359" applyNumberFormat="1" applyFont="1" applyFill="1" applyAlignment="1" applyProtection="1">
      <alignment horizontal="left" vertical="center"/>
      <protection hidden="1"/>
    </xf>
    <xf numFmtId="0" fontId="163" fillId="25" borderId="0" xfId="0" applyFont="1" applyFill="1" applyAlignment="1" applyProtection="1">
      <alignment horizontal="center" vertical="center" wrapText="1" shrinkToFit="1"/>
      <protection hidden="1"/>
    </xf>
    <xf numFmtId="0" fontId="73" fillId="25" borderId="4" xfId="353" applyNumberFormat="1" applyFont="1" applyFill="1" applyBorder="1" applyAlignment="1" applyProtection="1">
      <alignment horizontal="left" vertical="center"/>
      <protection hidden="1"/>
    </xf>
    <xf numFmtId="0" fontId="73" fillId="25" borderId="4" xfId="359" applyNumberFormat="1" applyFont="1" applyFill="1" applyBorder="1" applyAlignment="1" applyProtection="1">
      <alignment horizontal="left" vertical="center"/>
      <protection hidden="1"/>
    </xf>
    <xf numFmtId="0" fontId="73" fillId="25" borderId="4" xfId="359" applyNumberFormat="1" applyFont="1" applyFill="1" applyBorder="1" applyAlignment="1" applyProtection="1">
      <alignment horizontal="right" vertical="center"/>
      <protection hidden="1"/>
    </xf>
    <xf numFmtId="0" fontId="73" fillId="25" borderId="0" xfId="359" applyNumberFormat="1" applyFont="1" applyFill="1" applyBorder="1" applyAlignment="1" applyProtection="1">
      <alignment horizontal="left" vertical="center"/>
      <protection hidden="1"/>
    </xf>
    <xf numFmtId="41" fontId="73" fillId="25" borderId="0" xfId="347" applyNumberFormat="1" applyFont="1" applyFill="1" applyBorder="1" applyAlignment="1" applyProtection="1">
      <alignment horizontal="right" vertical="center"/>
      <protection hidden="1"/>
    </xf>
    <xf numFmtId="188" fontId="73" fillId="25" borderId="0" xfId="347" applyNumberFormat="1" applyFont="1" applyFill="1" applyBorder="1" applyAlignment="1" applyProtection="1">
      <alignment horizontal="right" vertical="center"/>
      <protection hidden="1"/>
    </xf>
    <xf numFmtId="181" fontId="161" fillId="25" borderId="0" xfId="359" applyNumberFormat="1" applyFont="1" applyFill="1" applyAlignment="1" applyProtection="1">
      <alignment horizontal="right" vertical="center"/>
      <protection hidden="1"/>
    </xf>
    <xf numFmtId="0" fontId="161" fillId="25" borderId="0" xfId="331" applyFont="1" applyFill="1" applyBorder="1" applyAlignment="1" applyProtection="1">
      <alignment horizontal="right" vertical="center"/>
      <protection hidden="1"/>
    </xf>
    <xf numFmtId="0" fontId="164" fillId="25" borderId="0" xfId="349" applyFont="1" applyFill="1" applyBorder="1" applyAlignment="1" applyProtection="1">
      <alignment horizontal="center" vertical="center"/>
      <protection hidden="1"/>
    </xf>
    <xf numFmtId="0" fontId="159" fillId="25" borderId="0" xfId="349" applyFont="1" applyFill="1" applyBorder="1" applyAlignment="1" applyProtection="1">
      <alignment horizontal="center" vertical="center"/>
      <protection hidden="1"/>
    </xf>
    <xf numFmtId="0" fontId="160" fillId="25" borderId="0" xfId="349" applyFont="1" applyFill="1" applyBorder="1" applyAlignment="1" applyProtection="1">
      <alignment horizontal="center" vertical="center"/>
      <protection hidden="1"/>
    </xf>
    <xf numFmtId="0" fontId="73" fillId="25" borderId="0" xfId="349" applyFont="1" applyFill="1" applyBorder="1" applyAlignment="1" applyProtection="1">
      <alignment horizontal="left" vertical="center"/>
      <protection hidden="1"/>
    </xf>
    <xf numFmtId="0" fontId="73" fillId="25" borderId="0" xfId="349" applyFont="1" applyFill="1" applyBorder="1" applyAlignment="1" applyProtection="1">
      <alignment horizontal="center" vertical="center"/>
      <protection hidden="1"/>
    </xf>
    <xf numFmtId="3" fontId="73" fillId="25" borderId="0" xfId="349" applyNumberFormat="1" applyFont="1" applyFill="1" applyBorder="1" applyAlignment="1" applyProtection="1">
      <alignment horizontal="center" vertical="center"/>
      <protection hidden="1"/>
    </xf>
    <xf numFmtId="184" fontId="73" fillId="25" borderId="0" xfId="349" applyNumberFormat="1" applyFont="1" applyFill="1" applyBorder="1" applyAlignment="1" applyProtection="1">
      <alignment horizontal="center" vertical="center"/>
      <protection hidden="1"/>
    </xf>
    <xf numFmtId="184" fontId="73" fillId="25" borderId="0" xfId="349" applyNumberFormat="1" applyFont="1" applyFill="1" applyBorder="1" applyAlignment="1" applyProtection="1">
      <alignment horizontal="right" vertical="center"/>
      <protection hidden="1"/>
    </xf>
    <xf numFmtId="177" fontId="73" fillId="25" borderId="0" xfId="294" applyFont="1" applyFill="1" applyBorder="1" applyAlignment="1" applyProtection="1">
      <alignment horizontal="center" vertical="center"/>
      <protection hidden="1"/>
    </xf>
    <xf numFmtId="3" fontId="73" fillId="25" borderId="29" xfId="294" applyNumberFormat="1" applyFont="1" applyFill="1" applyBorder="1" applyAlignment="1" applyProtection="1">
      <alignment vertical="center" wrapText="1"/>
      <protection hidden="1"/>
    </xf>
    <xf numFmtId="3" fontId="73" fillId="25" borderId="42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40" xfId="294" applyNumberFormat="1" applyFont="1" applyFill="1" applyBorder="1" applyAlignment="1" applyProtection="1">
      <alignment horizontal="center" vertical="center" wrapText="1"/>
      <protection hidden="1"/>
    </xf>
    <xf numFmtId="0" fontId="74" fillId="25" borderId="0" xfId="349" applyFont="1" applyFill="1" applyBorder="1" applyAlignment="1" applyProtection="1">
      <alignment horizontal="center" vertical="center"/>
      <protection hidden="1"/>
    </xf>
    <xf numFmtId="0" fontId="161" fillId="25" borderId="0" xfId="349" applyFont="1" applyFill="1" applyAlignment="1" applyProtection="1">
      <protection hidden="1"/>
    </xf>
    <xf numFmtId="3" fontId="161" fillId="25" borderId="0" xfId="349" applyNumberFormat="1" applyFont="1" applyFill="1" applyAlignment="1" applyProtection="1">
      <alignment horizontal="right"/>
      <protection hidden="1"/>
    </xf>
    <xf numFmtId="0" fontId="73" fillId="25" borderId="0" xfId="349" applyFont="1" applyFill="1" applyAlignment="1" applyProtection="1">
      <alignment horizontal="center" vertical="center"/>
      <protection hidden="1"/>
    </xf>
    <xf numFmtId="3" fontId="73" fillId="25" borderId="0" xfId="349" applyNumberFormat="1" applyFont="1" applyFill="1" applyAlignment="1" applyProtection="1">
      <alignment horizontal="center" vertical="center"/>
      <protection hidden="1"/>
    </xf>
    <xf numFmtId="184" fontId="73" fillId="25" borderId="0" xfId="349" applyNumberFormat="1" applyFont="1" applyFill="1" applyAlignment="1" applyProtection="1">
      <alignment horizontal="center" vertical="center"/>
      <protection hidden="1"/>
    </xf>
    <xf numFmtId="0" fontId="178" fillId="25" borderId="0" xfId="349" applyFont="1" applyFill="1" applyBorder="1" applyAlignment="1" applyProtection="1">
      <alignment horizontal="center" vertical="center"/>
      <protection hidden="1"/>
    </xf>
    <xf numFmtId="0" fontId="162" fillId="25" borderId="0" xfId="349" applyFont="1" applyFill="1" applyAlignment="1" applyProtection="1">
      <alignment horizontal="center" vertical="center"/>
      <protection hidden="1"/>
    </xf>
    <xf numFmtId="3" fontId="178" fillId="25" borderId="0" xfId="349" applyNumberFormat="1" applyFont="1" applyFill="1" applyAlignment="1" applyProtection="1">
      <alignment horizontal="center" vertical="center"/>
      <protection hidden="1"/>
    </xf>
    <xf numFmtId="184" fontId="178" fillId="25" borderId="0" xfId="349" applyNumberFormat="1" applyFont="1" applyFill="1" applyAlignment="1" applyProtection="1">
      <alignment horizontal="center" vertical="center"/>
      <protection hidden="1"/>
    </xf>
    <xf numFmtId="192" fontId="74" fillId="25" borderId="0" xfId="0" applyNumberFormat="1" applyFont="1" applyFill="1" applyAlignment="1" applyProtection="1">
      <alignment horizontal="right" vertical="center"/>
      <protection hidden="1"/>
    </xf>
    <xf numFmtId="184" fontId="161" fillId="25" borderId="0" xfId="349" applyNumberFormat="1" applyFont="1" applyFill="1" applyBorder="1" applyAlignment="1" applyProtection="1">
      <alignment horizontal="left"/>
      <protection hidden="1"/>
    </xf>
    <xf numFmtId="184" fontId="161" fillId="25" borderId="0" xfId="349" applyNumberFormat="1" applyFont="1" applyFill="1" applyAlignment="1" applyProtection="1">
      <alignment horizontal="right"/>
      <protection hidden="1"/>
    </xf>
    <xf numFmtId="0" fontId="161" fillId="25" borderId="0" xfId="343" applyFont="1" applyFill="1" applyAlignment="1" applyProtection="1">
      <alignment horizontal="left"/>
      <protection hidden="1"/>
    </xf>
    <xf numFmtId="0" fontId="165" fillId="25" borderId="0" xfId="345" applyFont="1" applyFill="1" applyAlignment="1" applyProtection="1">
      <alignment horizontal="center" vertical="center"/>
      <protection hidden="1"/>
    </xf>
    <xf numFmtId="3" fontId="164" fillId="25" borderId="0" xfId="345" applyNumberFormat="1" applyFont="1" applyFill="1" applyAlignment="1" applyProtection="1">
      <alignment horizontal="center" vertical="center"/>
      <protection hidden="1"/>
    </xf>
    <xf numFmtId="185" fontId="164" fillId="25" borderId="0" xfId="345" applyNumberFormat="1" applyFont="1" applyFill="1" applyAlignment="1" applyProtection="1">
      <alignment horizontal="center" vertical="center"/>
      <protection hidden="1"/>
    </xf>
    <xf numFmtId="0" fontId="164" fillId="25" borderId="0" xfId="345" applyFont="1" applyFill="1" applyBorder="1" applyAlignment="1" applyProtection="1">
      <alignment horizontal="center" vertical="center"/>
      <protection hidden="1"/>
    </xf>
    <xf numFmtId="0" fontId="159" fillId="25" borderId="0" xfId="345" applyFont="1" applyFill="1" applyBorder="1" applyAlignment="1" applyProtection="1">
      <alignment horizontal="center" vertical="center"/>
      <protection hidden="1"/>
    </xf>
    <xf numFmtId="0" fontId="73" fillId="25" borderId="0" xfId="0" applyFont="1" applyFill="1" applyAlignment="1" applyProtection="1">
      <alignment horizontal="left" vertical="center"/>
      <protection hidden="1"/>
    </xf>
    <xf numFmtId="41" fontId="73" fillId="25" borderId="0" xfId="339" applyNumberFormat="1" applyFont="1" applyFill="1" applyBorder="1" applyAlignment="1" applyProtection="1">
      <alignment vertical="center"/>
      <protection hidden="1"/>
    </xf>
    <xf numFmtId="41" fontId="74" fillId="25" borderId="0" xfId="339" applyNumberFormat="1" applyFont="1" applyFill="1" applyBorder="1" applyAlignment="1" applyProtection="1">
      <alignment vertical="center"/>
      <protection hidden="1"/>
    </xf>
    <xf numFmtId="0" fontId="74" fillId="25" borderId="17" xfId="0" applyFont="1" applyFill="1" applyBorder="1" applyAlignment="1" applyProtection="1">
      <alignment horizontal="center" vertical="center"/>
      <protection hidden="1"/>
    </xf>
    <xf numFmtId="186" fontId="74" fillId="25" borderId="19" xfId="0" applyNumberFormat="1" applyFont="1" applyFill="1" applyBorder="1" applyAlignment="1" applyProtection="1">
      <alignment horizontal="center" vertical="center"/>
      <protection hidden="1"/>
    </xf>
    <xf numFmtId="186" fontId="74" fillId="25" borderId="19" xfId="0" applyNumberFormat="1" applyFont="1" applyFill="1" applyBorder="1" applyAlignment="1" applyProtection="1">
      <alignment horizontal="right" vertical="center"/>
      <protection hidden="1"/>
    </xf>
    <xf numFmtId="0" fontId="161" fillId="25" borderId="35" xfId="0" applyNumberFormat="1" applyFont="1" applyFill="1" applyBorder="1" applyAlignment="1" applyProtection="1">
      <alignment horizontal="left" vertical="center"/>
      <protection hidden="1"/>
    </xf>
    <xf numFmtId="0" fontId="161" fillId="25" borderId="0" xfId="0" applyFont="1" applyFill="1" applyAlignment="1" applyProtection="1">
      <alignment horizontal="right" vertical="center"/>
      <protection hidden="1"/>
    </xf>
    <xf numFmtId="186" fontId="73" fillId="25" borderId="0" xfId="0" applyNumberFormat="1" applyFont="1" applyFill="1" applyAlignment="1" applyProtection="1">
      <alignment horizontal="center" vertical="center"/>
      <protection hidden="1"/>
    </xf>
    <xf numFmtId="0" fontId="160" fillId="25" borderId="0" xfId="345" applyFont="1" applyFill="1" applyBorder="1" applyAlignment="1" applyProtection="1">
      <alignment horizontal="center" vertical="center"/>
      <protection hidden="1"/>
    </xf>
    <xf numFmtId="0" fontId="73" fillId="25" borderId="0" xfId="345" applyFont="1" applyFill="1" applyBorder="1" applyAlignment="1" applyProtection="1">
      <alignment horizontal="center" vertical="center"/>
      <protection hidden="1"/>
    </xf>
    <xf numFmtId="177" fontId="73" fillId="25" borderId="0" xfId="284" applyFont="1" applyFill="1" applyBorder="1" applyAlignment="1" applyProtection="1">
      <alignment horizontal="center" vertical="center"/>
      <protection hidden="1"/>
    </xf>
    <xf numFmtId="0" fontId="73" fillId="25" borderId="0" xfId="345" applyFont="1" applyFill="1" applyBorder="1" applyAlignment="1" applyProtection="1">
      <alignment horizontal="left" vertical="center"/>
      <protection hidden="1"/>
    </xf>
    <xf numFmtId="3" fontId="73" fillId="25" borderId="0" xfId="345" applyNumberFormat="1" applyFont="1" applyFill="1" applyBorder="1" applyAlignment="1" applyProtection="1">
      <alignment horizontal="center" vertical="center"/>
      <protection hidden="1"/>
    </xf>
    <xf numFmtId="185" fontId="73" fillId="25" borderId="0" xfId="345" applyNumberFormat="1" applyFont="1" applyFill="1" applyBorder="1" applyAlignment="1" applyProtection="1">
      <alignment horizontal="center" vertical="center"/>
      <protection hidden="1"/>
    </xf>
    <xf numFmtId="185" fontId="73" fillId="25" borderId="0" xfId="345" applyNumberFormat="1" applyFont="1" applyFill="1" applyBorder="1" applyAlignment="1" applyProtection="1">
      <alignment horizontal="right" vertical="center"/>
      <protection hidden="1"/>
    </xf>
    <xf numFmtId="0" fontId="74" fillId="25" borderId="0" xfId="345" applyFont="1" applyFill="1" applyBorder="1" applyAlignment="1" applyProtection="1">
      <alignment horizontal="center" vertical="center"/>
      <protection hidden="1"/>
    </xf>
    <xf numFmtId="43" fontId="73" fillId="25" borderId="0" xfId="345" applyNumberFormat="1" applyFont="1" applyFill="1" applyBorder="1" applyAlignment="1" applyProtection="1">
      <alignment horizontal="center" vertical="center"/>
      <protection hidden="1"/>
    </xf>
    <xf numFmtId="41" fontId="73" fillId="25" borderId="0" xfId="338" applyNumberFormat="1" applyFont="1" applyFill="1" applyBorder="1" applyAlignment="1" applyProtection="1">
      <alignment vertical="center"/>
      <protection hidden="1"/>
    </xf>
    <xf numFmtId="0" fontId="161" fillId="25" borderId="0" xfId="345" applyFont="1" applyFill="1" applyBorder="1" applyAlignment="1" applyProtection="1">
      <alignment horizontal="center"/>
      <protection hidden="1"/>
    </xf>
    <xf numFmtId="218" fontId="73" fillId="25" borderId="0" xfId="0" applyNumberFormat="1" applyFont="1" applyFill="1" applyAlignment="1" applyProtection="1">
      <alignment horizontal="right" vertical="center"/>
      <protection hidden="1"/>
    </xf>
    <xf numFmtId="183" fontId="161" fillId="25" borderId="0" xfId="0" applyNumberFormat="1" applyFont="1" applyFill="1" applyBorder="1" applyAlignment="1" applyProtection="1">
      <alignment horizontal="center"/>
      <protection hidden="1"/>
    </xf>
    <xf numFmtId="0" fontId="161" fillId="25" borderId="0" xfId="355" applyFont="1" applyFill="1" applyBorder="1" applyAlignment="1" applyProtection="1">
      <alignment horizontal="center"/>
      <protection hidden="1"/>
    </xf>
    <xf numFmtId="3" fontId="161" fillId="25" borderId="35" xfId="346" applyNumberFormat="1" applyFont="1" applyFill="1" applyBorder="1" applyAlignment="1" applyProtection="1">
      <alignment horizontal="center"/>
      <protection hidden="1"/>
    </xf>
    <xf numFmtId="0" fontId="161" fillId="25" borderId="35" xfId="345" applyFont="1" applyFill="1" applyBorder="1" applyAlignment="1" applyProtection="1">
      <alignment horizontal="center"/>
      <protection hidden="1"/>
    </xf>
    <xf numFmtId="185" fontId="161" fillId="25" borderId="35" xfId="345" applyNumberFormat="1" applyFont="1" applyFill="1" applyBorder="1" applyAlignment="1" applyProtection="1">
      <alignment horizontal="center"/>
      <protection hidden="1"/>
    </xf>
    <xf numFmtId="192" fontId="161" fillId="25" borderId="35" xfId="0" applyNumberFormat="1" applyFont="1" applyFill="1" applyBorder="1" applyAlignment="1" applyProtection="1">
      <alignment horizontal="right" vertical="center"/>
      <protection hidden="1"/>
    </xf>
    <xf numFmtId="3" fontId="161" fillId="25" borderId="0" xfId="346" applyNumberFormat="1" applyFont="1" applyFill="1" applyAlignment="1" applyProtection="1">
      <alignment horizontal="left" vertical="center"/>
      <protection hidden="1"/>
    </xf>
    <xf numFmtId="3" fontId="161" fillId="25" borderId="0" xfId="346" applyNumberFormat="1" applyFont="1" applyFill="1" applyAlignment="1" applyProtection="1">
      <alignment horizontal="center" vertical="center"/>
      <protection hidden="1"/>
    </xf>
    <xf numFmtId="0" fontId="161" fillId="25" borderId="0" xfId="346" applyFont="1" applyFill="1" applyBorder="1" applyAlignment="1" applyProtection="1">
      <alignment horizontal="center" vertical="center"/>
      <protection hidden="1"/>
    </xf>
    <xf numFmtId="192" fontId="74" fillId="25" borderId="0" xfId="0" applyNumberFormat="1" applyFont="1" applyFill="1" applyBorder="1" applyAlignment="1" applyProtection="1">
      <alignment horizontal="right" vertical="center"/>
      <protection hidden="1"/>
    </xf>
    <xf numFmtId="185" fontId="73" fillId="25" borderId="0" xfId="345" applyNumberFormat="1" applyFont="1" applyFill="1" applyAlignment="1" applyProtection="1">
      <alignment horizontal="center" vertical="center"/>
      <protection hidden="1"/>
    </xf>
    <xf numFmtId="0" fontId="73" fillId="25" borderId="0" xfId="345" applyFont="1" applyFill="1" applyAlignment="1" applyProtection="1">
      <alignment horizontal="center" vertical="center"/>
      <protection hidden="1"/>
    </xf>
    <xf numFmtId="3" fontId="73" fillId="25" borderId="0" xfId="345" applyNumberFormat="1" applyFont="1" applyFill="1" applyAlignment="1" applyProtection="1">
      <alignment horizontal="left" vertical="center"/>
      <protection hidden="1"/>
    </xf>
    <xf numFmtId="3" fontId="73" fillId="25" borderId="0" xfId="345" applyNumberFormat="1" applyFont="1" applyFill="1" applyAlignment="1" applyProtection="1">
      <alignment horizontal="center" vertical="center"/>
      <protection hidden="1"/>
    </xf>
    <xf numFmtId="0" fontId="178" fillId="25" borderId="0" xfId="345" applyFont="1" applyFill="1" applyBorder="1" applyAlignment="1" applyProtection="1">
      <alignment horizontal="center" vertical="center"/>
      <protection hidden="1"/>
    </xf>
    <xf numFmtId="0" fontId="162" fillId="25" borderId="0" xfId="345" applyFont="1" applyFill="1" applyAlignment="1" applyProtection="1">
      <alignment horizontal="center" vertical="center"/>
      <protection hidden="1"/>
    </xf>
    <xf numFmtId="3" fontId="178" fillId="25" borderId="0" xfId="345" applyNumberFormat="1" applyFont="1" applyFill="1" applyAlignment="1" applyProtection="1">
      <alignment horizontal="center" vertical="center"/>
      <protection hidden="1"/>
    </xf>
    <xf numFmtId="185" fontId="178" fillId="25" borderId="0" xfId="345" applyNumberFormat="1" applyFont="1" applyFill="1" applyAlignment="1" applyProtection="1">
      <alignment horizontal="center" vertical="center"/>
      <protection hidden="1"/>
    </xf>
    <xf numFmtId="181" fontId="165" fillId="25" borderId="0" xfId="355" applyNumberFormat="1" applyFont="1" applyFill="1" applyAlignment="1" applyProtection="1">
      <alignment horizontal="center" vertical="center"/>
      <protection hidden="1"/>
    </xf>
    <xf numFmtId="0" fontId="165" fillId="25" borderId="0" xfId="355" applyFont="1" applyFill="1" applyAlignment="1" applyProtection="1">
      <alignment horizontal="center" vertical="center"/>
      <protection hidden="1"/>
    </xf>
    <xf numFmtId="3" fontId="165" fillId="25" borderId="0" xfId="355" applyNumberFormat="1" applyFont="1" applyFill="1" applyAlignment="1" applyProtection="1">
      <alignment horizontal="center" vertical="center"/>
      <protection hidden="1"/>
    </xf>
    <xf numFmtId="0" fontId="165" fillId="25" borderId="0" xfId="355" applyFont="1" applyFill="1" applyBorder="1" applyAlignment="1" applyProtection="1">
      <alignment horizontal="center" vertical="center"/>
      <protection hidden="1"/>
    </xf>
    <xf numFmtId="3" fontId="165" fillId="25" borderId="0" xfId="355" applyNumberFormat="1" applyFont="1" applyFill="1" applyBorder="1" applyAlignment="1" applyProtection="1">
      <alignment horizontal="center" vertical="center"/>
      <protection hidden="1"/>
    </xf>
    <xf numFmtId="181" fontId="165" fillId="25" borderId="0" xfId="355" applyNumberFormat="1" applyFont="1" applyFill="1" applyBorder="1" applyAlignment="1" applyProtection="1">
      <alignment horizontal="center" vertical="center"/>
      <protection hidden="1"/>
    </xf>
    <xf numFmtId="0" fontId="159" fillId="25" borderId="0" xfId="355" applyFont="1" applyFill="1" applyBorder="1" applyAlignment="1" applyProtection="1">
      <alignment horizontal="center" vertical="center"/>
      <protection hidden="1"/>
    </xf>
    <xf numFmtId="0" fontId="160" fillId="25" borderId="0" xfId="355" applyFont="1" applyFill="1" applyAlignment="1" applyProtection="1">
      <alignment horizontal="center" vertical="center"/>
      <protection hidden="1"/>
    </xf>
    <xf numFmtId="181" fontId="160" fillId="25" borderId="0" xfId="355" applyNumberFormat="1" applyFont="1" applyFill="1" applyAlignment="1" applyProtection="1">
      <alignment horizontal="center" vertical="center"/>
      <protection hidden="1"/>
    </xf>
    <xf numFmtId="0" fontId="160" fillId="25" borderId="0" xfId="355" applyFont="1" applyFill="1" applyBorder="1" applyAlignment="1" applyProtection="1">
      <alignment horizontal="center" vertical="center"/>
      <protection hidden="1"/>
    </xf>
    <xf numFmtId="0" fontId="73" fillId="25" borderId="0" xfId="355" applyFont="1" applyFill="1" applyBorder="1" applyAlignment="1" applyProtection="1">
      <alignment horizontal="left" vertical="center"/>
      <protection hidden="1"/>
    </xf>
    <xf numFmtId="181" fontId="73" fillId="25" borderId="0" xfId="355" applyNumberFormat="1" applyFont="1" applyFill="1" applyBorder="1" applyAlignment="1" applyProtection="1">
      <alignment horizontal="center" vertical="center"/>
      <protection hidden="1"/>
    </xf>
    <xf numFmtId="3" fontId="73" fillId="25" borderId="0" xfId="355" applyNumberFormat="1" applyFont="1" applyFill="1" applyBorder="1" applyAlignment="1" applyProtection="1">
      <alignment horizontal="center" vertical="center"/>
      <protection hidden="1"/>
    </xf>
    <xf numFmtId="181" fontId="73" fillId="25" borderId="0" xfId="355" applyNumberFormat="1" applyFont="1" applyFill="1" applyBorder="1" applyAlignment="1" applyProtection="1">
      <alignment horizontal="right" vertical="center"/>
      <protection hidden="1"/>
    </xf>
    <xf numFmtId="49" fontId="73" fillId="25" borderId="70" xfId="272" applyNumberFormat="1" applyFont="1" applyFill="1" applyBorder="1" applyAlignment="1" applyProtection="1">
      <alignment horizontal="center" vertical="center"/>
      <protection hidden="1"/>
    </xf>
    <xf numFmtId="177" fontId="73" fillId="25" borderId="62" xfId="272" applyFont="1" applyFill="1" applyBorder="1" applyAlignment="1" applyProtection="1">
      <alignment horizontal="center" vertical="center"/>
      <protection hidden="1"/>
    </xf>
    <xf numFmtId="49" fontId="73" fillId="25" borderId="21" xfId="272" applyNumberFormat="1" applyFont="1" applyFill="1" applyBorder="1" applyAlignment="1" applyProtection="1">
      <alignment horizontal="center" vertical="center"/>
      <protection hidden="1"/>
    </xf>
    <xf numFmtId="177" fontId="73" fillId="25" borderId="72" xfId="272" applyFont="1" applyFill="1" applyBorder="1" applyAlignment="1" applyProtection="1">
      <alignment horizontal="center" vertical="center"/>
      <protection hidden="1"/>
    </xf>
    <xf numFmtId="177" fontId="73" fillId="25" borderId="26" xfId="272" applyFont="1" applyFill="1" applyBorder="1" applyAlignment="1" applyProtection="1">
      <alignment horizontal="center" vertical="center"/>
      <protection hidden="1"/>
    </xf>
    <xf numFmtId="177" fontId="73" fillId="25" borderId="27" xfId="272" applyFont="1" applyFill="1" applyBorder="1" applyAlignment="1" applyProtection="1">
      <alignment horizontal="center" vertical="center"/>
      <protection hidden="1"/>
    </xf>
    <xf numFmtId="177" fontId="73" fillId="25" borderId="37" xfId="272" applyFont="1" applyFill="1" applyBorder="1" applyAlignment="1" applyProtection="1">
      <alignment horizontal="center" vertical="center"/>
      <protection hidden="1"/>
    </xf>
    <xf numFmtId="177" fontId="73" fillId="25" borderId="29" xfId="272" applyFont="1" applyFill="1" applyBorder="1" applyAlignment="1" applyProtection="1">
      <alignment horizontal="center" vertical="center"/>
      <protection hidden="1"/>
    </xf>
    <xf numFmtId="177" fontId="73" fillId="25" borderId="30" xfId="272" applyFont="1" applyFill="1" applyBorder="1" applyAlignment="1" applyProtection="1">
      <alignment horizontal="center" vertical="center"/>
      <protection hidden="1"/>
    </xf>
    <xf numFmtId="177" fontId="73" fillId="25" borderId="38" xfId="272" applyFont="1" applyFill="1" applyBorder="1" applyAlignment="1" applyProtection="1">
      <alignment horizontal="center" vertical="center"/>
      <protection hidden="1"/>
    </xf>
    <xf numFmtId="41" fontId="73" fillId="25" borderId="0" xfId="335" applyNumberFormat="1" applyFont="1" applyFill="1" applyBorder="1" applyAlignment="1" applyProtection="1">
      <alignment vertical="center" wrapText="1"/>
      <protection hidden="1"/>
    </xf>
    <xf numFmtId="41" fontId="73" fillId="25" borderId="16" xfId="335" applyNumberFormat="1" applyFont="1" applyFill="1" applyBorder="1" applyAlignment="1" applyProtection="1">
      <alignment vertical="center" wrapText="1"/>
      <protection hidden="1"/>
    </xf>
    <xf numFmtId="41" fontId="74" fillId="25" borderId="0" xfId="335" applyNumberFormat="1" applyFont="1" applyFill="1" applyBorder="1" applyAlignment="1" applyProtection="1">
      <alignment vertical="center" wrapText="1"/>
      <protection hidden="1"/>
    </xf>
    <xf numFmtId="41" fontId="74" fillId="25" borderId="16" xfId="335" applyNumberFormat="1" applyFont="1" applyFill="1" applyBorder="1" applyAlignment="1" applyProtection="1">
      <alignment vertical="center" wrapText="1"/>
      <protection hidden="1"/>
    </xf>
    <xf numFmtId="181" fontId="73" fillId="25" borderId="70" xfId="272" applyNumberFormat="1" applyFont="1" applyFill="1" applyBorder="1" applyAlignment="1" applyProtection="1">
      <alignment horizontal="center" vertical="center"/>
      <protection hidden="1"/>
    </xf>
    <xf numFmtId="3" fontId="73" fillId="25" borderId="21" xfId="272" applyNumberFormat="1" applyFont="1" applyFill="1" applyBorder="1" applyAlignment="1" applyProtection="1">
      <alignment horizontal="center" vertical="center"/>
      <protection hidden="1"/>
    </xf>
    <xf numFmtId="3" fontId="73" fillId="25" borderId="72" xfId="272" applyNumberFormat="1" applyFont="1" applyFill="1" applyBorder="1" applyAlignment="1" applyProtection="1">
      <alignment horizontal="center" vertical="center"/>
      <protection hidden="1"/>
    </xf>
    <xf numFmtId="3" fontId="161" fillId="25" borderId="0" xfId="346" applyNumberFormat="1" applyFont="1" applyFill="1" applyBorder="1" applyAlignment="1" applyProtection="1">
      <protection hidden="1"/>
    </xf>
    <xf numFmtId="183" fontId="161" fillId="25" borderId="0" xfId="0" applyNumberFormat="1" applyFont="1" applyFill="1" applyAlignment="1" applyProtection="1">
      <alignment horizontal="center"/>
      <protection hidden="1"/>
    </xf>
    <xf numFmtId="3" fontId="161" fillId="25" borderId="0" xfId="346" applyNumberFormat="1" applyFont="1" applyFill="1" applyAlignment="1" applyProtection="1">
      <alignment horizontal="right"/>
      <protection hidden="1"/>
    </xf>
    <xf numFmtId="3" fontId="161" fillId="25" borderId="0" xfId="355" applyNumberFormat="1" applyFont="1" applyFill="1" applyBorder="1" applyAlignment="1" applyProtection="1">
      <alignment horizontal="center"/>
      <protection hidden="1"/>
    </xf>
    <xf numFmtId="181" fontId="161" fillId="25" borderId="0" xfId="355" applyNumberFormat="1" applyFont="1" applyFill="1" applyBorder="1" applyAlignment="1" applyProtection="1">
      <alignment horizontal="center"/>
      <protection hidden="1"/>
    </xf>
    <xf numFmtId="0" fontId="73" fillId="25" borderId="0" xfId="355" applyFont="1" applyFill="1" applyAlignment="1" applyProtection="1">
      <alignment horizontal="center" vertical="center"/>
      <protection hidden="1"/>
    </xf>
    <xf numFmtId="181" fontId="73" fillId="25" borderId="0" xfId="355" applyNumberFormat="1" applyFont="1" applyFill="1" applyAlignment="1" applyProtection="1">
      <alignment horizontal="center" vertical="center"/>
      <protection hidden="1"/>
    </xf>
    <xf numFmtId="3" fontId="73" fillId="25" borderId="0" xfId="355" applyNumberFormat="1" applyFont="1" applyFill="1" applyAlignment="1" applyProtection="1">
      <alignment horizontal="center" vertical="center"/>
      <protection hidden="1"/>
    </xf>
    <xf numFmtId="0" fontId="162" fillId="25" borderId="0" xfId="355" applyFont="1" applyFill="1" applyAlignment="1" applyProtection="1">
      <alignment horizontal="center" vertical="center"/>
      <protection hidden="1"/>
    </xf>
    <xf numFmtId="3" fontId="162" fillId="25" borderId="0" xfId="355" applyNumberFormat="1" applyFont="1" applyFill="1" applyAlignment="1" applyProtection="1">
      <alignment horizontal="center" vertical="center"/>
      <protection hidden="1"/>
    </xf>
    <xf numFmtId="181" fontId="162" fillId="25" borderId="0" xfId="355" applyNumberFormat="1" applyFont="1" applyFill="1" applyAlignment="1" applyProtection="1">
      <alignment horizontal="center" vertical="center"/>
      <protection hidden="1"/>
    </xf>
    <xf numFmtId="0" fontId="162" fillId="25" borderId="0" xfId="355" applyFont="1" applyFill="1" applyBorder="1" applyAlignment="1" applyProtection="1">
      <alignment horizontal="center" vertical="center"/>
      <protection hidden="1"/>
    </xf>
    <xf numFmtId="0" fontId="73" fillId="25" borderId="0" xfId="346" applyNumberFormat="1" applyFont="1" applyFill="1" applyBorder="1" applyAlignment="1" applyProtection="1">
      <alignment horizontal="left" vertical="center"/>
      <protection hidden="1"/>
    </xf>
    <xf numFmtId="177" fontId="73" fillId="25" borderId="0" xfId="262" applyFont="1" applyFill="1" applyBorder="1" applyAlignment="1" applyProtection="1">
      <alignment horizontal="center" vertical="center"/>
      <protection hidden="1"/>
    </xf>
    <xf numFmtId="41" fontId="73" fillId="25" borderId="0" xfId="334" applyNumberFormat="1" applyFont="1" applyFill="1" applyBorder="1" applyAlignment="1" applyProtection="1">
      <alignment vertical="center"/>
      <protection hidden="1"/>
    </xf>
    <xf numFmtId="0" fontId="161" fillId="25" borderId="35" xfId="346" applyNumberFormat="1" applyFont="1" applyFill="1" applyBorder="1" applyAlignment="1" applyProtection="1">
      <alignment horizontal="left" vertical="center"/>
      <protection hidden="1"/>
    </xf>
    <xf numFmtId="0" fontId="161" fillId="25" borderId="35" xfId="346" applyNumberFormat="1" applyFont="1" applyFill="1" applyBorder="1" applyAlignment="1" applyProtection="1">
      <alignment horizontal="right" vertical="center"/>
      <protection hidden="1"/>
    </xf>
    <xf numFmtId="0" fontId="161" fillId="25" borderId="0" xfId="346" applyNumberFormat="1" applyFont="1" applyFill="1" applyBorder="1" applyAlignment="1" applyProtection="1">
      <alignment horizontal="left" vertical="center"/>
      <protection hidden="1"/>
    </xf>
    <xf numFmtId="192" fontId="73" fillId="25" borderId="0" xfId="0" applyNumberFormat="1" applyFont="1" applyFill="1" applyBorder="1" applyAlignment="1" applyProtection="1">
      <alignment horizontal="right" vertical="center"/>
      <protection locked="0" hidden="1"/>
    </xf>
    <xf numFmtId="192" fontId="73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18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19" xfId="0" applyNumberFormat="1" applyFont="1" applyFill="1" applyBorder="1" applyAlignment="1" applyProtection="1">
      <alignment horizontal="right" vertical="center"/>
      <protection locked="0" hidden="1"/>
    </xf>
    <xf numFmtId="41" fontId="74" fillId="25" borderId="4" xfId="347" applyNumberFormat="1" applyFont="1" applyFill="1" applyBorder="1" applyAlignment="1" applyProtection="1">
      <alignment horizontal="right" vertical="center"/>
      <protection locked="0" hidden="1"/>
    </xf>
    <xf numFmtId="188" fontId="74" fillId="25" borderId="4" xfId="347" applyNumberFormat="1" applyFont="1" applyFill="1" applyBorder="1" applyAlignment="1" applyProtection="1">
      <alignment horizontal="right" vertical="center"/>
      <protection locked="0" hidden="1"/>
    </xf>
    <xf numFmtId="41" fontId="74" fillId="25" borderId="4" xfId="347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4" xfId="347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347" quotePrefix="1" applyNumberFormat="1" applyFont="1" applyFill="1" applyBorder="1" applyAlignment="1" applyProtection="1">
      <alignment horizontal="right" vertical="center"/>
      <protection locked="0" hidden="1"/>
    </xf>
    <xf numFmtId="221" fontId="161" fillId="25" borderId="0" xfId="0" applyNumberFormat="1" applyFont="1" applyFill="1" applyAlignment="1" applyProtection="1">
      <alignment horizontal="right" vertical="center"/>
      <protection locked="0" hidden="1"/>
    </xf>
    <xf numFmtId="223" fontId="161" fillId="25" borderId="0" xfId="0" applyNumberFormat="1" applyFont="1" applyFill="1" applyAlignment="1" applyProtection="1">
      <alignment horizontal="right" vertical="center"/>
      <protection locked="0" hidden="1"/>
    </xf>
    <xf numFmtId="189" fontId="161" fillId="25" borderId="0" xfId="0" applyNumberFormat="1" applyFont="1" applyFill="1" applyAlignment="1" applyProtection="1">
      <alignment horizontal="right" vertical="center"/>
      <protection locked="0" hidden="1"/>
    </xf>
    <xf numFmtId="189" fontId="161" fillId="25" borderId="0" xfId="0" applyNumberFormat="1" applyFont="1" applyFill="1" applyBorder="1" applyAlignment="1" applyProtection="1">
      <alignment horizontal="right" vertical="center"/>
      <protection locked="0" hidden="1"/>
    </xf>
    <xf numFmtId="221" fontId="161" fillId="25" borderId="83" xfId="0" applyNumberFormat="1" applyFont="1" applyFill="1" applyBorder="1" applyAlignment="1" applyProtection="1">
      <alignment horizontal="right" vertical="center"/>
      <protection locked="0" hidden="1"/>
    </xf>
    <xf numFmtId="223" fontId="161" fillId="25" borderId="83" xfId="0" applyNumberFormat="1" applyFont="1" applyFill="1" applyBorder="1" applyAlignment="1" applyProtection="1">
      <alignment horizontal="right" vertical="center"/>
      <protection locked="0" hidden="1"/>
    </xf>
    <xf numFmtId="189" fontId="161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16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0" quotePrefix="1" applyNumberFormat="1" applyFont="1" applyFill="1" applyAlignment="1" applyProtection="1">
      <alignment horizontal="right" vertical="center"/>
      <protection locked="0" hidden="1"/>
    </xf>
    <xf numFmtId="41" fontId="73" fillId="25" borderId="19" xfId="0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4" xfId="0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216" applyNumberFormat="1" applyFont="1" applyFill="1" applyBorder="1" applyAlignment="1" applyProtection="1">
      <alignment horizontal="right" vertical="center"/>
      <protection locked="0" hidden="1"/>
    </xf>
    <xf numFmtId="41" fontId="73" fillId="25" borderId="16" xfId="216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228" applyNumberFormat="1" applyFont="1" applyFill="1" applyBorder="1" applyAlignment="1" applyProtection="1">
      <alignment horizontal="right" vertical="center"/>
      <protection locked="0" hidden="1"/>
    </xf>
    <xf numFmtId="222" fontId="182" fillId="25" borderId="0" xfId="0" applyNumberFormat="1" applyFont="1" applyFill="1" applyAlignment="1" applyProtection="1">
      <alignment horizontal="right" vertical="center"/>
      <protection locked="0" hidden="1"/>
    </xf>
    <xf numFmtId="222" fontId="182" fillId="25" borderId="83" xfId="0" applyNumberFormat="1" applyFont="1" applyFill="1" applyBorder="1" applyAlignment="1" applyProtection="1">
      <alignment horizontal="right" vertical="center"/>
      <protection locked="0" hidden="1"/>
    </xf>
    <xf numFmtId="222" fontId="182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182" fillId="25" borderId="0" xfId="0" applyNumberFormat="1" applyFont="1" applyFill="1" applyAlignment="1" applyProtection="1">
      <alignment horizontal="right" vertical="center"/>
      <protection locked="0" hidden="1"/>
    </xf>
    <xf numFmtId="41" fontId="182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182" fillId="25" borderId="0" xfId="0" quotePrefix="1" applyNumberFormat="1" applyFont="1" applyFill="1" applyAlignment="1" applyProtection="1">
      <alignment horizontal="right" vertical="center"/>
      <protection locked="0" hidden="1"/>
    </xf>
    <xf numFmtId="41" fontId="182" fillId="25" borderId="4" xfId="0" quotePrefix="1" applyNumberFormat="1" applyFont="1" applyFill="1" applyBorder="1" applyAlignment="1" applyProtection="1">
      <alignment horizontal="right" vertical="center"/>
      <protection locked="0" hidden="1"/>
    </xf>
    <xf numFmtId="41" fontId="74" fillId="25" borderId="19" xfId="266" applyNumberFormat="1" applyFont="1" applyFill="1" applyBorder="1" applyAlignment="1" applyProtection="1">
      <alignment horizontal="center" vertical="center"/>
      <protection locked="0" hidden="1"/>
    </xf>
    <xf numFmtId="41" fontId="73" fillId="25" borderId="18" xfId="0" quotePrefix="1" applyNumberFormat="1" applyFont="1" applyFill="1" applyBorder="1" applyAlignment="1" applyProtection="1">
      <alignment horizontal="right" vertical="center"/>
      <protection hidden="1"/>
    </xf>
    <xf numFmtId="177" fontId="73" fillId="25" borderId="83" xfId="3259" applyFont="1" applyFill="1" applyBorder="1" applyAlignment="1" applyProtection="1">
      <alignment horizontal="right" vertical="center"/>
      <protection hidden="1"/>
    </xf>
    <xf numFmtId="177" fontId="73" fillId="25" borderId="0" xfId="6034" quotePrefix="1" applyFont="1" applyFill="1" applyAlignment="1" applyProtection="1">
      <alignment horizontal="right" vertical="center"/>
      <protection locked="0" hidden="1"/>
    </xf>
    <xf numFmtId="177" fontId="73" fillId="25" borderId="4" xfId="6034" quotePrefix="1" applyFont="1" applyFill="1" applyBorder="1" applyAlignment="1" applyProtection="1">
      <alignment horizontal="right" vertical="center"/>
      <protection locked="0" hidden="1"/>
    </xf>
    <xf numFmtId="177" fontId="73" fillId="25" borderId="18" xfId="6034" quotePrefix="1" applyFont="1" applyFill="1" applyBorder="1" applyAlignment="1" applyProtection="1">
      <alignment horizontal="right" vertical="center"/>
      <protection locked="0" hidden="1"/>
    </xf>
    <xf numFmtId="177" fontId="73" fillId="25" borderId="0" xfId="6034" quotePrefix="1" applyFont="1" applyFill="1" applyBorder="1" applyAlignment="1" applyProtection="1">
      <alignment horizontal="right" vertical="center"/>
      <protection locked="0" hidden="1"/>
    </xf>
    <xf numFmtId="226" fontId="73" fillId="25" borderId="0" xfId="6034" quotePrefix="1" applyNumberFormat="1" applyFont="1" applyFill="1" applyAlignment="1" applyProtection="1">
      <alignment horizontal="right" vertical="center"/>
      <protection locked="0" hidden="1"/>
    </xf>
    <xf numFmtId="177" fontId="73" fillId="25" borderId="19" xfId="6034" quotePrefix="1" applyFont="1" applyFill="1" applyBorder="1" applyAlignment="1" applyProtection="1">
      <alignment horizontal="right" vertical="center"/>
      <protection locked="0" hidden="1"/>
    </xf>
    <xf numFmtId="226" fontId="73" fillId="25" borderId="4" xfId="6034" quotePrefix="1" applyNumberFormat="1" applyFont="1" applyFill="1" applyBorder="1" applyAlignment="1" applyProtection="1">
      <alignment horizontal="right" vertical="center"/>
      <protection locked="0" hidden="1"/>
    </xf>
    <xf numFmtId="177" fontId="73" fillId="25" borderId="18" xfId="2707" applyFont="1" applyFill="1" applyBorder="1" applyAlignment="1" applyProtection="1">
      <alignment horizontal="left" vertical="center"/>
      <protection locked="0" hidden="1"/>
    </xf>
    <xf numFmtId="180" fontId="73" fillId="25" borderId="0" xfId="2707" applyNumberFormat="1" applyFont="1" applyFill="1" applyBorder="1" applyAlignment="1" applyProtection="1">
      <alignment horizontal="center" vertical="center"/>
      <protection locked="0" hidden="1"/>
    </xf>
    <xf numFmtId="177" fontId="73" fillId="25" borderId="0" xfId="2707" applyFont="1" applyFill="1" applyAlignment="1" applyProtection="1">
      <alignment horizontal="right" vertical="center"/>
      <protection locked="0" hidden="1"/>
    </xf>
    <xf numFmtId="177" fontId="73" fillId="25" borderId="19" xfId="2707" applyFont="1" applyFill="1" applyBorder="1" applyAlignment="1" applyProtection="1">
      <alignment horizontal="left" vertical="center"/>
      <protection locked="0" hidden="1"/>
    </xf>
    <xf numFmtId="180" fontId="73" fillId="25" borderId="4" xfId="2707" applyNumberFormat="1" applyFont="1" applyFill="1" applyBorder="1" applyAlignment="1" applyProtection="1">
      <alignment horizontal="center" vertical="center"/>
      <protection locked="0" hidden="1"/>
    </xf>
    <xf numFmtId="177" fontId="73" fillId="25" borderId="4" xfId="2707" applyFont="1" applyFill="1" applyBorder="1" applyAlignment="1" applyProtection="1">
      <alignment horizontal="right" vertical="center"/>
      <protection locked="0" hidden="1"/>
    </xf>
    <xf numFmtId="177" fontId="73" fillId="25" borderId="0" xfId="2707" applyFont="1" applyFill="1" applyBorder="1" applyAlignment="1" applyProtection="1">
      <alignment horizontal="right" vertical="center"/>
      <protection locked="0" hidden="1"/>
    </xf>
    <xf numFmtId="192" fontId="73" fillId="25" borderId="0" xfId="226" applyNumberFormat="1" applyFont="1" applyFill="1" applyAlignment="1" applyProtection="1">
      <alignment horizontal="right" vertical="center"/>
      <protection locked="0" hidden="1"/>
    </xf>
    <xf numFmtId="192" fontId="73" fillId="25" borderId="0" xfId="226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226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226" quotePrefix="1" applyNumberFormat="1" applyFont="1" applyFill="1" applyAlignment="1" applyProtection="1">
      <alignment horizontal="right" vertical="center"/>
      <protection locked="0" hidden="1"/>
    </xf>
    <xf numFmtId="188" fontId="73" fillId="25" borderId="0" xfId="226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226" applyNumberFormat="1" applyFont="1" applyFill="1" applyAlignment="1" applyProtection="1">
      <alignment horizontal="right" vertical="center"/>
      <protection locked="0" hidden="1"/>
    </xf>
    <xf numFmtId="192" fontId="73" fillId="25" borderId="0" xfId="226" quotePrefix="1" applyNumberFormat="1" applyFont="1" applyFill="1" applyAlignment="1" applyProtection="1">
      <alignment horizontal="right" vertical="center"/>
      <protection locked="0" hidden="1"/>
    </xf>
    <xf numFmtId="41" fontId="73" fillId="25" borderId="4" xfId="226" applyNumberFormat="1" applyFont="1" applyFill="1" applyBorder="1" applyAlignment="1" applyProtection="1">
      <alignment horizontal="right" vertical="center"/>
      <protection locked="0" hidden="1"/>
    </xf>
    <xf numFmtId="41" fontId="73" fillId="25" borderId="4" xfId="226" quotePrefix="1" applyNumberFormat="1" applyFont="1" applyFill="1" applyBorder="1" applyAlignment="1" applyProtection="1">
      <alignment horizontal="right" vertical="center"/>
      <protection locked="0" hidden="1"/>
    </xf>
    <xf numFmtId="225" fontId="73" fillId="25" borderId="0" xfId="227" quotePrefix="1" applyNumberFormat="1" applyFont="1" applyFill="1" applyBorder="1" applyAlignment="1" applyProtection="1">
      <alignment horizontal="right" vertical="center"/>
      <protection locked="0" hidden="1"/>
    </xf>
    <xf numFmtId="225" fontId="73" fillId="25" borderId="19" xfId="227" quotePrefix="1" applyNumberFormat="1" applyFont="1" applyFill="1" applyBorder="1" applyAlignment="1" applyProtection="1">
      <alignment horizontal="right" vertical="center"/>
      <protection locked="0" hidden="1"/>
    </xf>
    <xf numFmtId="225" fontId="73" fillId="25" borderId="4" xfId="227" quotePrefix="1" applyNumberFormat="1" applyFont="1" applyFill="1" applyBorder="1" applyAlignment="1" applyProtection="1">
      <alignment horizontal="right" vertical="center"/>
      <protection locked="0" hidden="1"/>
    </xf>
    <xf numFmtId="41" fontId="74" fillId="25" borderId="83" xfId="0" applyNumberFormat="1" applyFont="1" applyFill="1" applyBorder="1" applyAlignment="1" applyProtection="1">
      <alignment horizontal="center" vertical="center"/>
      <protection hidden="1"/>
    </xf>
    <xf numFmtId="1" fontId="73" fillId="25" borderId="0" xfId="351" applyNumberFormat="1" applyFont="1" applyFill="1" applyAlignment="1" applyProtection="1">
      <alignment horizontal="left" vertical="center"/>
      <protection hidden="1"/>
    </xf>
    <xf numFmtId="240" fontId="74" fillId="25" borderId="83" xfId="216" applyNumberFormat="1" applyFont="1" applyFill="1" applyBorder="1" applyAlignment="1" applyProtection="1">
      <alignment horizontal="right" vertical="center"/>
      <protection hidden="1"/>
    </xf>
    <xf numFmtId="0" fontId="161" fillId="25" borderId="0" xfId="348" applyFont="1" applyFill="1" applyBorder="1" applyAlignment="1" applyProtection="1">
      <alignment vertical="center"/>
      <protection hidden="1"/>
    </xf>
    <xf numFmtId="41" fontId="74" fillId="25" borderId="19" xfId="0" applyNumberFormat="1" applyFont="1" applyFill="1" applyBorder="1" applyAlignment="1" applyProtection="1">
      <alignment horizontal="right" vertical="center"/>
      <protection locked="0" hidden="1"/>
    </xf>
    <xf numFmtId="41" fontId="74" fillId="25" borderId="83" xfId="0" applyNumberFormat="1" applyFont="1" applyFill="1" applyBorder="1" applyAlignment="1" applyProtection="1">
      <alignment horizontal="right" vertical="center" shrinkToFit="1"/>
      <protection locked="0" hidden="1"/>
    </xf>
    <xf numFmtId="41" fontId="74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83" xfId="0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83" xfId="0" applyNumberFormat="1" applyFont="1" applyFill="1" applyBorder="1" applyAlignment="1" applyProtection="1">
      <alignment horizontal="center" vertical="center"/>
      <protection hidden="1"/>
    </xf>
    <xf numFmtId="41" fontId="73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0" applyNumberFormat="1" applyFont="1" applyFill="1" applyBorder="1" applyAlignment="1" applyProtection="1">
      <alignment horizontal="center" vertical="center"/>
      <protection locked="0" hidden="1"/>
    </xf>
    <xf numFmtId="183" fontId="73" fillId="25" borderId="0" xfId="341" applyNumberFormat="1" applyFont="1" applyFill="1" applyBorder="1" applyAlignment="1" applyProtection="1">
      <alignment horizontal="center" vertical="center"/>
      <protection hidden="1"/>
    </xf>
    <xf numFmtId="0" fontId="73" fillId="25" borderId="16" xfId="341" applyFont="1" applyFill="1" applyBorder="1" applyAlignment="1" applyProtection="1">
      <alignment horizontal="left" vertical="center"/>
      <protection hidden="1"/>
    </xf>
    <xf numFmtId="0" fontId="73" fillId="25" borderId="16" xfId="333" applyFont="1" applyFill="1" applyBorder="1" applyAlignment="1" applyProtection="1">
      <alignment horizontal="left" vertical="center"/>
      <protection hidden="1"/>
    </xf>
    <xf numFmtId="183" fontId="73" fillId="25" borderId="4" xfId="341" applyNumberFormat="1" applyFont="1" applyFill="1" applyBorder="1" applyAlignment="1" applyProtection="1">
      <alignment horizontal="center" vertical="center"/>
      <protection hidden="1"/>
    </xf>
    <xf numFmtId="0" fontId="73" fillId="25" borderId="17" xfId="341" applyFont="1" applyFill="1" applyBorder="1" applyAlignment="1" applyProtection="1">
      <alignment horizontal="left" vertical="center"/>
      <protection hidden="1"/>
    </xf>
    <xf numFmtId="41" fontId="73" fillId="25" borderId="0" xfId="0" applyNumberFormat="1" applyFont="1" applyFill="1" applyAlignment="1" applyProtection="1">
      <alignment horizontal="right" vertical="center"/>
      <protection locked="0" hidden="1"/>
    </xf>
    <xf numFmtId="41" fontId="73" fillId="25" borderId="0" xfId="341" quotePrefix="1" applyNumberFormat="1" applyFont="1" applyFill="1" applyAlignment="1" applyProtection="1">
      <alignment horizontal="right" vertical="center"/>
      <protection locked="0" hidden="1"/>
    </xf>
    <xf numFmtId="41" fontId="73" fillId="25" borderId="0" xfId="341" applyNumberFormat="1" applyFont="1" applyFill="1" applyAlignment="1" applyProtection="1">
      <alignment horizontal="right" vertical="center"/>
      <protection locked="0" hidden="1"/>
    </xf>
    <xf numFmtId="41" fontId="73" fillId="25" borderId="83" xfId="341" applyNumberFormat="1" applyFont="1" applyFill="1" applyBorder="1" applyAlignment="1" applyProtection="1">
      <alignment horizontal="right" vertical="center"/>
      <protection locked="0" hidden="1"/>
    </xf>
    <xf numFmtId="0" fontId="73" fillId="25" borderId="0" xfId="341" quotePrefix="1" applyFont="1" applyFill="1" applyAlignment="1" applyProtection="1">
      <alignment horizontal="right" vertical="center"/>
      <protection locked="0" hidden="1"/>
    </xf>
    <xf numFmtId="0" fontId="73" fillId="25" borderId="0" xfId="341" applyFont="1" applyFill="1" applyAlignment="1" applyProtection="1">
      <alignment horizontal="right" vertical="center"/>
      <protection locked="0" hidden="1"/>
    </xf>
    <xf numFmtId="41" fontId="73" fillId="25" borderId="0" xfId="333" quotePrefix="1" applyNumberFormat="1" applyFont="1" applyFill="1" applyAlignment="1" applyProtection="1">
      <alignment horizontal="right" vertical="center"/>
      <protection locked="0" hidden="1"/>
    </xf>
    <xf numFmtId="0" fontId="73" fillId="25" borderId="0" xfId="333" quotePrefix="1" applyFont="1" applyFill="1" applyAlignment="1" applyProtection="1">
      <alignment horizontal="right" vertical="center"/>
      <protection locked="0" hidden="1"/>
    </xf>
    <xf numFmtId="0" fontId="73" fillId="25" borderId="83" xfId="341" quotePrefix="1" applyFont="1" applyFill="1" applyBorder="1" applyAlignment="1" applyProtection="1">
      <alignment horizontal="right" vertical="center"/>
      <protection locked="0" hidden="1"/>
    </xf>
    <xf numFmtId="222" fontId="73" fillId="25" borderId="0" xfId="0" applyNumberFormat="1" applyFont="1" applyFill="1" applyBorder="1" applyAlignment="1" applyProtection="1">
      <alignment horizontal="right" vertical="center"/>
      <protection hidden="1"/>
    </xf>
    <xf numFmtId="0" fontId="64" fillId="25" borderId="0" xfId="348" applyFont="1" applyFill="1" applyBorder="1" applyAlignment="1" applyProtection="1">
      <alignment horizontal="center" vertical="center"/>
      <protection hidden="1"/>
    </xf>
    <xf numFmtId="0" fontId="64" fillId="25" borderId="0" xfId="341" applyFont="1" applyFill="1" applyAlignment="1" applyProtection="1">
      <alignment horizontal="center" vertical="center"/>
      <protection hidden="1"/>
    </xf>
    <xf numFmtId="0" fontId="64" fillId="25" borderId="0" xfId="348" applyFont="1" applyFill="1" applyAlignment="1" applyProtection="1">
      <alignment horizontal="center" vertical="center"/>
      <protection hidden="1"/>
    </xf>
    <xf numFmtId="0" fontId="193" fillId="25" borderId="0" xfId="348" applyFont="1" applyFill="1" applyBorder="1" applyAlignment="1" applyProtection="1">
      <alignment vertical="center"/>
      <protection hidden="1"/>
    </xf>
    <xf numFmtId="0" fontId="194" fillId="25" borderId="0" xfId="348" applyFont="1" applyFill="1" applyBorder="1" applyAlignment="1" applyProtection="1">
      <alignment vertical="center"/>
      <protection hidden="1"/>
    </xf>
    <xf numFmtId="0" fontId="64" fillId="25" borderId="0" xfId="348" applyFont="1" applyFill="1" applyBorder="1" applyAlignment="1" applyProtection="1">
      <alignment horizontal="left" vertical="center"/>
      <protection hidden="1"/>
    </xf>
    <xf numFmtId="0" fontId="64" fillId="25" borderId="0" xfId="348" applyFont="1" applyFill="1" applyBorder="1" applyAlignment="1" applyProtection="1">
      <alignment horizontal="right" vertical="center"/>
      <protection hidden="1"/>
    </xf>
    <xf numFmtId="177" fontId="64" fillId="25" borderId="0" xfId="280" applyFont="1" applyFill="1" applyBorder="1" applyAlignment="1" applyProtection="1">
      <alignment horizontal="center" vertical="center" wrapText="1"/>
      <protection hidden="1"/>
    </xf>
    <xf numFmtId="41" fontId="64" fillId="25" borderId="0" xfId="341" applyNumberFormat="1" applyFont="1" applyFill="1" applyAlignment="1" applyProtection="1">
      <alignment horizontal="right" vertical="center"/>
      <protection hidden="1"/>
    </xf>
    <xf numFmtId="3" fontId="64" fillId="25" borderId="0" xfId="348" applyNumberFormat="1" applyFont="1" applyFill="1" applyBorder="1" applyAlignment="1" applyProtection="1">
      <alignment horizontal="center" vertical="center"/>
      <protection hidden="1"/>
    </xf>
    <xf numFmtId="3" fontId="195" fillId="25" borderId="0" xfId="348" applyNumberFormat="1" applyFont="1" applyFill="1" applyBorder="1" applyAlignment="1" applyProtection="1">
      <alignment horizontal="center" vertical="center"/>
      <protection hidden="1"/>
    </xf>
    <xf numFmtId="183" fontId="64" fillId="25" borderId="0" xfId="341" applyNumberFormat="1" applyFont="1" applyFill="1" applyBorder="1" applyAlignment="1" applyProtection="1">
      <alignment horizontal="center" vertical="center"/>
      <protection hidden="1"/>
    </xf>
    <xf numFmtId="183" fontId="64" fillId="25" borderId="16" xfId="341" applyNumberFormat="1" applyFont="1" applyFill="1" applyBorder="1" applyAlignment="1" applyProtection="1">
      <alignment horizontal="center" vertical="center"/>
      <protection hidden="1"/>
    </xf>
    <xf numFmtId="186" fontId="64" fillId="25" borderId="0" xfId="341" applyNumberFormat="1" applyFont="1" applyFill="1" applyAlignment="1" applyProtection="1">
      <alignment horizontal="right" vertical="center"/>
      <protection hidden="1"/>
    </xf>
    <xf numFmtId="177" fontId="64" fillId="25" borderId="0" xfId="273" applyFont="1" applyFill="1" applyBorder="1" applyAlignment="1" applyProtection="1">
      <alignment horizontal="center" vertical="center"/>
      <protection hidden="1"/>
    </xf>
    <xf numFmtId="0" fontId="196" fillId="25" borderId="0" xfId="346" applyFont="1" applyFill="1" applyAlignment="1" applyProtection="1">
      <alignment horizontal="left"/>
      <protection hidden="1"/>
    </xf>
    <xf numFmtId="3" fontId="196" fillId="25" borderId="0" xfId="341" applyNumberFormat="1" applyFont="1" applyFill="1" applyAlignment="1" applyProtection="1">
      <alignment horizontal="left"/>
      <protection hidden="1"/>
    </xf>
    <xf numFmtId="3" fontId="196" fillId="25" borderId="0" xfId="348" applyNumberFormat="1" applyFont="1" applyFill="1" applyBorder="1" applyAlignment="1" applyProtection="1">
      <alignment horizontal="left"/>
      <protection hidden="1"/>
    </xf>
    <xf numFmtId="0" fontId="196" fillId="25" borderId="0" xfId="348" applyFont="1" applyFill="1" applyBorder="1" applyAlignment="1" applyProtection="1">
      <alignment horizontal="left"/>
      <protection hidden="1"/>
    </xf>
    <xf numFmtId="0" fontId="196" fillId="25" borderId="0" xfId="348" applyFont="1" applyFill="1" applyAlignment="1" applyProtection="1">
      <alignment horizontal="right"/>
      <protection hidden="1"/>
    </xf>
    <xf numFmtId="0" fontId="196" fillId="25" borderId="0" xfId="348" applyFont="1" applyFill="1" applyBorder="1" applyAlignment="1" applyProtection="1">
      <alignment horizontal="left" vertical="center"/>
      <protection hidden="1"/>
    </xf>
    <xf numFmtId="3" fontId="196" fillId="25" borderId="0" xfId="341" applyNumberFormat="1" applyFont="1" applyFill="1" applyBorder="1" applyAlignment="1" applyProtection="1">
      <alignment horizontal="left" vertical="center"/>
      <protection hidden="1"/>
    </xf>
    <xf numFmtId="0" fontId="42" fillId="25" borderId="0" xfId="348" applyFont="1" applyFill="1" applyAlignment="1" applyProtection="1">
      <alignment horizontal="center" vertical="center"/>
      <protection hidden="1"/>
    </xf>
    <xf numFmtId="0" fontId="42" fillId="25" borderId="0" xfId="348" applyFont="1" applyFill="1" applyBorder="1" applyAlignment="1" applyProtection="1">
      <alignment horizontal="center" vertical="center"/>
      <protection hidden="1"/>
    </xf>
    <xf numFmtId="0" fontId="42" fillId="25" borderId="0" xfId="341" applyFont="1" applyFill="1" applyAlignment="1" applyProtection="1">
      <alignment horizontal="center" vertical="center"/>
      <protection hidden="1"/>
    </xf>
    <xf numFmtId="0" fontId="64" fillId="25" borderId="0" xfId="348" applyFont="1" applyFill="1" applyAlignment="1" applyProtection="1">
      <alignment horizontal="left" vertical="center"/>
      <protection hidden="1"/>
    </xf>
    <xf numFmtId="0" fontId="63" fillId="25" borderId="0" xfId="348" applyFont="1" applyFill="1" applyAlignment="1" applyProtection="1">
      <alignment horizontal="center" vertical="center"/>
      <protection hidden="1"/>
    </xf>
    <xf numFmtId="0" fontId="63" fillId="25" borderId="0" xfId="348" applyFont="1" applyFill="1" applyBorder="1" applyAlignment="1" applyProtection="1">
      <alignment horizontal="center" vertical="center"/>
      <protection hidden="1"/>
    </xf>
    <xf numFmtId="2" fontId="63" fillId="25" borderId="0" xfId="348" applyNumberFormat="1" applyFont="1" applyFill="1" applyBorder="1" applyAlignment="1" applyProtection="1">
      <alignment horizontal="center" vertical="center"/>
      <protection hidden="1"/>
    </xf>
    <xf numFmtId="0" fontId="197" fillId="25" borderId="0" xfId="348" applyFont="1" applyFill="1" applyAlignment="1" applyProtection="1">
      <alignment horizontal="center" vertical="center"/>
      <protection hidden="1"/>
    </xf>
    <xf numFmtId="3" fontId="29" fillId="25" borderId="0" xfId="0" applyNumberFormat="1" applyFont="1" applyFill="1" applyAlignment="1" applyProtection="1">
      <alignment horizontal="center" vertical="center"/>
      <protection hidden="1"/>
    </xf>
    <xf numFmtId="208" fontId="29" fillId="25" borderId="0" xfId="0" applyNumberFormat="1" applyFont="1" applyFill="1" applyAlignment="1" applyProtection="1">
      <alignment horizontal="center" vertical="center"/>
      <protection hidden="1"/>
    </xf>
    <xf numFmtId="2" fontId="29" fillId="25" borderId="0" xfId="0" applyNumberFormat="1" applyFont="1" applyFill="1" applyAlignment="1" applyProtection="1">
      <alignment horizontal="center" vertical="center"/>
      <protection hidden="1"/>
    </xf>
    <xf numFmtId="3" fontId="64" fillId="25" borderId="0" xfId="0" applyNumberFormat="1" applyFont="1" applyFill="1" applyBorder="1" applyAlignment="1" applyProtection="1">
      <alignment horizontal="left" vertical="center"/>
      <protection hidden="1"/>
    </xf>
    <xf numFmtId="2" fontId="64" fillId="25" borderId="0" xfId="348" applyNumberFormat="1" applyFont="1" applyFill="1" applyBorder="1" applyAlignment="1" applyProtection="1">
      <alignment horizontal="left" vertical="center"/>
      <protection hidden="1"/>
    </xf>
    <xf numFmtId="208" fontId="64" fillId="25" borderId="0" xfId="0" applyNumberFormat="1" applyFont="1" applyFill="1" applyBorder="1" applyAlignment="1" applyProtection="1">
      <alignment horizontal="left" vertical="center"/>
      <protection hidden="1"/>
    </xf>
    <xf numFmtId="0" fontId="64" fillId="25" borderId="0" xfId="0" applyFont="1" applyFill="1" applyBorder="1" applyAlignment="1" applyProtection="1">
      <alignment horizontal="right" vertical="center"/>
      <protection hidden="1"/>
    </xf>
    <xf numFmtId="2" fontId="64" fillId="25" borderId="0" xfId="0" applyNumberFormat="1" applyFont="1" applyFill="1" applyBorder="1" applyAlignment="1" applyProtection="1">
      <alignment horizontal="left" vertical="center"/>
      <protection hidden="1"/>
    </xf>
    <xf numFmtId="0" fontId="64" fillId="25" borderId="0" xfId="0" applyFont="1" applyFill="1" applyBorder="1" applyAlignment="1" applyProtection="1">
      <alignment horizontal="left" vertical="center"/>
      <protection hidden="1"/>
    </xf>
    <xf numFmtId="177" fontId="64" fillId="25" borderId="0" xfId="292" applyFont="1" applyFill="1" applyBorder="1" applyAlignment="1" applyProtection="1">
      <alignment horizontal="center" vertical="center" wrapText="1"/>
      <protection hidden="1"/>
    </xf>
    <xf numFmtId="41" fontId="196" fillId="25" borderId="0" xfId="0" applyNumberFormat="1" applyFont="1" applyFill="1" applyAlignment="1" applyProtection="1">
      <alignment horizontal="right" vertical="center"/>
      <protection hidden="1"/>
    </xf>
    <xf numFmtId="223" fontId="196" fillId="25" borderId="0" xfId="0" applyNumberFormat="1" applyFont="1" applyFill="1" applyAlignment="1" applyProtection="1">
      <alignment horizontal="right" vertical="center"/>
      <protection hidden="1"/>
    </xf>
    <xf numFmtId="219" fontId="196" fillId="25" borderId="0" xfId="0" applyNumberFormat="1" applyFont="1" applyFill="1" applyAlignment="1" applyProtection="1">
      <alignment horizontal="right" vertical="center"/>
      <protection hidden="1"/>
    </xf>
    <xf numFmtId="177" fontId="196" fillId="25" borderId="0" xfId="6034" quotePrefix="1" applyFont="1" applyFill="1" applyAlignment="1" applyProtection="1">
      <alignment horizontal="right" vertical="center"/>
      <protection hidden="1"/>
    </xf>
    <xf numFmtId="191" fontId="196" fillId="25" borderId="0" xfId="216" applyNumberFormat="1" applyFont="1" applyFill="1" applyAlignment="1" applyProtection="1">
      <alignment horizontal="right" vertical="center"/>
      <protection hidden="1"/>
    </xf>
    <xf numFmtId="220" fontId="196" fillId="25" borderId="0" xfId="0" applyNumberFormat="1" applyFont="1" applyFill="1" applyAlignment="1" applyProtection="1">
      <alignment horizontal="right" vertical="center"/>
      <protection hidden="1"/>
    </xf>
    <xf numFmtId="219" fontId="196" fillId="25" borderId="0" xfId="0" applyNumberFormat="1" applyFont="1" applyFill="1" applyBorder="1" applyAlignment="1" applyProtection="1">
      <alignment horizontal="right" vertical="center"/>
      <protection hidden="1"/>
    </xf>
    <xf numFmtId="224" fontId="196" fillId="25" borderId="0" xfId="0" applyNumberFormat="1" applyFont="1" applyFill="1" applyAlignment="1" applyProtection="1">
      <alignment horizontal="right" vertical="center"/>
      <protection hidden="1"/>
    </xf>
    <xf numFmtId="177" fontId="64" fillId="25" borderId="18" xfId="273" quotePrefix="1" applyFont="1" applyFill="1" applyBorder="1" applyAlignment="1" applyProtection="1">
      <alignment horizontal="center" vertical="center"/>
      <protection hidden="1"/>
    </xf>
    <xf numFmtId="239" fontId="196" fillId="25" borderId="0" xfId="216" applyNumberFormat="1" applyFont="1" applyFill="1" applyAlignment="1" applyProtection="1">
      <alignment horizontal="right" vertical="center"/>
      <protection hidden="1"/>
    </xf>
    <xf numFmtId="177" fontId="195" fillId="25" borderId="16" xfId="273" quotePrefix="1" applyFont="1" applyFill="1" applyBorder="1" applyAlignment="1" applyProtection="1">
      <alignment horizontal="center" vertical="center"/>
      <protection hidden="1"/>
    </xf>
    <xf numFmtId="41" fontId="199" fillId="25" borderId="0" xfId="0" applyNumberFormat="1" applyFont="1" applyFill="1" applyAlignment="1" applyProtection="1">
      <alignment horizontal="right" vertical="center"/>
      <protection hidden="1"/>
    </xf>
    <xf numFmtId="223" fontId="199" fillId="25" borderId="0" xfId="216" applyNumberFormat="1" applyFont="1" applyFill="1" applyAlignment="1" applyProtection="1">
      <alignment horizontal="right" vertical="center"/>
      <protection hidden="1"/>
    </xf>
    <xf numFmtId="219" fontId="199" fillId="25" borderId="0" xfId="0" applyNumberFormat="1" applyFont="1" applyFill="1" applyAlignment="1" applyProtection="1">
      <alignment horizontal="right" vertical="center"/>
      <protection hidden="1"/>
    </xf>
    <xf numFmtId="177" fontId="199" fillId="25" borderId="0" xfId="216" applyFont="1" applyFill="1" applyAlignment="1" applyProtection="1">
      <alignment horizontal="right" vertical="center"/>
      <protection hidden="1"/>
    </xf>
    <xf numFmtId="191" fontId="199" fillId="25" borderId="0" xfId="216" applyNumberFormat="1" applyFont="1" applyFill="1" applyAlignment="1" applyProtection="1">
      <alignment horizontal="right" vertical="center"/>
      <protection hidden="1"/>
    </xf>
    <xf numFmtId="219" fontId="199" fillId="25" borderId="0" xfId="216" applyNumberFormat="1" applyFont="1" applyFill="1" applyAlignment="1" applyProtection="1">
      <alignment horizontal="right" vertical="center"/>
      <protection hidden="1"/>
    </xf>
    <xf numFmtId="220" fontId="199" fillId="25" borderId="0" xfId="216" applyNumberFormat="1" applyFont="1" applyFill="1" applyAlignment="1" applyProtection="1">
      <alignment horizontal="right" vertical="center"/>
      <protection hidden="1"/>
    </xf>
    <xf numFmtId="219" fontId="199" fillId="25" borderId="0" xfId="0" applyNumberFormat="1" applyFont="1" applyFill="1" applyBorder="1" applyAlignment="1" applyProtection="1">
      <alignment horizontal="right" vertical="center"/>
      <protection hidden="1"/>
    </xf>
    <xf numFmtId="177" fontId="195" fillId="25" borderId="18" xfId="273" quotePrefix="1" applyFont="1" applyFill="1" applyBorder="1" applyAlignment="1" applyProtection="1">
      <alignment horizontal="center" vertical="center"/>
      <protection hidden="1"/>
    </xf>
    <xf numFmtId="177" fontId="64" fillId="25" borderId="16" xfId="273" applyFont="1" applyFill="1" applyBorder="1" applyAlignment="1" applyProtection="1">
      <alignment horizontal="center" vertical="center"/>
      <protection hidden="1"/>
    </xf>
    <xf numFmtId="43" fontId="196" fillId="25" borderId="0" xfId="0" applyNumberFormat="1" applyFont="1" applyFill="1" applyAlignment="1" applyProtection="1">
      <alignment horizontal="right" vertical="center"/>
      <protection hidden="1"/>
    </xf>
    <xf numFmtId="223" fontId="196" fillId="25" borderId="0" xfId="0" applyNumberFormat="1" applyFont="1" applyFill="1" applyBorder="1" applyAlignment="1" applyProtection="1">
      <alignment horizontal="right" vertical="center"/>
      <protection hidden="1"/>
    </xf>
    <xf numFmtId="177" fontId="64" fillId="25" borderId="18" xfId="273" applyFont="1" applyFill="1" applyBorder="1" applyAlignment="1" applyProtection="1">
      <alignment horizontal="center" vertical="center"/>
      <protection hidden="1"/>
    </xf>
    <xf numFmtId="183" fontId="64" fillId="25" borderId="16" xfId="0" applyNumberFormat="1" applyFont="1" applyFill="1" applyBorder="1" applyAlignment="1" applyProtection="1">
      <alignment horizontal="center" vertical="center"/>
      <protection hidden="1"/>
    </xf>
    <xf numFmtId="177" fontId="196" fillId="25" borderId="0" xfId="6034" quotePrefix="1" applyFont="1" applyFill="1" applyAlignment="1" applyProtection="1">
      <alignment horizontal="right" vertical="center"/>
      <protection locked="0" hidden="1"/>
    </xf>
    <xf numFmtId="191" fontId="196" fillId="25" borderId="0" xfId="6034" quotePrefix="1" applyNumberFormat="1" applyFont="1" applyFill="1" applyAlignment="1" applyProtection="1">
      <alignment horizontal="right" vertical="center"/>
      <protection locked="0" hidden="1"/>
    </xf>
    <xf numFmtId="219" fontId="196" fillId="25" borderId="0" xfId="6034" quotePrefix="1" applyNumberFormat="1" applyFont="1" applyFill="1" applyAlignment="1" applyProtection="1">
      <alignment horizontal="right" vertical="center"/>
      <protection locked="0" hidden="1"/>
    </xf>
    <xf numFmtId="223" fontId="196" fillId="25" borderId="0" xfId="6034" quotePrefix="1" applyNumberFormat="1" applyFont="1" applyFill="1" applyAlignment="1" applyProtection="1">
      <alignment horizontal="right" vertical="center"/>
      <protection locked="0" hidden="1"/>
    </xf>
    <xf numFmtId="220" fontId="196" fillId="25" borderId="0" xfId="6034" quotePrefix="1" applyNumberFormat="1" applyFont="1" applyFill="1" applyAlignment="1" applyProtection="1">
      <alignment horizontal="right" vertical="center"/>
      <protection locked="0" hidden="1"/>
    </xf>
    <xf numFmtId="219" fontId="196" fillId="25" borderId="0" xfId="6034" quotePrefix="1" applyNumberFormat="1" applyFont="1" applyFill="1" applyBorder="1" applyAlignment="1" applyProtection="1">
      <alignment horizontal="right" vertical="center"/>
      <protection locked="0" hidden="1"/>
    </xf>
    <xf numFmtId="177" fontId="196" fillId="25" borderId="0" xfId="2707" quotePrefix="1" applyFont="1" applyFill="1" applyAlignment="1" applyProtection="1">
      <alignment horizontal="right" vertical="center"/>
      <protection locked="0" hidden="1"/>
    </xf>
    <xf numFmtId="191" fontId="196" fillId="25" borderId="0" xfId="2707" quotePrefix="1" applyNumberFormat="1" applyFont="1" applyFill="1" applyAlignment="1" applyProtection="1">
      <alignment horizontal="right" vertical="center"/>
      <protection locked="0" hidden="1"/>
    </xf>
    <xf numFmtId="219" fontId="196" fillId="25" borderId="0" xfId="2707" quotePrefix="1" applyNumberFormat="1" applyFont="1" applyFill="1" applyAlignment="1" applyProtection="1">
      <alignment horizontal="right" vertical="center"/>
      <protection locked="0" hidden="1"/>
    </xf>
    <xf numFmtId="223" fontId="196" fillId="25" borderId="0" xfId="2707" quotePrefix="1" applyNumberFormat="1" applyFont="1" applyFill="1" applyAlignment="1" applyProtection="1">
      <alignment horizontal="right" vertical="center"/>
      <protection locked="0" hidden="1"/>
    </xf>
    <xf numFmtId="220" fontId="196" fillId="25" borderId="0" xfId="2707" quotePrefix="1" applyNumberFormat="1" applyFont="1" applyFill="1" applyAlignment="1" applyProtection="1">
      <alignment horizontal="right" vertical="center"/>
      <protection locked="0" hidden="1"/>
    </xf>
    <xf numFmtId="219" fontId="196" fillId="25" borderId="0" xfId="2707" quotePrefix="1" applyNumberFormat="1" applyFont="1" applyFill="1" applyBorder="1" applyAlignment="1" applyProtection="1">
      <alignment horizontal="right" vertical="center"/>
      <protection locked="0" hidden="1"/>
    </xf>
    <xf numFmtId="183" fontId="64" fillId="25" borderId="17" xfId="0" applyNumberFormat="1" applyFont="1" applyFill="1" applyBorder="1" applyAlignment="1" applyProtection="1">
      <alignment horizontal="center" vertical="center"/>
      <protection hidden="1"/>
    </xf>
    <xf numFmtId="177" fontId="196" fillId="25" borderId="4" xfId="2707" quotePrefix="1" applyFont="1" applyFill="1" applyBorder="1" applyAlignment="1" applyProtection="1">
      <alignment horizontal="right" vertical="center"/>
      <protection locked="0" hidden="1"/>
    </xf>
    <xf numFmtId="191" fontId="196" fillId="25" borderId="4" xfId="2707" quotePrefix="1" applyNumberFormat="1" applyFont="1" applyFill="1" applyBorder="1" applyAlignment="1" applyProtection="1">
      <alignment horizontal="right" vertical="center"/>
      <protection locked="0" hidden="1"/>
    </xf>
    <xf numFmtId="219" fontId="196" fillId="25" borderId="4" xfId="2707" quotePrefix="1" applyNumberFormat="1" applyFont="1" applyFill="1" applyBorder="1" applyAlignment="1" applyProtection="1">
      <alignment horizontal="right" vertical="center"/>
      <protection locked="0" hidden="1"/>
    </xf>
    <xf numFmtId="223" fontId="196" fillId="25" borderId="4" xfId="2707" quotePrefix="1" applyNumberFormat="1" applyFont="1" applyFill="1" applyBorder="1" applyAlignment="1" applyProtection="1">
      <alignment horizontal="right" vertical="center"/>
      <protection locked="0" hidden="1"/>
    </xf>
    <xf numFmtId="220" fontId="196" fillId="25" borderId="4" xfId="2707" quotePrefix="1" applyNumberFormat="1" applyFont="1" applyFill="1" applyBorder="1" applyAlignment="1" applyProtection="1">
      <alignment horizontal="right" vertical="center"/>
      <protection locked="0" hidden="1"/>
    </xf>
    <xf numFmtId="223" fontId="196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64" fillId="25" borderId="0" xfId="0" applyNumberFormat="1" applyFont="1" applyFill="1" applyAlignment="1" applyProtection="1">
      <alignment horizontal="right" vertical="center"/>
      <protection hidden="1"/>
    </xf>
    <xf numFmtId="3" fontId="196" fillId="25" borderId="0" xfId="0" applyNumberFormat="1" applyFont="1" applyFill="1" applyBorder="1" applyAlignment="1" applyProtection="1">
      <alignment horizontal="left"/>
      <protection hidden="1"/>
    </xf>
    <xf numFmtId="2" fontId="196" fillId="25" borderId="0" xfId="348" applyNumberFormat="1" applyFont="1" applyFill="1" applyBorder="1" applyAlignment="1" applyProtection="1">
      <alignment horizontal="left"/>
      <protection hidden="1"/>
    </xf>
    <xf numFmtId="208" fontId="196" fillId="25" borderId="0" xfId="0" applyNumberFormat="1" applyFont="1" applyFill="1" applyBorder="1" applyAlignment="1" applyProtection="1">
      <alignment horizontal="left"/>
      <protection hidden="1"/>
    </xf>
    <xf numFmtId="2" fontId="196" fillId="25" borderId="0" xfId="0" applyNumberFormat="1" applyFont="1" applyFill="1" applyBorder="1" applyAlignment="1" applyProtection="1">
      <alignment horizontal="left"/>
      <protection hidden="1"/>
    </xf>
    <xf numFmtId="0" fontId="196" fillId="25" borderId="0" xfId="0" applyFont="1" applyFill="1" applyBorder="1" applyAlignment="1" applyProtection="1">
      <alignment horizontal="left"/>
      <protection hidden="1"/>
    </xf>
    <xf numFmtId="183" fontId="196" fillId="25" borderId="0" xfId="348" applyNumberFormat="1" applyFont="1" applyFill="1" applyBorder="1" applyAlignment="1" applyProtection="1">
      <alignment horizontal="left"/>
      <protection hidden="1"/>
    </xf>
    <xf numFmtId="3" fontId="64" fillId="25" borderId="0" xfId="348" applyNumberFormat="1" applyFont="1" applyFill="1" applyAlignment="1" applyProtection="1">
      <alignment horizontal="center" vertical="center"/>
      <protection hidden="1"/>
    </xf>
    <xf numFmtId="3" fontId="64" fillId="25" borderId="0" xfId="0" applyNumberFormat="1" applyFont="1" applyFill="1" applyAlignment="1" applyProtection="1">
      <alignment horizontal="center" vertical="center"/>
      <protection hidden="1"/>
    </xf>
    <xf numFmtId="2" fontId="64" fillId="25" borderId="0" xfId="348" applyNumberFormat="1" applyFont="1" applyFill="1" applyBorder="1" applyAlignment="1" applyProtection="1">
      <alignment horizontal="center" vertical="center"/>
      <protection hidden="1"/>
    </xf>
    <xf numFmtId="208" fontId="64" fillId="25" borderId="0" xfId="0" applyNumberFormat="1" applyFont="1" applyFill="1" applyAlignment="1" applyProtection="1">
      <alignment horizontal="center" vertical="center"/>
      <protection hidden="1"/>
    </xf>
    <xf numFmtId="2" fontId="64" fillId="25" borderId="0" xfId="0" applyNumberFormat="1" applyFont="1" applyFill="1" applyAlignment="1" applyProtection="1">
      <alignment horizontal="center" vertical="center"/>
      <protection hidden="1"/>
    </xf>
    <xf numFmtId="0" fontId="64" fillId="25" borderId="0" xfId="0" applyFont="1" applyFill="1" applyAlignment="1" applyProtection="1">
      <alignment horizontal="center" vertical="center"/>
      <protection hidden="1"/>
    </xf>
    <xf numFmtId="0" fontId="64" fillId="25" borderId="0" xfId="348" applyFont="1" applyFill="1" applyAlignment="1" applyProtection="1">
      <alignment vertical="center"/>
      <protection hidden="1"/>
    </xf>
    <xf numFmtId="219" fontId="161" fillId="25" borderId="0" xfId="216" applyNumberFormat="1" applyFont="1" applyFill="1" applyBorder="1" applyAlignment="1" applyProtection="1">
      <alignment horizontal="right" vertical="center" shrinkToFit="1"/>
      <protection locked="0" hidden="1"/>
    </xf>
    <xf numFmtId="0" fontId="163" fillId="25" borderId="35" xfId="0" applyFont="1" applyFill="1" applyBorder="1" applyAlignment="1" applyProtection="1">
      <alignment vertical="center"/>
      <protection hidden="1"/>
    </xf>
    <xf numFmtId="3" fontId="73" fillId="25" borderId="0" xfId="346" applyNumberFormat="1" applyFont="1" applyFill="1" applyAlignment="1" applyProtection="1">
      <alignment horizontal="center" vertical="top"/>
      <protection hidden="1"/>
    </xf>
    <xf numFmtId="0" fontId="73" fillId="25" borderId="0" xfId="346" applyFont="1" applyFill="1" applyBorder="1" applyAlignment="1" applyProtection="1">
      <alignment horizontal="center" vertical="top"/>
      <protection hidden="1"/>
    </xf>
    <xf numFmtId="3" fontId="73" fillId="25" borderId="0" xfId="346" applyNumberFormat="1" applyFont="1" applyFill="1" applyAlignment="1" applyProtection="1">
      <alignment horizontal="right" vertical="top"/>
      <protection hidden="1"/>
    </xf>
    <xf numFmtId="0" fontId="73" fillId="25" borderId="0" xfId="342" applyFont="1" applyFill="1" applyAlignment="1" applyProtection="1">
      <alignment vertical="top"/>
      <protection hidden="1"/>
    </xf>
    <xf numFmtId="0" fontId="170" fillId="25" borderId="0" xfId="0" applyFont="1" applyFill="1" applyAlignment="1" applyProtection="1">
      <alignment vertical="top"/>
      <protection hidden="1"/>
    </xf>
    <xf numFmtId="3" fontId="73" fillId="25" borderId="0" xfId="346" applyNumberFormat="1" applyFont="1" applyFill="1" applyAlignment="1" applyProtection="1">
      <alignment horizontal="left" vertical="top"/>
      <protection hidden="1"/>
    </xf>
    <xf numFmtId="0" fontId="164" fillId="25" borderId="0" xfId="348" applyFont="1" applyFill="1" applyAlignment="1" applyProtection="1">
      <alignment horizontal="center" vertical="top"/>
      <protection hidden="1"/>
    </xf>
    <xf numFmtId="0" fontId="164" fillId="25" borderId="0" xfId="348" applyFont="1" applyFill="1" applyBorder="1" applyAlignment="1" applyProtection="1">
      <alignment horizontal="center" vertical="top"/>
      <protection hidden="1"/>
    </xf>
    <xf numFmtId="0" fontId="73" fillId="25" borderId="0" xfId="0" applyFont="1" applyFill="1" applyAlignment="1" applyProtection="1">
      <alignment horizontal="right" vertical="top"/>
      <protection hidden="1"/>
    </xf>
    <xf numFmtId="0" fontId="73" fillId="25" borderId="0" xfId="0" applyFont="1" applyFill="1" applyBorder="1" applyAlignment="1" applyProtection="1">
      <alignment horizontal="right" vertical="top"/>
      <protection hidden="1"/>
    </xf>
    <xf numFmtId="0" fontId="170" fillId="25" borderId="0" xfId="0" applyFont="1" applyFill="1" applyAlignment="1" applyProtection="1">
      <alignment horizontal="center" vertical="top"/>
      <protection hidden="1"/>
    </xf>
    <xf numFmtId="3" fontId="73" fillId="25" borderId="0" xfId="346" applyNumberFormat="1" applyFont="1" applyFill="1" applyBorder="1" applyAlignment="1" applyProtection="1">
      <alignment horizontal="right" vertical="top"/>
      <protection hidden="1"/>
    </xf>
    <xf numFmtId="0" fontId="64" fillId="25" borderId="0" xfId="348" applyFont="1" applyFill="1" applyAlignment="1" applyProtection="1">
      <alignment horizontal="left" vertical="top"/>
      <protection hidden="1"/>
    </xf>
    <xf numFmtId="0" fontId="63" fillId="25" borderId="0" xfId="348" applyFont="1" applyFill="1" applyAlignment="1" applyProtection="1">
      <alignment horizontal="center" vertical="top"/>
      <protection hidden="1"/>
    </xf>
    <xf numFmtId="3" fontId="65" fillId="25" borderId="0" xfId="0" applyNumberFormat="1" applyFont="1" applyFill="1" applyAlignment="1" applyProtection="1">
      <alignment horizontal="center" vertical="top"/>
      <protection hidden="1"/>
    </xf>
    <xf numFmtId="0" fontId="63" fillId="25" borderId="0" xfId="348" applyFont="1" applyFill="1" applyBorder="1" applyAlignment="1" applyProtection="1">
      <alignment horizontal="center" vertical="top"/>
      <protection hidden="1"/>
    </xf>
    <xf numFmtId="2" fontId="63" fillId="25" borderId="0" xfId="348" applyNumberFormat="1" applyFont="1" applyFill="1" applyBorder="1" applyAlignment="1" applyProtection="1">
      <alignment horizontal="center" vertical="top"/>
      <protection hidden="1"/>
    </xf>
    <xf numFmtId="208" fontId="65" fillId="25" borderId="0" xfId="0" applyNumberFormat="1" applyFont="1" applyFill="1" applyAlignment="1" applyProtection="1">
      <alignment horizontal="center" vertical="top"/>
      <protection hidden="1"/>
    </xf>
    <xf numFmtId="0" fontId="64" fillId="25" borderId="0" xfId="0" applyFont="1" applyFill="1" applyAlignment="1" applyProtection="1">
      <alignment horizontal="right" vertical="top"/>
      <protection hidden="1"/>
    </xf>
    <xf numFmtId="0" fontId="65" fillId="25" borderId="0" xfId="0" applyFont="1" applyFill="1" applyAlignment="1" applyProtection="1">
      <alignment horizontal="center" vertical="top"/>
      <protection hidden="1"/>
    </xf>
    <xf numFmtId="0" fontId="63" fillId="25" borderId="0" xfId="348" applyFont="1" applyFill="1" applyBorder="1" applyAlignment="1" applyProtection="1">
      <alignment horizontal="right" vertical="top"/>
      <protection hidden="1"/>
    </xf>
    <xf numFmtId="3" fontId="64" fillId="25" borderId="0" xfId="346" applyNumberFormat="1" applyFont="1" applyFill="1" applyAlignment="1" applyProtection="1">
      <alignment horizontal="right" vertical="top"/>
      <protection hidden="1"/>
    </xf>
    <xf numFmtId="208" fontId="164" fillId="25" borderId="0" xfId="348" applyNumberFormat="1" applyFont="1" applyFill="1" applyAlignment="1" applyProtection="1">
      <alignment horizontal="center" vertical="top"/>
      <protection hidden="1"/>
    </xf>
    <xf numFmtId="4" fontId="164" fillId="25" borderId="0" xfId="348" applyNumberFormat="1" applyFont="1" applyFill="1" applyAlignment="1" applyProtection="1">
      <alignment horizontal="center" vertical="top"/>
      <protection hidden="1"/>
    </xf>
    <xf numFmtId="4" fontId="170" fillId="25" borderId="0" xfId="336" applyNumberFormat="1" applyFont="1" applyFill="1" applyAlignment="1" applyProtection="1">
      <alignment horizontal="center" vertical="top"/>
      <protection hidden="1"/>
    </xf>
    <xf numFmtId="208" fontId="164" fillId="25" borderId="0" xfId="348" applyNumberFormat="1" applyFont="1" applyFill="1" applyBorder="1" applyAlignment="1" applyProtection="1">
      <alignment horizontal="center" vertical="top"/>
      <protection hidden="1"/>
    </xf>
    <xf numFmtId="0" fontId="73" fillId="25" borderId="0" xfId="336" applyFont="1" applyFill="1" applyAlignment="1" applyProtection="1">
      <alignment horizontal="right" vertical="top"/>
      <protection hidden="1"/>
    </xf>
    <xf numFmtId="184" fontId="170" fillId="25" borderId="0" xfId="0" applyNumberFormat="1" applyFont="1" applyFill="1" applyAlignment="1" applyProtection="1">
      <alignment horizontal="center" vertical="top"/>
      <protection hidden="1"/>
    </xf>
    <xf numFmtId="183" fontId="164" fillId="25" borderId="0" xfId="348" applyNumberFormat="1" applyFont="1" applyFill="1" applyBorder="1" applyAlignment="1" applyProtection="1">
      <alignment horizontal="center" vertical="top"/>
      <protection hidden="1"/>
    </xf>
    <xf numFmtId="0" fontId="165" fillId="25" borderId="0" xfId="348" applyFont="1" applyFill="1" applyAlignment="1" applyProtection="1">
      <alignment horizontal="center" vertical="top"/>
      <protection hidden="1"/>
    </xf>
    <xf numFmtId="183" fontId="170" fillId="25" borderId="0" xfId="0" applyNumberFormat="1" applyFont="1" applyFill="1" applyAlignment="1" applyProtection="1">
      <alignment horizontal="center" vertical="top"/>
      <protection hidden="1"/>
    </xf>
    <xf numFmtId="0" fontId="170" fillId="25" borderId="0" xfId="0" applyFont="1" applyFill="1" applyBorder="1" applyAlignment="1" applyProtection="1">
      <alignment horizontal="center" vertical="top"/>
      <protection hidden="1"/>
    </xf>
    <xf numFmtId="0" fontId="165" fillId="25" borderId="0" xfId="0" applyFont="1" applyFill="1" applyBorder="1" applyAlignment="1" applyProtection="1">
      <alignment horizontal="center" vertical="top"/>
      <protection hidden="1"/>
    </xf>
    <xf numFmtId="3" fontId="73" fillId="25" borderId="0" xfId="346" applyNumberFormat="1" applyFont="1" applyFill="1" applyBorder="1" applyAlignment="1" applyProtection="1">
      <alignment horizontal="left" vertical="top"/>
      <protection hidden="1"/>
    </xf>
    <xf numFmtId="0" fontId="73" fillId="25" borderId="0" xfId="0" applyFont="1" applyFill="1" applyAlignment="1" applyProtection="1">
      <alignment horizontal="center" vertical="top"/>
      <protection hidden="1"/>
    </xf>
    <xf numFmtId="0" fontId="73" fillId="25" borderId="0" xfId="348" applyFont="1" applyFill="1" applyBorder="1" applyAlignment="1" applyProtection="1">
      <alignment horizontal="center" vertical="top"/>
      <protection hidden="1"/>
    </xf>
    <xf numFmtId="181" fontId="73" fillId="25" borderId="0" xfId="344" applyNumberFormat="1" applyFont="1" applyFill="1" applyAlignment="1" applyProtection="1">
      <alignment horizontal="center" vertical="top"/>
      <protection hidden="1"/>
    </xf>
    <xf numFmtId="0" fontId="73" fillId="25" borderId="0" xfId="344" applyFont="1" applyFill="1" applyAlignment="1" applyProtection="1">
      <alignment horizontal="center" vertical="top"/>
      <protection hidden="1"/>
    </xf>
    <xf numFmtId="3" fontId="73" fillId="25" borderId="0" xfId="344" applyNumberFormat="1" applyFont="1" applyFill="1" applyAlignment="1" applyProtection="1">
      <alignment horizontal="center" vertical="top"/>
      <protection hidden="1"/>
    </xf>
    <xf numFmtId="0" fontId="73" fillId="25" borderId="0" xfId="344" applyFont="1" applyFill="1" applyBorder="1" applyAlignment="1" applyProtection="1">
      <alignment horizontal="center" vertical="top"/>
      <protection hidden="1"/>
    </xf>
    <xf numFmtId="0" fontId="165" fillId="25" borderId="0" xfId="0" applyFont="1" applyFill="1" applyAlignment="1" applyProtection="1">
      <alignment horizontal="center" vertical="top"/>
      <protection hidden="1"/>
    </xf>
    <xf numFmtId="0" fontId="165" fillId="25" borderId="0" xfId="348" applyFont="1" applyFill="1" applyBorder="1" applyAlignment="1" applyProtection="1">
      <alignment horizontal="center" vertical="top"/>
      <protection hidden="1"/>
    </xf>
    <xf numFmtId="3" fontId="64" fillId="25" borderId="0" xfId="346" applyNumberFormat="1" applyFont="1" applyFill="1" applyAlignment="1" applyProtection="1">
      <alignment horizontal="left" vertical="top"/>
      <protection hidden="1"/>
    </xf>
    <xf numFmtId="0" fontId="64" fillId="25" borderId="0" xfId="348" applyFont="1" applyFill="1" applyBorder="1" applyAlignment="1" applyProtection="1">
      <alignment horizontal="center" vertical="top"/>
      <protection hidden="1"/>
    </xf>
    <xf numFmtId="0" fontId="64" fillId="25" borderId="0" xfId="341" applyFont="1" applyFill="1" applyAlignment="1" applyProtection="1">
      <alignment horizontal="center" vertical="top"/>
      <protection hidden="1"/>
    </xf>
    <xf numFmtId="0" fontId="165" fillId="25" borderId="0" xfId="341" applyFont="1" applyFill="1" applyAlignment="1" applyProtection="1">
      <alignment horizontal="center" vertical="top"/>
      <protection hidden="1"/>
    </xf>
    <xf numFmtId="0" fontId="73" fillId="25" borderId="0" xfId="348" applyFont="1" applyFill="1" applyAlignment="1" applyProtection="1">
      <alignment horizontal="center" vertical="top"/>
      <protection hidden="1"/>
    </xf>
    <xf numFmtId="0" fontId="73" fillId="25" borderId="0" xfId="359" applyFont="1" applyFill="1" applyBorder="1" applyAlignment="1" applyProtection="1">
      <alignment horizontal="center" vertical="top"/>
      <protection hidden="1"/>
    </xf>
    <xf numFmtId="0" fontId="73" fillId="25" borderId="0" xfId="359" applyFont="1" applyFill="1" applyAlignment="1" applyProtection="1">
      <alignment horizontal="center" vertical="top"/>
      <protection hidden="1"/>
    </xf>
    <xf numFmtId="181" fontId="73" fillId="25" borderId="0" xfId="359" applyNumberFormat="1" applyFont="1" applyFill="1" applyAlignment="1" applyProtection="1">
      <alignment horizontal="center" vertical="top"/>
      <protection hidden="1"/>
    </xf>
    <xf numFmtId="3" fontId="165" fillId="25" borderId="0" xfId="346" applyNumberFormat="1" applyFont="1" applyFill="1" applyAlignment="1" applyProtection="1">
      <alignment horizontal="center" vertical="top"/>
      <protection hidden="1"/>
    </xf>
    <xf numFmtId="177" fontId="165" fillId="25" borderId="0" xfId="216" applyFont="1" applyFill="1" applyAlignment="1" applyProtection="1">
      <alignment horizontal="center" vertical="top"/>
      <protection hidden="1"/>
    </xf>
    <xf numFmtId="180" fontId="165" fillId="25" borderId="0" xfId="346" applyNumberFormat="1" applyFont="1" applyFill="1" applyAlignment="1" applyProtection="1">
      <alignment horizontal="center" vertical="top"/>
      <protection hidden="1"/>
    </xf>
    <xf numFmtId="0" fontId="165" fillId="25" borderId="0" xfId="346" applyFont="1" applyFill="1" applyBorder="1" applyAlignment="1" applyProtection="1">
      <alignment horizontal="center" vertical="top"/>
      <protection hidden="1"/>
    </xf>
    <xf numFmtId="0" fontId="73" fillId="25" borderId="0" xfId="346" applyFont="1" applyFill="1" applyAlignment="1" applyProtection="1">
      <alignment horizontal="center" vertical="top"/>
      <protection hidden="1"/>
    </xf>
    <xf numFmtId="177" fontId="73" fillId="25" borderId="0" xfId="346" applyNumberFormat="1" applyFont="1" applyFill="1" applyAlignment="1" applyProtection="1">
      <alignment horizontal="center" vertical="top"/>
      <protection hidden="1"/>
    </xf>
    <xf numFmtId="0" fontId="165" fillId="25" borderId="0" xfId="358" applyNumberFormat="1" applyFont="1" applyFill="1" applyBorder="1" applyAlignment="1" applyProtection="1">
      <alignment horizontal="center" vertical="top"/>
      <protection hidden="1"/>
    </xf>
    <xf numFmtId="0" fontId="164" fillId="25" borderId="0" xfId="358" applyNumberFormat="1" applyFont="1" applyFill="1" applyAlignment="1" applyProtection="1">
      <alignment horizontal="center" vertical="top"/>
      <protection hidden="1"/>
    </xf>
    <xf numFmtId="184" fontId="164" fillId="25" borderId="0" xfId="358" applyNumberFormat="1" applyFont="1" applyFill="1" applyAlignment="1" applyProtection="1">
      <alignment horizontal="center" vertical="top"/>
      <protection hidden="1"/>
    </xf>
    <xf numFmtId="182" fontId="164" fillId="25" borderId="0" xfId="358" applyNumberFormat="1" applyFont="1" applyFill="1" applyAlignment="1" applyProtection="1">
      <alignment horizontal="center" vertical="top"/>
      <protection hidden="1"/>
    </xf>
    <xf numFmtId="0" fontId="164" fillId="25" borderId="0" xfId="358" applyNumberFormat="1" applyFont="1" applyFill="1" applyBorder="1" applyAlignment="1" applyProtection="1">
      <alignment horizontal="center" vertical="top"/>
      <protection hidden="1"/>
    </xf>
    <xf numFmtId="1" fontId="164" fillId="25" borderId="0" xfId="357" applyNumberFormat="1" applyFont="1" applyFill="1" applyAlignment="1" applyProtection="1">
      <alignment horizontal="center" vertical="top"/>
      <protection hidden="1"/>
    </xf>
    <xf numFmtId="0" fontId="164" fillId="25" borderId="0" xfId="357" applyFont="1" applyFill="1" applyAlignment="1" applyProtection="1">
      <alignment horizontal="center" vertical="top"/>
      <protection hidden="1"/>
    </xf>
    <xf numFmtId="0" fontId="164" fillId="25" borderId="0" xfId="357" applyFont="1" applyFill="1" applyBorder="1" applyAlignment="1" applyProtection="1">
      <alignment horizontal="center" vertical="top"/>
      <protection hidden="1"/>
    </xf>
    <xf numFmtId="1" fontId="164" fillId="25" borderId="0" xfId="360" applyNumberFormat="1" applyFont="1" applyFill="1" applyAlignment="1" applyProtection="1">
      <alignment horizontal="center" vertical="top"/>
      <protection hidden="1"/>
    </xf>
    <xf numFmtId="0" fontId="164" fillId="25" borderId="0" xfId="360" applyFont="1" applyFill="1" applyAlignment="1" applyProtection="1">
      <alignment horizontal="center" vertical="top"/>
      <protection hidden="1"/>
    </xf>
    <xf numFmtId="0" fontId="164" fillId="25" borderId="0" xfId="360" applyFont="1" applyFill="1" applyBorder="1" applyAlignment="1" applyProtection="1">
      <alignment horizontal="center" vertical="top"/>
      <protection hidden="1"/>
    </xf>
    <xf numFmtId="1" fontId="164" fillId="25" borderId="0" xfId="353" applyNumberFormat="1" applyFont="1" applyFill="1" applyBorder="1" applyAlignment="1" applyProtection="1">
      <alignment horizontal="center" vertical="top"/>
      <protection hidden="1"/>
    </xf>
    <xf numFmtId="0" fontId="164" fillId="25" borderId="0" xfId="359" applyFont="1" applyFill="1" applyBorder="1" applyAlignment="1" applyProtection="1">
      <alignment horizontal="center" vertical="top"/>
      <protection hidden="1"/>
    </xf>
    <xf numFmtId="1" fontId="164" fillId="25" borderId="0" xfId="356" applyNumberFormat="1" applyFont="1" applyFill="1" applyBorder="1" applyAlignment="1" applyProtection="1">
      <alignment horizontal="center" vertical="top"/>
      <protection hidden="1"/>
    </xf>
    <xf numFmtId="1" fontId="164" fillId="25" borderId="0" xfId="356" applyNumberFormat="1" applyFont="1" applyFill="1" applyAlignment="1" applyProtection="1">
      <alignment horizontal="center" vertical="top"/>
      <protection hidden="1"/>
    </xf>
    <xf numFmtId="3" fontId="164" fillId="25" borderId="0" xfId="356" applyNumberFormat="1" applyFont="1" applyFill="1" applyAlignment="1" applyProtection="1">
      <alignment horizontal="center" vertical="top"/>
      <protection hidden="1"/>
    </xf>
    <xf numFmtId="1" fontId="164" fillId="25" borderId="0" xfId="351" applyNumberFormat="1" applyFont="1" applyFill="1" applyAlignment="1" applyProtection="1">
      <alignment horizontal="center" vertical="top"/>
      <protection hidden="1"/>
    </xf>
    <xf numFmtId="1" fontId="164" fillId="25" borderId="0" xfId="351" applyNumberFormat="1" applyFont="1" applyFill="1" applyBorder="1" applyAlignment="1" applyProtection="1">
      <alignment horizontal="center" vertical="top"/>
      <protection hidden="1"/>
    </xf>
    <xf numFmtId="181" fontId="73" fillId="25" borderId="0" xfId="354" applyNumberFormat="1" applyFont="1" applyFill="1" applyAlignment="1" applyProtection="1">
      <alignment horizontal="center" vertical="top"/>
      <protection hidden="1"/>
    </xf>
    <xf numFmtId="0" fontId="73" fillId="25" borderId="0" xfId="354" applyFont="1" applyFill="1" applyAlignment="1" applyProtection="1">
      <alignment horizontal="center" vertical="top"/>
      <protection hidden="1"/>
    </xf>
    <xf numFmtId="3" fontId="73" fillId="25" borderId="0" xfId="354" applyNumberFormat="1" applyFont="1" applyFill="1" applyAlignment="1" applyProtection="1">
      <alignment horizontal="center" vertical="top"/>
      <protection hidden="1"/>
    </xf>
    <xf numFmtId="0" fontId="73" fillId="25" borderId="0" xfId="354" applyFont="1" applyFill="1" applyBorder="1" applyAlignment="1" applyProtection="1">
      <alignment horizontal="center" vertical="top"/>
      <protection hidden="1"/>
    </xf>
    <xf numFmtId="181" fontId="164" fillId="25" borderId="0" xfId="359" applyNumberFormat="1" applyFont="1" applyFill="1" applyBorder="1" applyAlignment="1" applyProtection="1">
      <alignment horizontal="center" vertical="top"/>
      <protection hidden="1"/>
    </xf>
    <xf numFmtId="181" fontId="165" fillId="25" borderId="0" xfId="359" applyNumberFormat="1" applyFont="1" applyFill="1" applyBorder="1" applyAlignment="1" applyProtection="1">
      <alignment horizontal="center" vertical="top" wrapText="1" shrinkToFit="1"/>
      <protection hidden="1"/>
    </xf>
    <xf numFmtId="0" fontId="170" fillId="25" borderId="0" xfId="0" applyFont="1" applyFill="1" applyAlignment="1" applyProtection="1">
      <alignment horizontal="center" vertical="top" wrapText="1" shrinkToFit="1"/>
      <protection hidden="1"/>
    </xf>
    <xf numFmtId="0" fontId="164" fillId="25" borderId="0" xfId="349" applyFont="1" applyFill="1" applyBorder="1" applyAlignment="1" applyProtection="1">
      <alignment horizontal="center" vertical="top"/>
      <protection hidden="1"/>
    </xf>
    <xf numFmtId="0" fontId="165" fillId="25" borderId="0" xfId="349" applyFont="1" applyFill="1" applyAlignment="1" applyProtection="1">
      <alignment horizontal="center" vertical="top"/>
      <protection hidden="1"/>
    </xf>
    <xf numFmtId="184" fontId="164" fillId="25" borderId="0" xfId="349" applyNumberFormat="1" applyFont="1" applyFill="1" applyAlignment="1" applyProtection="1">
      <alignment horizontal="center" vertical="top"/>
      <protection hidden="1"/>
    </xf>
    <xf numFmtId="0" fontId="165" fillId="25" borderId="0" xfId="345" applyFont="1" applyFill="1" applyAlignment="1" applyProtection="1">
      <alignment horizontal="center" vertical="top"/>
      <protection hidden="1"/>
    </xf>
    <xf numFmtId="3" fontId="164" fillId="25" borderId="0" xfId="345" applyNumberFormat="1" applyFont="1" applyFill="1" applyAlignment="1" applyProtection="1">
      <alignment horizontal="center" vertical="top"/>
      <protection hidden="1"/>
    </xf>
    <xf numFmtId="185" fontId="164" fillId="25" borderId="0" xfId="345" applyNumberFormat="1" applyFont="1" applyFill="1" applyAlignment="1" applyProtection="1">
      <alignment horizontal="center" vertical="top"/>
      <protection hidden="1"/>
    </xf>
    <xf numFmtId="185" fontId="73" fillId="25" borderId="0" xfId="345" applyNumberFormat="1" applyFont="1" applyFill="1" applyAlignment="1" applyProtection="1">
      <alignment horizontal="right" vertical="top"/>
      <protection hidden="1"/>
    </xf>
    <xf numFmtId="0" fontId="164" fillId="25" borderId="0" xfId="345" applyFont="1" applyFill="1" applyBorder="1" applyAlignment="1" applyProtection="1">
      <alignment horizontal="center" vertical="top"/>
      <protection hidden="1"/>
    </xf>
    <xf numFmtId="0" fontId="190" fillId="25" borderId="0" xfId="345" applyFont="1" applyFill="1" applyBorder="1" applyAlignment="1" applyProtection="1">
      <alignment horizontal="center" vertical="top"/>
      <protection hidden="1"/>
    </xf>
    <xf numFmtId="181" fontId="165" fillId="25" borderId="0" xfId="355" applyNumberFormat="1" applyFont="1" applyFill="1" applyAlignment="1" applyProtection="1">
      <alignment horizontal="center" vertical="top"/>
      <protection hidden="1"/>
    </xf>
    <xf numFmtId="0" fontId="165" fillId="25" borderId="0" xfId="355" applyFont="1" applyFill="1" applyAlignment="1" applyProtection="1">
      <alignment horizontal="center" vertical="top"/>
      <protection hidden="1"/>
    </xf>
    <xf numFmtId="3" fontId="165" fillId="25" borderId="0" xfId="355" applyNumberFormat="1" applyFont="1" applyFill="1" applyAlignment="1" applyProtection="1">
      <alignment horizontal="center" vertical="top"/>
      <protection hidden="1"/>
    </xf>
    <xf numFmtId="0" fontId="165" fillId="25" borderId="0" xfId="355" applyFont="1" applyFill="1" applyBorder="1" applyAlignment="1" applyProtection="1">
      <alignment horizontal="center" vertical="top"/>
      <protection hidden="1"/>
    </xf>
    <xf numFmtId="3" fontId="165" fillId="25" borderId="0" xfId="355" applyNumberFormat="1" applyFont="1" applyFill="1" applyBorder="1" applyAlignment="1" applyProtection="1">
      <alignment horizontal="center" vertical="top"/>
      <protection hidden="1"/>
    </xf>
    <xf numFmtId="181" fontId="165" fillId="25" borderId="0" xfId="355" applyNumberFormat="1" applyFont="1" applyFill="1" applyBorder="1" applyAlignment="1" applyProtection="1">
      <alignment horizontal="center" vertical="top"/>
      <protection hidden="1"/>
    </xf>
    <xf numFmtId="49" fontId="73" fillId="25" borderId="0" xfId="346" applyNumberFormat="1" applyFont="1" applyFill="1" applyAlignment="1" applyProtection="1">
      <alignment horizontal="right" vertical="top"/>
      <protection hidden="1"/>
    </xf>
    <xf numFmtId="0" fontId="196" fillId="25" borderId="18" xfId="0" applyFont="1" applyFill="1" applyBorder="1" applyAlignment="1" applyProtection="1">
      <alignment horizontal="left" vertical="center"/>
      <protection hidden="1"/>
    </xf>
    <xf numFmtId="0" fontId="196" fillId="25" borderId="19" xfId="0" applyFont="1" applyFill="1" applyBorder="1" applyAlignment="1" applyProtection="1">
      <alignment horizontal="left" vertical="center"/>
      <protection hidden="1"/>
    </xf>
    <xf numFmtId="183" fontId="161" fillId="25" borderId="0" xfId="0" applyNumberFormat="1" applyFont="1" applyFill="1" applyBorder="1" applyAlignment="1" applyProtection="1">
      <alignment horizontal="left" vertical="center"/>
      <protection hidden="1"/>
    </xf>
    <xf numFmtId="1" fontId="161" fillId="25" borderId="0" xfId="351" applyNumberFormat="1" applyFont="1" applyFill="1" applyAlignment="1" applyProtection="1">
      <alignment horizontal="right" vertical="center"/>
      <protection hidden="1"/>
    </xf>
    <xf numFmtId="3" fontId="160" fillId="25" borderId="0" xfId="346" applyNumberFormat="1" applyFont="1" applyFill="1" applyAlignment="1" applyProtection="1">
      <alignment horizontal="center" vertical="center"/>
      <protection hidden="1"/>
    </xf>
    <xf numFmtId="0" fontId="161" fillId="25" borderId="0" xfId="0" applyFont="1" applyFill="1" applyAlignment="1" applyProtection="1">
      <alignment horizontal="left"/>
      <protection hidden="1"/>
    </xf>
    <xf numFmtId="0" fontId="73" fillId="25" borderId="16" xfId="0" applyFont="1" applyFill="1" applyBorder="1" applyAlignment="1" applyProtection="1">
      <alignment horizontal="center" vertical="center"/>
      <protection hidden="1"/>
    </xf>
    <xf numFmtId="177" fontId="73" fillId="25" borderId="0" xfId="216" applyFont="1" applyFill="1" applyBorder="1" applyAlignment="1" applyProtection="1">
      <alignment horizontal="center" vertical="center"/>
      <protection hidden="1"/>
    </xf>
    <xf numFmtId="0" fontId="159" fillId="25" borderId="0" xfId="348" applyFont="1" applyFill="1" applyBorder="1" applyAlignment="1" applyProtection="1">
      <alignment horizontal="center" vertical="center"/>
      <protection hidden="1"/>
    </xf>
    <xf numFmtId="0" fontId="160" fillId="25" borderId="0" xfId="348" applyFont="1" applyFill="1" applyBorder="1" applyAlignment="1" applyProtection="1">
      <alignment horizontal="center" vertical="center"/>
      <protection hidden="1"/>
    </xf>
    <xf numFmtId="41" fontId="73" fillId="25" borderId="0" xfId="0" applyNumberFormat="1" applyFont="1" applyFill="1" applyBorder="1" applyAlignment="1" applyProtection="1">
      <alignment horizontal="right" vertical="center"/>
      <protection hidden="1"/>
    </xf>
    <xf numFmtId="0" fontId="163" fillId="25" borderId="0" xfId="0" applyFont="1" applyFill="1" applyAlignment="1" applyProtection="1">
      <alignment horizontal="center" vertical="center"/>
      <protection hidden="1"/>
    </xf>
    <xf numFmtId="0" fontId="161" fillId="25" borderId="0" xfId="0" applyFont="1" applyFill="1" applyBorder="1" applyAlignment="1" applyProtection="1">
      <alignment horizontal="center" vertical="center"/>
      <protection hidden="1"/>
    </xf>
    <xf numFmtId="177" fontId="176" fillId="25" borderId="0" xfId="273" quotePrefix="1" applyFont="1" applyFill="1" applyBorder="1" applyAlignment="1" applyProtection="1">
      <alignment horizontal="center" vertical="center"/>
      <protection hidden="1"/>
    </xf>
    <xf numFmtId="177" fontId="161" fillId="25" borderId="0" xfId="273" quotePrefix="1" applyFont="1" applyFill="1" applyBorder="1" applyAlignment="1" applyProtection="1">
      <alignment horizontal="center" vertical="center"/>
      <protection hidden="1"/>
    </xf>
    <xf numFmtId="177" fontId="74" fillId="25" borderId="0" xfId="273" quotePrefix="1" applyFont="1" applyFill="1" applyBorder="1" applyAlignment="1" applyProtection="1">
      <alignment horizontal="center" vertical="center"/>
      <protection hidden="1"/>
    </xf>
    <xf numFmtId="177" fontId="74" fillId="25" borderId="16" xfId="273" quotePrefix="1" applyFont="1" applyFill="1" applyBorder="1" applyAlignment="1" applyProtection="1">
      <alignment horizontal="center" vertical="center"/>
      <protection hidden="1"/>
    </xf>
    <xf numFmtId="177" fontId="73" fillId="25" borderId="0" xfId="273" quotePrefix="1" applyFont="1" applyFill="1" applyBorder="1" applyAlignment="1" applyProtection="1">
      <alignment horizontal="center" vertical="center"/>
      <protection hidden="1"/>
    </xf>
    <xf numFmtId="177" fontId="73" fillId="25" borderId="16" xfId="273" quotePrefix="1" applyFont="1" applyFill="1" applyBorder="1" applyAlignment="1" applyProtection="1">
      <alignment horizontal="center" vertical="center"/>
      <protection hidden="1"/>
    </xf>
    <xf numFmtId="183" fontId="73" fillId="25" borderId="18" xfId="0" quotePrefix="1" applyNumberFormat="1" applyFont="1" applyFill="1" applyBorder="1" applyAlignment="1" applyProtection="1">
      <alignment horizontal="center" vertical="center"/>
      <protection hidden="1"/>
    </xf>
    <xf numFmtId="183" fontId="73" fillId="25" borderId="0" xfId="0" quotePrefix="1" applyNumberFormat="1" applyFont="1" applyFill="1" applyBorder="1" applyAlignment="1" applyProtection="1">
      <alignment horizontal="center" vertical="center"/>
      <protection hidden="1"/>
    </xf>
    <xf numFmtId="183" fontId="73" fillId="25" borderId="4" xfId="0" applyNumberFormat="1" applyFont="1" applyFill="1" applyBorder="1" applyAlignment="1" applyProtection="1">
      <alignment horizontal="center" vertical="center"/>
      <protection hidden="1"/>
    </xf>
    <xf numFmtId="183" fontId="73" fillId="25" borderId="17" xfId="0" applyNumberFormat="1" applyFont="1" applyFill="1" applyBorder="1" applyAlignment="1" applyProtection="1">
      <alignment horizontal="center" vertical="center"/>
      <protection hidden="1"/>
    </xf>
    <xf numFmtId="183" fontId="73" fillId="25" borderId="0" xfId="0" applyNumberFormat="1" applyFont="1" applyFill="1" applyBorder="1" applyAlignment="1" applyProtection="1">
      <alignment horizontal="center" vertical="center"/>
      <protection hidden="1"/>
    </xf>
    <xf numFmtId="183" fontId="73" fillId="25" borderId="16" xfId="0" applyNumberFormat="1" applyFont="1" applyFill="1" applyBorder="1" applyAlignment="1" applyProtection="1">
      <alignment horizontal="center" vertical="center"/>
      <protection hidden="1"/>
    </xf>
    <xf numFmtId="183" fontId="73" fillId="25" borderId="18" xfId="0" applyNumberFormat="1" applyFont="1" applyFill="1" applyBorder="1" applyAlignment="1" applyProtection="1">
      <alignment horizontal="center" vertical="center"/>
      <protection hidden="1"/>
    </xf>
    <xf numFmtId="183" fontId="73" fillId="25" borderId="16" xfId="0" quotePrefix="1" applyNumberFormat="1" applyFont="1" applyFill="1" applyBorder="1" applyAlignment="1" applyProtection="1">
      <alignment horizontal="center" vertical="center"/>
      <protection hidden="1"/>
    </xf>
    <xf numFmtId="177" fontId="73" fillId="25" borderId="24" xfId="275" applyFont="1" applyFill="1" applyBorder="1" applyAlignment="1" applyProtection="1">
      <alignment horizontal="center" vertical="center" wrapText="1"/>
      <protection hidden="1"/>
    </xf>
    <xf numFmtId="41" fontId="74" fillId="25" borderId="4" xfId="266" applyNumberFormat="1" applyFont="1" applyFill="1" applyBorder="1" applyAlignment="1" applyProtection="1">
      <alignment horizontal="center" vertical="center"/>
      <protection locked="0" hidden="1"/>
    </xf>
    <xf numFmtId="41" fontId="73" fillId="25" borderId="0" xfId="266" applyNumberFormat="1" applyFont="1" applyFill="1" applyBorder="1" applyAlignment="1" applyProtection="1">
      <alignment horizontal="center" vertical="center"/>
      <protection hidden="1"/>
    </xf>
    <xf numFmtId="0" fontId="167" fillId="25" borderId="30" xfId="0" applyFont="1" applyFill="1" applyBorder="1" applyAlignment="1" applyProtection="1">
      <alignment horizontal="center" vertical="top" wrapText="1"/>
      <protection hidden="1"/>
    </xf>
    <xf numFmtId="0" fontId="73" fillId="25" borderId="27" xfId="0" applyFont="1" applyFill="1" applyBorder="1" applyAlignment="1" applyProtection="1">
      <alignment horizontal="center" wrapText="1"/>
      <protection hidden="1"/>
    </xf>
    <xf numFmtId="186" fontId="73" fillId="25" borderId="0" xfId="0" applyNumberFormat="1" applyFont="1" applyFill="1" applyBorder="1" applyAlignment="1" applyProtection="1">
      <alignment horizontal="right" vertical="center"/>
      <protection hidden="1"/>
    </xf>
    <xf numFmtId="177" fontId="73" fillId="25" borderId="0" xfId="279" applyFont="1" applyFill="1" applyBorder="1" applyAlignment="1" applyProtection="1">
      <alignment horizontal="center" vertical="center" wrapText="1"/>
      <protection hidden="1"/>
    </xf>
    <xf numFmtId="177" fontId="64" fillId="25" borderId="0" xfId="273" quotePrefix="1" applyFont="1" applyFill="1" applyBorder="1" applyAlignment="1" applyProtection="1">
      <alignment horizontal="center" vertical="center"/>
      <protection hidden="1"/>
    </xf>
    <xf numFmtId="177" fontId="64" fillId="25" borderId="16" xfId="273" quotePrefix="1" applyFont="1" applyFill="1" applyBorder="1" applyAlignment="1" applyProtection="1">
      <alignment horizontal="center" vertical="center"/>
      <protection hidden="1"/>
    </xf>
    <xf numFmtId="0" fontId="193" fillId="25" borderId="0" xfId="348" applyFont="1" applyFill="1" applyBorder="1" applyAlignment="1" applyProtection="1">
      <alignment horizontal="center" vertical="center"/>
      <protection hidden="1"/>
    </xf>
    <xf numFmtId="0" fontId="194" fillId="25" borderId="0" xfId="348" applyFont="1" applyFill="1" applyBorder="1" applyAlignment="1" applyProtection="1">
      <alignment horizontal="center" vertical="center"/>
      <protection hidden="1"/>
    </xf>
    <xf numFmtId="186" fontId="159" fillId="25" borderId="0" xfId="0" applyNumberFormat="1" applyFont="1" applyFill="1" applyAlignment="1" applyProtection="1">
      <alignment horizontal="center" vertical="center"/>
      <protection hidden="1"/>
    </xf>
    <xf numFmtId="3" fontId="161" fillId="25" borderId="29" xfId="293" applyNumberFormat="1" applyFont="1" applyFill="1" applyBorder="1" applyAlignment="1" applyProtection="1">
      <alignment horizontal="center" vertical="center" wrapText="1"/>
      <protection hidden="1"/>
    </xf>
    <xf numFmtId="41" fontId="73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73" fillId="25" borderId="16" xfId="273" quotePrefix="1" applyNumberFormat="1" applyFont="1" applyFill="1" applyBorder="1" applyAlignment="1" applyProtection="1">
      <alignment horizontal="center" vertical="center"/>
      <protection hidden="1"/>
    </xf>
    <xf numFmtId="177" fontId="73" fillId="25" borderId="0" xfId="285" applyFont="1" applyFill="1" applyBorder="1" applyAlignment="1" applyProtection="1">
      <alignment horizontal="center" vertical="center"/>
      <protection hidden="1"/>
    </xf>
    <xf numFmtId="41" fontId="74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74" fillId="25" borderId="16" xfId="273" quotePrefix="1" applyNumberFormat="1" applyFont="1" applyFill="1" applyBorder="1" applyAlignment="1" applyProtection="1">
      <alignment horizontal="center" vertical="center"/>
      <protection hidden="1"/>
    </xf>
    <xf numFmtId="0" fontId="73" fillId="25" borderId="0" xfId="0" applyFont="1" applyFill="1" applyBorder="1" applyAlignment="1" applyProtection="1">
      <alignment horizontal="center" vertical="center"/>
      <protection hidden="1"/>
    </xf>
    <xf numFmtId="0" fontId="159" fillId="25" borderId="0" xfId="0" applyFont="1" applyFill="1" applyBorder="1" applyAlignment="1" applyProtection="1">
      <alignment horizontal="center" vertical="center"/>
      <protection hidden="1"/>
    </xf>
    <xf numFmtId="41" fontId="73" fillId="25" borderId="0" xfId="0" applyNumberFormat="1" applyFont="1" applyFill="1" applyBorder="1" applyAlignment="1" applyProtection="1">
      <alignment horizontal="center" vertical="center"/>
      <protection hidden="1"/>
    </xf>
    <xf numFmtId="208" fontId="159" fillId="25" borderId="0" xfId="336" applyNumberFormat="1" applyFont="1" applyFill="1" applyAlignment="1" applyProtection="1">
      <alignment horizontal="center" vertical="center"/>
      <protection hidden="1"/>
    </xf>
    <xf numFmtId="0" fontId="29" fillId="25" borderId="0" xfId="0" applyFont="1" applyFill="1" applyAlignment="1" applyProtection="1">
      <alignment horizontal="center" vertical="center"/>
      <protection hidden="1"/>
    </xf>
    <xf numFmtId="0" fontId="73" fillId="25" borderId="0" xfId="336" applyFont="1" applyFill="1" applyBorder="1" applyAlignment="1" applyProtection="1">
      <alignment horizontal="left" vertical="center"/>
      <protection hidden="1"/>
    </xf>
    <xf numFmtId="41" fontId="73" fillId="25" borderId="4" xfId="336" applyNumberFormat="1" applyFont="1" applyFill="1" applyBorder="1" applyAlignment="1" applyProtection="1">
      <alignment horizontal="left" vertical="center"/>
      <protection hidden="1"/>
    </xf>
    <xf numFmtId="189" fontId="73" fillId="25" borderId="4" xfId="0" applyNumberFormat="1" applyFont="1" applyFill="1" applyBorder="1" applyAlignment="1" applyProtection="1">
      <alignment horizontal="right" vertical="center"/>
      <protection hidden="1"/>
    </xf>
    <xf numFmtId="41" fontId="73" fillId="25" borderId="83" xfId="348" applyNumberFormat="1" applyFont="1" applyFill="1" applyBorder="1" applyAlignment="1" applyProtection="1">
      <alignment horizontal="right" vertical="center"/>
      <protection hidden="1"/>
    </xf>
    <xf numFmtId="0" fontId="73" fillId="25" borderId="0" xfId="355" applyFont="1" applyFill="1" applyBorder="1" applyAlignment="1" applyProtection="1">
      <alignment horizontal="right" vertical="center"/>
      <protection hidden="1"/>
    </xf>
    <xf numFmtId="41" fontId="73" fillId="25" borderId="0" xfId="303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303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3742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3740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3734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3743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303" applyNumberFormat="1" applyFont="1" applyFill="1" applyBorder="1" applyAlignment="1" applyProtection="1">
      <alignment vertical="center"/>
      <protection locked="0" hidden="1"/>
    </xf>
    <xf numFmtId="41" fontId="73" fillId="25" borderId="0" xfId="3741" quotePrefix="1" applyNumberFormat="1" applyFont="1" applyFill="1" applyBorder="1" applyAlignment="1" applyProtection="1">
      <alignment horizontal="right" vertical="center"/>
      <protection locked="0" hidden="1"/>
    </xf>
    <xf numFmtId="210" fontId="74" fillId="25" borderId="0" xfId="216" applyNumberFormat="1" applyFont="1" applyFill="1" applyAlignment="1" applyProtection="1">
      <alignment horizontal="right" vertical="center"/>
      <protection hidden="1"/>
    </xf>
    <xf numFmtId="210" fontId="74" fillId="25" borderId="0" xfId="216" quotePrefix="1" applyNumberFormat="1" applyFont="1" applyFill="1" applyBorder="1" applyAlignment="1" applyProtection="1">
      <alignment horizontal="right" vertical="center"/>
      <protection hidden="1"/>
    </xf>
    <xf numFmtId="0" fontId="163" fillId="25" borderId="0" xfId="0" applyFont="1" applyFill="1" applyAlignment="1" applyProtection="1">
      <alignment horizontal="center" vertical="center"/>
      <protection hidden="1"/>
    </xf>
    <xf numFmtId="177" fontId="73" fillId="25" borderId="0" xfId="273" quotePrefix="1" applyFont="1" applyFill="1" applyBorder="1" applyAlignment="1" applyProtection="1">
      <alignment horizontal="right" vertical="center"/>
      <protection hidden="1"/>
    </xf>
    <xf numFmtId="209" fontId="73" fillId="25" borderId="0" xfId="273" quotePrefix="1" applyNumberFormat="1" applyFont="1" applyFill="1" applyBorder="1" applyAlignment="1" applyProtection="1">
      <alignment horizontal="center" vertical="center"/>
      <protection hidden="1"/>
    </xf>
    <xf numFmtId="0" fontId="161" fillId="25" borderId="35" xfId="0" applyNumberFormat="1" applyFont="1" applyFill="1" applyBorder="1" applyAlignment="1" applyProtection="1">
      <alignment horizontal="left" vertical="center" wrapText="1"/>
      <protection hidden="1"/>
    </xf>
    <xf numFmtId="0" fontId="74" fillId="25" borderId="0" xfId="0" quotePrefix="1" applyFont="1" applyFill="1" applyBorder="1" applyAlignment="1" applyProtection="1">
      <alignment horizontal="center" vertical="center"/>
      <protection hidden="1"/>
    </xf>
    <xf numFmtId="0" fontId="73" fillId="25" borderId="0" xfId="0" quotePrefix="1" applyFont="1" applyFill="1" applyBorder="1" applyAlignment="1" applyProtection="1">
      <alignment horizontal="center" vertical="center"/>
      <protection hidden="1"/>
    </xf>
    <xf numFmtId="0" fontId="73" fillId="25" borderId="16" xfId="0" quotePrefix="1" applyFont="1" applyFill="1" applyBorder="1" applyAlignment="1" applyProtection="1">
      <alignment horizontal="center" vertical="center"/>
      <protection hidden="1"/>
    </xf>
    <xf numFmtId="3" fontId="73" fillId="25" borderId="56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29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26" xfId="346" applyNumberFormat="1" applyFont="1" applyFill="1" applyBorder="1" applyAlignment="1" applyProtection="1">
      <alignment horizontal="center" vertical="center" wrapText="1"/>
      <protection hidden="1"/>
    </xf>
    <xf numFmtId="181" fontId="73" fillId="25" borderId="43" xfId="272" applyNumberFormat="1" applyFont="1" applyFill="1" applyBorder="1" applyAlignment="1" applyProtection="1">
      <alignment horizontal="center" vertical="center"/>
      <protection hidden="1"/>
    </xf>
    <xf numFmtId="177" fontId="73" fillId="25" borderId="18" xfId="272" applyFont="1" applyFill="1" applyBorder="1" applyAlignment="1" applyProtection="1">
      <alignment horizontal="center" vertical="center"/>
      <protection hidden="1"/>
    </xf>
    <xf numFmtId="177" fontId="73" fillId="25" borderId="36" xfId="272" applyFont="1" applyFill="1" applyBorder="1" applyAlignment="1" applyProtection="1">
      <alignment horizontal="center" vertical="center"/>
      <protection hidden="1"/>
    </xf>
    <xf numFmtId="0" fontId="159" fillId="25" borderId="0" xfId="345" applyFont="1" applyFill="1" applyAlignment="1" applyProtection="1">
      <alignment horizontal="center" vertical="center"/>
      <protection hidden="1"/>
    </xf>
    <xf numFmtId="0" fontId="73" fillId="25" borderId="39" xfId="0" applyFont="1" applyFill="1" applyBorder="1" applyAlignment="1" applyProtection="1">
      <alignment horizontal="center" vertical="center"/>
      <protection hidden="1"/>
    </xf>
    <xf numFmtId="0" fontId="160" fillId="25" borderId="0" xfId="0" applyFont="1" applyFill="1" applyAlignment="1" applyProtection="1">
      <alignment horizontal="center" vertical="center"/>
      <protection hidden="1"/>
    </xf>
    <xf numFmtId="186" fontId="74" fillId="25" borderId="0" xfId="0" applyNumberFormat="1" applyFont="1" applyFill="1" applyBorder="1" applyAlignment="1" applyProtection="1">
      <alignment horizontal="center" vertical="center"/>
      <protection hidden="1"/>
    </xf>
    <xf numFmtId="0" fontId="73" fillId="25" borderId="16" xfId="0" applyFont="1" applyFill="1" applyBorder="1" applyAlignment="1" applyProtection="1">
      <alignment horizontal="center" vertical="center"/>
      <protection hidden="1"/>
    </xf>
    <xf numFmtId="0" fontId="74" fillId="25" borderId="16" xfId="0" quotePrefix="1" applyFont="1" applyFill="1" applyBorder="1" applyAlignment="1" applyProtection="1">
      <alignment horizontal="center" vertical="center"/>
      <protection hidden="1"/>
    </xf>
    <xf numFmtId="181" fontId="159" fillId="25" borderId="0" xfId="359" applyNumberFormat="1" applyFont="1" applyFill="1" applyBorder="1" applyAlignment="1" applyProtection="1">
      <alignment horizontal="center" vertical="center"/>
      <protection hidden="1"/>
    </xf>
    <xf numFmtId="183" fontId="73" fillId="25" borderId="1" xfId="0" applyNumberFormat="1" applyFont="1" applyFill="1" applyBorder="1" applyAlignment="1" applyProtection="1">
      <alignment horizontal="center" vertical="center"/>
      <protection hidden="1"/>
    </xf>
    <xf numFmtId="0" fontId="163" fillId="25" borderId="1" xfId="0" applyFont="1" applyFill="1" applyBorder="1" applyAlignment="1" applyProtection="1">
      <alignment horizontal="center" vertical="center"/>
      <protection hidden="1"/>
    </xf>
    <xf numFmtId="0" fontId="161" fillId="25" borderId="0" xfId="354" applyFont="1" applyFill="1" applyAlignment="1" applyProtection="1">
      <alignment horizontal="left"/>
      <protection hidden="1"/>
    </xf>
    <xf numFmtId="0" fontId="159" fillId="25" borderId="0" xfId="352" applyFont="1" applyFill="1" applyAlignment="1" applyProtection="1">
      <alignment horizontal="center" vertical="center"/>
      <protection hidden="1"/>
    </xf>
    <xf numFmtId="181" fontId="73" fillId="25" borderId="39" xfId="296" applyNumberFormat="1" applyFont="1" applyFill="1" applyBorder="1" applyAlignment="1" applyProtection="1">
      <alignment horizontal="center" vertical="center" wrapText="1"/>
      <protection hidden="1"/>
    </xf>
    <xf numFmtId="1" fontId="73" fillId="25" borderId="0" xfId="353" applyNumberFormat="1" applyFont="1" applyFill="1" applyBorder="1" applyAlignment="1" applyProtection="1">
      <alignment horizontal="center" vertical="center"/>
      <protection hidden="1"/>
    </xf>
    <xf numFmtId="177" fontId="73" fillId="25" borderId="0" xfId="216" applyFont="1" applyFill="1" applyBorder="1" applyAlignment="1" applyProtection="1">
      <alignment horizontal="center" vertical="center"/>
      <protection hidden="1"/>
    </xf>
    <xf numFmtId="181" fontId="73" fillId="25" borderId="0" xfId="266" applyNumberFormat="1" applyFont="1" applyFill="1" applyBorder="1" applyAlignment="1" applyProtection="1">
      <alignment horizontal="center" vertical="center" wrapText="1"/>
      <protection hidden="1"/>
    </xf>
    <xf numFmtId="177" fontId="74" fillId="25" borderId="83" xfId="216" applyFont="1" applyFill="1" applyBorder="1" applyAlignment="1" applyProtection="1">
      <alignment horizontal="center" vertical="center"/>
      <protection hidden="1"/>
    </xf>
    <xf numFmtId="3" fontId="73" fillId="25" borderId="42" xfId="266" applyNumberFormat="1" applyFont="1" applyFill="1" applyBorder="1" applyAlignment="1" applyProtection="1">
      <alignment horizontal="center" vertical="center"/>
      <protection hidden="1"/>
    </xf>
    <xf numFmtId="3" fontId="73" fillId="25" borderId="40" xfId="266" applyNumberFormat="1" applyFont="1" applyFill="1" applyBorder="1" applyAlignment="1" applyProtection="1">
      <alignment horizontal="center" vertical="center"/>
      <protection hidden="1"/>
    </xf>
    <xf numFmtId="0" fontId="73" fillId="25" borderId="41" xfId="0" applyFont="1" applyFill="1" applyBorder="1" applyAlignment="1" applyProtection="1">
      <alignment horizontal="center" vertical="center"/>
      <protection hidden="1"/>
    </xf>
    <xf numFmtId="0" fontId="73" fillId="25" borderId="43" xfId="359" applyFont="1" applyFill="1" applyBorder="1" applyAlignment="1" applyProtection="1">
      <alignment horizontal="center" vertical="center"/>
      <protection hidden="1"/>
    </xf>
    <xf numFmtId="177" fontId="73" fillId="25" borderId="44" xfId="266" applyFont="1" applyFill="1" applyBorder="1" applyAlignment="1" applyProtection="1">
      <alignment horizontal="center" vertical="center"/>
      <protection hidden="1"/>
    </xf>
    <xf numFmtId="3" fontId="73" fillId="25" borderId="41" xfId="266" applyNumberFormat="1" applyFont="1" applyFill="1" applyBorder="1" applyAlignment="1" applyProtection="1">
      <alignment horizontal="center" vertical="center"/>
      <protection hidden="1"/>
    </xf>
    <xf numFmtId="3" fontId="73" fillId="25" borderId="45" xfId="266" applyNumberFormat="1" applyFont="1" applyFill="1" applyBorder="1" applyAlignment="1" applyProtection="1">
      <alignment horizontal="center" vertical="center"/>
      <protection hidden="1"/>
    </xf>
    <xf numFmtId="41" fontId="73" fillId="25" borderId="0" xfId="0" applyNumberFormat="1" applyFont="1" applyFill="1" applyBorder="1" applyAlignment="1" applyProtection="1">
      <alignment horizontal="right" vertical="center"/>
      <protection hidden="1"/>
    </xf>
    <xf numFmtId="0" fontId="159" fillId="25" borderId="0" xfId="348" applyFont="1" applyFill="1" applyBorder="1" applyAlignment="1" applyProtection="1">
      <alignment horizontal="center" vertical="center"/>
      <protection hidden="1"/>
    </xf>
    <xf numFmtId="0" fontId="160" fillId="25" borderId="0" xfId="348" applyFont="1" applyFill="1" applyBorder="1" applyAlignment="1" applyProtection="1">
      <alignment horizontal="center" vertical="center"/>
      <protection hidden="1"/>
    </xf>
    <xf numFmtId="0" fontId="163" fillId="25" borderId="0" xfId="0" applyFont="1" applyFill="1" applyAlignment="1" applyProtection="1">
      <alignment horizontal="center" vertical="center"/>
      <protection hidden="1"/>
    </xf>
    <xf numFmtId="183" fontId="73" fillId="25" borderId="16" xfId="0" quotePrefix="1" applyNumberFormat="1" applyFont="1" applyFill="1" applyBorder="1" applyAlignment="1" applyProtection="1">
      <alignment horizontal="center" vertical="center"/>
      <protection hidden="1"/>
    </xf>
    <xf numFmtId="183" fontId="74" fillId="25" borderId="16" xfId="0" quotePrefix="1" applyNumberFormat="1" applyFont="1" applyFill="1" applyBorder="1" applyAlignment="1" applyProtection="1">
      <alignment horizontal="center" vertical="center"/>
      <protection hidden="1"/>
    </xf>
    <xf numFmtId="183" fontId="73" fillId="25" borderId="0" xfId="0" applyNumberFormat="1" applyFont="1" applyFill="1" applyBorder="1" applyAlignment="1" applyProtection="1">
      <alignment horizontal="center" vertical="center"/>
      <protection hidden="1"/>
    </xf>
    <xf numFmtId="183" fontId="73" fillId="25" borderId="16" xfId="0" applyNumberFormat="1" applyFont="1" applyFill="1" applyBorder="1" applyAlignment="1" applyProtection="1">
      <alignment horizontal="center" vertical="center"/>
      <protection hidden="1"/>
    </xf>
    <xf numFmtId="186" fontId="73" fillId="25" borderId="0" xfId="0" applyNumberFormat="1" applyFont="1" applyFill="1" applyBorder="1" applyAlignment="1" applyProtection="1">
      <alignment horizontal="right" vertical="center"/>
      <protection hidden="1"/>
    </xf>
    <xf numFmtId="177" fontId="73" fillId="25" borderId="0" xfId="216" applyFont="1" applyFill="1" applyBorder="1" applyAlignment="1" applyProtection="1">
      <alignment horizontal="right" vertical="center"/>
      <protection hidden="1"/>
    </xf>
    <xf numFmtId="0" fontId="73" fillId="25" borderId="0" xfId="0" applyFont="1" applyFill="1" applyBorder="1" applyAlignment="1" applyProtection="1">
      <alignment horizontal="center" vertical="center"/>
      <protection hidden="1"/>
    </xf>
    <xf numFmtId="41" fontId="73" fillId="25" borderId="0" xfId="0" applyNumberFormat="1" applyFont="1" applyFill="1" applyBorder="1" applyAlignment="1" applyProtection="1">
      <alignment horizontal="center" vertical="center"/>
      <protection hidden="1"/>
    </xf>
    <xf numFmtId="0" fontId="159" fillId="25" borderId="0" xfId="0" applyFont="1" applyFill="1" applyBorder="1" applyAlignment="1" applyProtection="1">
      <alignment horizontal="center" vertical="center"/>
      <protection hidden="1"/>
    </xf>
    <xf numFmtId="0" fontId="159" fillId="25" borderId="0" xfId="348" applyFont="1" applyFill="1" applyBorder="1" applyAlignment="1" applyProtection="1">
      <alignment horizontal="center" vertical="center"/>
      <protection hidden="1"/>
    </xf>
    <xf numFmtId="0" fontId="160" fillId="25" borderId="0" xfId="348" applyFont="1" applyFill="1" applyBorder="1" applyAlignment="1" applyProtection="1">
      <alignment horizontal="center" vertical="center"/>
      <protection hidden="1"/>
    </xf>
    <xf numFmtId="41" fontId="73" fillId="25" borderId="0" xfId="0" applyNumberFormat="1" applyFont="1" applyFill="1" applyBorder="1" applyAlignment="1" applyProtection="1">
      <alignment horizontal="right" vertical="center"/>
      <protection hidden="1"/>
    </xf>
    <xf numFmtId="0" fontId="159" fillId="25" borderId="0" xfId="360" applyFont="1" applyFill="1" applyBorder="1" applyAlignment="1" applyProtection="1">
      <alignment horizontal="center" vertical="center"/>
      <protection hidden="1"/>
    </xf>
    <xf numFmtId="0" fontId="160" fillId="25" borderId="0" xfId="360" applyFont="1" applyFill="1" applyBorder="1" applyAlignment="1" applyProtection="1">
      <alignment horizontal="center" vertical="center"/>
      <protection hidden="1"/>
    </xf>
    <xf numFmtId="0" fontId="159" fillId="25" borderId="0" xfId="357" applyFont="1" applyFill="1" applyBorder="1" applyAlignment="1" applyProtection="1">
      <alignment horizontal="center" vertical="center"/>
      <protection hidden="1"/>
    </xf>
    <xf numFmtId="0" fontId="159" fillId="25" borderId="0" xfId="358" applyNumberFormat="1" applyFont="1" applyFill="1" applyBorder="1" applyAlignment="1" applyProtection="1">
      <alignment horizontal="center" vertical="center"/>
      <protection hidden="1"/>
    </xf>
    <xf numFmtId="0" fontId="160" fillId="25" borderId="0" xfId="358" applyNumberFormat="1" applyFont="1" applyFill="1" applyBorder="1" applyAlignment="1" applyProtection="1">
      <alignment horizontal="center" vertical="center"/>
      <protection hidden="1"/>
    </xf>
    <xf numFmtId="177" fontId="74" fillId="25" borderId="0" xfId="273" quotePrefix="1" applyFont="1" applyFill="1" applyBorder="1" applyAlignment="1" applyProtection="1">
      <alignment horizontal="center" vertical="center"/>
      <protection hidden="1"/>
    </xf>
    <xf numFmtId="177" fontId="74" fillId="25" borderId="16" xfId="273" quotePrefix="1" applyFont="1" applyFill="1" applyBorder="1" applyAlignment="1" applyProtection="1">
      <alignment horizontal="center" vertical="center"/>
      <protection hidden="1"/>
    </xf>
    <xf numFmtId="177" fontId="73" fillId="25" borderId="0" xfId="273" quotePrefix="1" applyFont="1" applyFill="1" applyBorder="1" applyAlignment="1" applyProtection="1">
      <alignment horizontal="center" vertical="center"/>
      <protection hidden="1"/>
    </xf>
    <xf numFmtId="177" fontId="73" fillId="25" borderId="16" xfId="273" quotePrefix="1" applyFont="1" applyFill="1" applyBorder="1" applyAlignment="1" applyProtection="1">
      <alignment horizontal="center" vertical="center"/>
      <protection hidden="1"/>
    </xf>
    <xf numFmtId="183" fontId="73" fillId="25" borderId="17" xfId="0" applyNumberFormat="1" applyFont="1" applyFill="1" applyBorder="1" applyAlignment="1" applyProtection="1">
      <alignment horizontal="center" vertical="center"/>
      <protection hidden="1"/>
    </xf>
    <xf numFmtId="183" fontId="73" fillId="25" borderId="0" xfId="0" applyNumberFormat="1" applyFont="1" applyFill="1" applyBorder="1" applyAlignment="1" applyProtection="1">
      <alignment horizontal="center" vertical="center"/>
      <protection hidden="1"/>
    </xf>
    <xf numFmtId="183" fontId="73" fillId="25" borderId="16" xfId="0" applyNumberFormat="1" applyFont="1" applyFill="1" applyBorder="1" applyAlignment="1" applyProtection="1">
      <alignment horizontal="center" vertical="center"/>
      <protection hidden="1"/>
    </xf>
    <xf numFmtId="41" fontId="73" fillId="25" borderId="0" xfId="0" applyNumberFormat="1" applyFont="1" applyFill="1" applyBorder="1" applyAlignment="1" applyProtection="1">
      <alignment horizontal="center" vertical="center"/>
      <protection hidden="1"/>
    </xf>
    <xf numFmtId="3" fontId="73" fillId="25" borderId="43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56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33" xfId="346" applyNumberFormat="1" applyFont="1" applyFill="1" applyBorder="1" applyAlignment="1" applyProtection="1">
      <alignment horizontal="center" vertical="center" wrapText="1"/>
      <protection hidden="1"/>
    </xf>
    <xf numFmtId="41" fontId="74" fillId="25" borderId="17" xfId="216" applyNumberFormat="1" applyFont="1" applyFill="1" applyBorder="1" applyAlignment="1" applyProtection="1">
      <alignment horizontal="right" vertical="center"/>
      <protection hidden="1"/>
    </xf>
    <xf numFmtId="0" fontId="74" fillId="25" borderId="83" xfId="0" quotePrefix="1" applyFont="1" applyFill="1" applyBorder="1" applyAlignment="1" applyProtection="1">
      <alignment horizontal="center" vertical="center"/>
      <protection hidden="1"/>
    </xf>
    <xf numFmtId="0" fontId="189" fillId="25" borderId="83" xfId="0" applyFont="1" applyFill="1" applyBorder="1" applyAlignment="1" applyProtection="1">
      <alignment horizontal="center" vertical="center"/>
      <protection hidden="1"/>
    </xf>
    <xf numFmtId="0" fontId="73" fillId="25" borderId="83" xfId="352" applyFont="1" applyFill="1" applyBorder="1" applyAlignment="1" applyProtection="1">
      <alignment horizontal="left" vertical="center"/>
      <protection hidden="1"/>
    </xf>
    <xf numFmtId="181" fontId="73" fillId="25" borderId="83" xfId="352" applyNumberFormat="1" applyFont="1" applyFill="1" applyBorder="1" applyAlignment="1" applyProtection="1">
      <alignment horizontal="center" vertical="center"/>
      <protection hidden="1"/>
    </xf>
    <xf numFmtId="0" fontId="73" fillId="25" borderId="83" xfId="352" applyFont="1" applyFill="1" applyBorder="1" applyAlignment="1" applyProtection="1">
      <alignment horizontal="center" vertical="center"/>
      <protection hidden="1"/>
    </xf>
    <xf numFmtId="3" fontId="73" fillId="25" borderId="83" xfId="352" applyNumberFormat="1" applyFont="1" applyFill="1" applyBorder="1" applyAlignment="1" applyProtection="1">
      <alignment horizontal="center" vertical="center"/>
      <protection hidden="1"/>
    </xf>
    <xf numFmtId="0" fontId="73" fillId="25" borderId="83" xfId="352" applyFont="1" applyFill="1" applyBorder="1" applyAlignment="1" applyProtection="1">
      <alignment horizontal="right" vertical="center"/>
      <protection hidden="1"/>
    </xf>
    <xf numFmtId="1" fontId="74" fillId="25" borderId="83" xfId="353" applyNumberFormat="1" applyFont="1" applyFill="1" applyBorder="1" applyAlignment="1" applyProtection="1">
      <alignment horizontal="center" vertical="center"/>
      <protection hidden="1"/>
    </xf>
    <xf numFmtId="1" fontId="73" fillId="25" borderId="83" xfId="353" applyNumberFormat="1" applyFont="1" applyFill="1" applyBorder="1" applyAlignment="1" applyProtection="1">
      <alignment horizontal="left" vertical="center"/>
      <protection hidden="1"/>
    </xf>
    <xf numFmtId="181" fontId="73" fillId="25" borderId="83" xfId="359" applyNumberFormat="1" applyFont="1" applyFill="1" applyBorder="1" applyAlignment="1" applyProtection="1">
      <alignment horizontal="left" vertical="center"/>
      <protection hidden="1"/>
    </xf>
    <xf numFmtId="0" fontId="73" fillId="25" borderId="83" xfId="359" applyFont="1" applyFill="1" applyBorder="1" applyAlignment="1" applyProtection="1">
      <alignment horizontal="left" vertical="center"/>
      <protection hidden="1"/>
    </xf>
    <xf numFmtId="1" fontId="73" fillId="25" borderId="83" xfId="353" applyNumberFormat="1" applyFont="1" applyFill="1" applyBorder="1" applyAlignment="1" applyProtection="1">
      <alignment horizontal="right" vertical="center"/>
      <protection hidden="1"/>
    </xf>
    <xf numFmtId="0" fontId="164" fillId="25" borderId="83" xfId="359" applyFont="1" applyFill="1" applyBorder="1" applyAlignment="1" applyProtection="1">
      <alignment horizontal="center" vertical="center"/>
      <protection hidden="1"/>
    </xf>
    <xf numFmtId="181" fontId="165" fillId="25" borderId="83" xfId="359" applyNumberFormat="1" applyFont="1" applyFill="1" applyBorder="1" applyAlignment="1" applyProtection="1">
      <alignment horizontal="center" vertical="center"/>
      <protection hidden="1"/>
    </xf>
    <xf numFmtId="41" fontId="73" fillId="25" borderId="83" xfId="0" applyNumberFormat="1" applyFont="1" applyFill="1" applyBorder="1" applyAlignment="1" applyProtection="1">
      <alignment horizontal="left" vertical="center"/>
      <protection hidden="1"/>
    </xf>
    <xf numFmtId="183" fontId="161" fillId="25" borderId="83" xfId="0" applyNumberFormat="1" applyFont="1" applyFill="1" applyBorder="1" applyAlignment="1" applyProtection="1">
      <alignment horizontal="center" vertical="center"/>
      <protection hidden="1"/>
    </xf>
    <xf numFmtId="41" fontId="73" fillId="25" borderId="17" xfId="0" applyNumberFormat="1" applyFont="1" applyFill="1" applyBorder="1" applyAlignment="1" applyProtection="1">
      <alignment horizontal="right" vertical="center"/>
      <protection locked="0" hidden="1"/>
    </xf>
    <xf numFmtId="0" fontId="73" fillId="25" borderId="83" xfId="0" applyFont="1" applyFill="1" applyBorder="1" applyAlignment="1" applyProtection="1">
      <alignment horizontal="left" vertical="center"/>
      <protection hidden="1"/>
    </xf>
    <xf numFmtId="219" fontId="161" fillId="25" borderId="4" xfId="216" applyNumberFormat="1" applyFont="1" applyFill="1" applyBorder="1" applyAlignment="1" applyProtection="1">
      <alignment horizontal="right" vertical="center" shrinkToFit="1"/>
      <protection locked="0" hidden="1"/>
    </xf>
    <xf numFmtId="241" fontId="73" fillId="25" borderId="18" xfId="0" applyNumberFormat="1" applyFont="1" applyFill="1" applyBorder="1" applyAlignment="1" applyProtection="1">
      <alignment horizontal="right" vertical="center"/>
      <protection locked="0" hidden="1"/>
    </xf>
    <xf numFmtId="241" fontId="73" fillId="25" borderId="0" xfId="0" applyNumberFormat="1" applyFont="1" applyFill="1" applyBorder="1" applyAlignment="1" applyProtection="1">
      <alignment horizontal="right" vertical="center"/>
      <protection locked="0" hidden="1"/>
    </xf>
    <xf numFmtId="241" fontId="73" fillId="25" borderId="0" xfId="2707" applyNumberFormat="1" applyFont="1" applyFill="1" applyBorder="1" applyAlignment="1" applyProtection="1">
      <alignment horizontal="right" vertical="center"/>
      <protection locked="0" hidden="1"/>
    </xf>
    <xf numFmtId="241" fontId="73" fillId="25" borderId="16" xfId="2707" applyNumberFormat="1" applyFont="1" applyFill="1" applyBorder="1" applyAlignment="1" applyProtection="1">
      <alignment horizontal="right" vertical="center"/>
      <protection locked="0" hidden="1"/>
    </xf>
    <xf numFmtId="241" fontId="73" fillId="25" borderId="0" xfId="2707" quotePrefix="1" applyNumberFormat="1" applyFont="1" applyFill="1" applyBorder="1" applyAlignment="1" applyProtection="1">
      <alignment horizontal="right" vertical="center"/>
      <protection locked="0" hidden="1"/>
    </xf>
    <xf numFmtId="241" fontId="73" fillId="25" borderId="16" xfId="2707" quotePrefix="1" applyNumberFormat="1" applyFont="1" applyFill="1" applyBorder="1" applyAlignment="1" applyProtection="1">
      <alignment horizontal="right" vertical="center"/>
      <protection locked="0" hidden="1"/>
    </xf>
    <xf numFmtId="241" fontId="73" fillId="25" borderId="19" xfId="0" applyNumberFormat="1" applyFont="1" applyFill="1" applyBorder="1" applyAlignment="1" applyProtection="1">
      <alignment horizontal="right" vertical="center"/>
      <protection locked="0" hidden="1"/>
    </xf>
    <xf numFmtId="241" fontId="73" fillId="25" borderId="83" xfId="0" applyNumberFormat="1" applyFont="1" applyFill="1" applyBorder="1" applyAlignment="1" applyProtection="1">
      <alignment horizontal="right" vertical="center"/>
      <protection locked="0" hidden="1"/>
    </xf>
    <xf numFmtId="241" fontId="73" fillId="25" borderId="83" xfId="2707" quotePrefix="1" applyNumberFormat="1" applyFont="1" applyFill="1" applyBorder="1" applyAlignment="1" applyProtection="1">
      <alignment horizontal="right" vertical="center"/>
      <protection locked="0" hidden="1"/>
    </xf>
    <xf numFmtId="241" fontId="73" fillId="25" borderId="84" xfId="2707" quotePrefix="1" applyNumberFormat="1" applyFont="1" applyFill="1" applyBorder="1" applyAlignment="1" applyProtection="1">
      <alignment horizontal="right" vertical="center"/>
      <protection locked="0" hidden="1"/>
    </xf>
    <xf numFmtId="223" fontId="199" fillId="25" borderId="0" xfId="216" applyNumberFormat="1" applyFont="1" applyFill="1" applyAlignment="1" applyProtection="1">
      <alignment horizontal="right" vertical="center" shrinkToFit="1"/>
      <protection hidden="1"/>
    </xf>
    <xf numFmtId="224" fontId="199" fillId="25" borderId="0" xfId="216" applyNumberFormat="1" applyFont="1" applyFill="1" applyAlignment="1" applyProtection="1">
      <alignment horizontal="right" vertical="center" shrinkToFit="1"/>
      <protection hidden="1"/>
    </xf>
    <xf numFmtId="225" fontId="74" fillId="25" borderId="0" xfId="227" quotePrefix="1" applyNumberFormat="1" applyFont="1" applyFill="1" applyBorder="1" applyAlignment="1" applyProtection="1">
      <alignment horizontal="right" vertical="center" shrinkToFit="1"/>
      <protection hidden="1"/>
    </xf>
    <xf numFmtId="0" fontId="201" fillId="25" borderId="0" xfId="348" applyFont="1" applyFill="1" applyAlignment="1" applyProtection="1">
      <alignment horizontal="center" vertical="center"/>
      <protection hidden="1"/>
    </xf>
    <xf numFmtId="41" fontId="64" fillId="25" borderId="0" xfId="0" quotePrefix="1" applyNumberFormat="1" applyFont="1" applyFill="1" applyAlignment="1" applyProtection="1">
      <alignment horizontal="right" vertical="center"/>
      <protection locked="0" hidden="1"/>
    </xf>
    <xf numFmtId="0" fontId="64" fillId="25" borderId="18" xfId="0" applyFont="1" applyFill="1" applyBorder="1" applyAlignment="1" applyProtection="1">
      <alignment horizontal="left" vertical="center"/>
      <protection hidden="1"/>
    </xf>
    <xf numFmtId="183" fontId="64" fillId="25" borderId="0" xfId="0" applyNumberFormat="1" applyFont="1" applyFill="1" applyBorder="1" applyAlignment="1" applyProtection="1">
      <alignment horizontal="center" vertical="center"/>
      <protection hidden="1"/>
    </xf>
    <xf numFmtId="0" fontId="64" fillId="25" borderId="16" xfId="0" applyFont="1" applyFill="1" applyBorder="1" applyAlignment="1" applyProtection="1">
      <alignment horizontal="left" vertical="center"/>
      <protection hidden="1"/>
    </xf>
    <xf numFmtId="41" fontId="64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195" fillId="25" borderId="0" xfId="341" applyNumberFormat="1" applyFont="1" applyFill="1" applyAlignment="1" applyProtection="1">
      <alignment horizontal="right" vertical="center"/>
      <protection hidden="1"/>
    </xf>
    <xf numFmtId="177" fontId="195" fillId="25" borderId="0" xfId="273" quotePrefix="1" applyFont="1" applyFill="1" applyBorder="1" applyAlignment="1" applyProtection="1">
      <alignment horizontal="center" vertical="center"/>
      <protection hidden="1"/>
    </xf>
    <xf numFmtId="0" fontId="64" fillId="25" borderId="16" xfId="341" applyFont="1" applyFill="1" applyBorder="1" applyAlignment="1" applyProtection="1">
      <alignment horizontal="left" vertical="center"/>
      <protection hidden="1"/>
    </xf>
    <xf numFmtId="177" fontId="64" fillId="25" borderId="0" xfId="216" applyFont="1" applyFill="1" applyBorder="1" applyAlignment="1" applyProtection="1">
      <alignment horizontal="right" vertical="center"/>
      <protection locked="0" hidden="1"/>
    </xf>
    <xf numFmtId="0" fontId="29" fillId="25" borderId="0" xfId="0" applyFont="1" applyFill="1" applyProtection="1">
      <protection hidden="1"/>
    </xf>
    <xf numFmtId="0" fontId="64" fillId="25" borderId="16" xfId="337" applyFont="1" applyFill="1" applyBorder="1" applyAlignment="1" applyProtection="1">
      <alignment horizontal="left" vertical="center"/>
      <protection hidden="1"/>
    </xf>
    <xf numFmtId="0" fontId="64" fillId="25" borderId="0" xfId="341" applyFont="1" applyFill="1" applyBorder="1" applyAlignment="1" applyProtection="1">
      <alignment horizontal="left" vertical="center"/>
      <protection hidden="1"/>
    </xf>
    <xf numFmtId="0" fontId="64" fillId="25" borderId="16" xfId="332" applyFont="1" applyFill="1" applyBorder="1" applyAlignment="1" applyProtection="1">
      <alignment horizontal="left" vertical="center"/>
      <protection hidden="1"/>
    </xf>
    <xf numFmtId="177" fontId="64" fillId="25" borderId="18" xfId="216" quotePrefix="1" applyFont="1" applyFill="1" applyBorder="1" applyAlignment="1" applyProtection="1">
      <alignment vertical="center"/>
      <protection locked="0" hidden="1"/>
    </xf>
    <xf numFmtId="177" fontId="64" fillId="25" borderId="0" xfId="216" quotePrefix="1" applyFont="1" applyFill="1" applyBorder="1" applyAlignment="1" applyProtection="1">
      <alignment vertical="center"/>
      <protection locked="0" hidden="1"/>
    </xf>
    <xf numFmtId="177" fontId="64" fillId="25" borderId="0" xfId="216" quotePrefix="1" applyFont="1" applyFill="1" applyBorder="1" applyAlignment="1" applyProtection="1">
      <alignment horizontal="center" vertical="center"/>
      <protection locked="0" hidden="1"/>
    </xf>
    <xf numFmtId="0" fontId="64" fillId="25" borderId="16" xfId="333" applyFont="1" applyFill="1" applyBorder="1" applyAlignment="1" applyProtection="1">
      <alignment horizontal="left" vertical="center"/>
      <protection hidden="1"/>
    </xf>
    <xf numFmtId="177" fontId="64" fillId="25" borderId="0" xfId="216" applyFont="1" applyFill="1" applyAlignment="1" applyProtection="1">
      <alignment horizontal="right" vertical="center"/>
      <protection locked="0" hidden="1"/>
    </xf>
    <xf numFmtId="183" fontId="64" fillId="25" borderId="83" xfId="341" applyNumberFormat="1" applyFont="1" applyFill="1" applyBorder="1" applyAlignment="1" applyProtection="1">
      <alignment horizontal="center" vertical="center"/>
      <protection hidden="1"/>
    </xf>
    <xf numFmtId="0" fontId="64" fillId="25" borderId="17" xfId="341" applyFont="1" applyFill="1" applyBorder="1" applyAlignment="1" applyProtection="1">
      <alignment horizontal="left" vertical="center"/>
      <protection hidden="1"/>
    </xf>
    <xf numFmtId="177" fontId="64" fillId="25" borderId="83" xfId="216" applyFont="1" applyFill="1" applyBorder="1" applyAlignment="1" applyProtection="1">
      <alignment horizontal="right" vertical="center"/>
      <protection locked="0" hidden="1"/>
    </xf>
    <xf numFmtId="183" fontId="196" fillId="25" borderId="16" xfId="0" applyNumberFormat="1" applyFont="1" applyFill="1" applyBorder="1" applyAlignment="1" applyProtection="1">
      <alignment horizontal="left" vertical="center"/>
      <protection hidden="1"/>
    </xf>
    <xf numFmtId="222" fontId="64" fillId="25" borderId="0" xfId="0" applyNumberFormat="1" applyFont="1" applyFill="1" applyBorder="1" applyAlignment="1" applyProtection="1">
      <alignment horizontal="right" vertical="center"/>
      <protection hidden="1"/>
    </xf>
    <xf numFmtId="222" fontId="64" fillId="25" borderId="0" xfId="0" quotePrefix="1" applyNumberFormat="1" applyFont="1" applyFill="1" applyBorder="1" applyAlignment="1" applyProtection="1">
      <alignment horizontal="right" vertical="center"/>
      <protection locked="0" hidden="1"/>
    </xf>
    <xf numFmtId="222" fontId="64" fillId="25" borderId="0" xfId="0" applyNumberFormat="1" applyFont="1" applyFill="1" applyBorder="1" applyAlignment="1" applyProtection="1">
      <alignment horizontal="right" vertical="center"/>
      <protection locked="0" hidden="1"/>
    </xf>
    <xf numFmtId="222" fontId="203" fillId="25" borderId="0" xfId="0" applyNumberFormat="1" applyFont="1" applyFill="1" applyBorder="1" applyAlignment="1" applyProtection="1">
      <alignment horizontal="right" vertical="center"/>
      <protection locked="0" hidden="1"/>
    </xf>
    <xf numFmtId="222" fontId="64" fillId="25" borderId="0" xfId="340" applyNumberFormat="1" applyFont="1" applyFill="1" applyBorder="1" applyAlignment="1" applyProtection="1">
      <alignment vertical="center"/>
      <protection locked="0" hidden="1"/>
    </xf>
    <xf numFmtId="222" fontId="64" fillId="25" borderId="0" xfId="333" quotePrefix="1" applyNumberFormat="1" applyFont="1" applyFill="1" applyBorder="1" applyAlignment="1" applyProtection="1">
      <alignment horizontal="right" vertical="center"/>
      <protection locked="0" hidden="1"/>
    </xf>
    <xf numFmtId="183" fontId="196" fillId="25" borderId="17" xfId="0" applyNumberFormat="1" applyFont="1" applyFill="1" applyBorder="1" applyAlignment="1" applyProtection="1">
      <alignment horizontal="left" vertical="center"/>
      <protection hidden="1"/>
    </xf>
    <xf numFmtId="222" fontId="64" fillId="25" borderId="19" xfId="0" applyNumberFormat="1" applyFont="1" applyFill="1" applyBorder="1" applyAlignment="1" applyProtection="1">
      <alignment horizontal="right" vertical="center"/>
      <protection hidden="1"/>
    </xf>
    <xf numFmtId="222" fontId="64" fillId="25" borderId="83" xfId="0" quotePrefix="1" applyNumberFormat="1" applyFont="1" applyFill="1" applyBorder="1" applyAlignment="1" applyProtection="1">
      <alignment horizontal="right" vertical="center"/>
      <protection locked="0" hidden="1"/>
    </xf>
    <xf numFmtId="222" fontId="64" fillId="25" borderId="83" xfId="0" applyNumberFormat="1" applyFont="1" applyFill="1" applyBorder="1" applyAlignment="1" applyProtection="1">
      <alignment horizontal="right" vertical="center"/>
      <protection hidden="1"/>
    </xf>
    <xf numFmtId="222" fontId="64" fillId="25" borderId="83" xfId="0" applyNumberFormat="1" applyFont="1" applyFill="1" applyBorder="1" applyAlignment="1" applyProtection="1">
      <alignment horizontal="right" vertical="center"/>
      <protection locked="0" hidden="1"/>
    </xf>
    <xf numFmtId="0" fontId="64" fillId="25" borderId="16" xfId="0" applyFont="1" applyFill="1" applyBorder="1" applyAlignment="1" applyProtection="1">
      <alignment horizontal="left" vertical="center" shrinkToFit="1"/>
      <protection hidden="1"/>
    </xf>
    <xf numFmtId="41" fontId="64" fillId="25" borderId="0" xfId="0" applyNumberFormat="1" applyFont="1" applyFill="1" applyBorder="1" applyAlignment="1" applyProtection="1">
      <alignment horizontal="center" vertical="center"/>
      <protection hidden="1"/>
    </xf>
    <xf numFmtId="41" fontId="64" fillId="25" borderId="0" xfId="0" applyNumberFormat="1" applyFont="1" applyFill="1" applyBorder="1" applyAlignment="1" applyProtection="1">
      <alignment horizontal="center" vertical="center"/>
      <protection locked="0" hidden="1"/>
    </xf>
    <xf numFmtId="0" fontId="64" fillId="25" borderId="0" xfId="0" applyFont="1" applyFill="1" applyBorder="1" applyAlignment="1" applyProtection="1">
      <alignment horizontal="center" vertical="center"/>
      <protection locked="0" hidden="1"/>
    </xf>
    <xf numFmtId="0" fontId="64" fillId="25" borderId="0" xfId="0" applyFont="1" applyFill="1" applyBorder="1" applyAlignment="1" applyProtection="1">
      <alignment horizontal="center" vertical="center"/>
      <protection hidden="1"/>
    </xf>
    <xf numFmtId="222" fontId="64" fillId="25" borderId="0" xfId="355" applyNumberFormat="1" applyFont="1" applyFill="1" applyBorder="1" applyAlignment="1" applyProtection="1">
      <alignment horizontal="right" vertical="center"/>
      <protection locked="0" hidden="1"/>
    </xf>
    <xf numFmtId="0" fontId="64" fillId="25" borderId="0" xfId="355" applyFont="1" applyFill="1" applyBorder="1" applyAlignment="1" applyProtection="1">
      <alignment horizontal="center" vertical="center"/>
      <protection locked="0" hidden="1"/>
    </xf>
    <xf numFmtId="0" fontId="64" fillId="25" borderId="0" xfId="355" applyFont="1" applyFill="1" applyBorder="1" applyAlignment="1" applyProtection="1">
      <alignment horizontal="center" vertical="center"/>
      <protection hidden="1"/>
    </xf>
    <xf numFmtId="222" fontId="64" fillId="25" borderId="0" xfId="358" applyNumberFormat="1" applyFont="1" applyFill="1" applyBorder="1" applyAlignment="1" applyProtection="1">
      <alignment horizontal="right" vertical="center"/>
      <protection locked="0" hidden="1"/>
    </xf>
    <xf numFmtId="0" fontId="64" fillId="25" borderId="0" xfId="358" applyNumberFormat="1" applyFont="1" applyFill="1" applyBorder="1" applyAlignment="1" applyProtection="1">
      <alignment horizontal="center" vertical="center"/>
      <protection locked="0" hidden="1"/>
    </xf>
    <xf numFmtId="0" fontId="64" fillId="25" borderId="0" xfId="358" applyNumberFormat="1" applyFont="1" applyFill="1" applyBorder="1" applyAlignment="1" applyProtection="1">
      <alignment horizontal="center" vertical="center"/>
      <protection hidden="1"/>
    </xf>
    <xf numFmtId="222" fontId="64" fillId="25" borderId="0" xfId="344" applyNumberFormat="1" applyFont="1" applyFill="1" applyBorder="1" applyAlignment="1" applyProtection="1">
      <alignment horizontal="right" vertical="center"/>
      <protection locked="0" hidden="1"/>
    </xf>
    <xf numFmtId="0" fontId="64" fillId="25" borderId="0" xfId="344" applyFont="1" applyFill="1" applyBorder="1" applyAlignment="1" applyProtection="1">
      <alignment horizontal="center" vertical="center"/>
      <protection locked="0" hidden="1"/>
    </xf>
    <xf numFmtId="0" fontId="64" fillId="25" borderId="0" xfId="344" applyFont="1" applyFill="1" applyBorder="1" applyAlignment="1" applyProtection="1">
      <alignment horizontal="center" vertical="center"/>
      <protection hidden="1"/>
    </xf>
    <xf numFmtId="183" fontId="64" fillId="25" borderId="4" xfId="0" applyNumberFormat="1" applyFont="1" applyFill="1" applyBorder="1" applyAlignment="1" applyProtection="1">
      <alignment horizontal="center" vertical="center"/>
      <protection hidden="1"/>
    </xf>
    <xf numFmtId="0" fontId="64" fillId="25" borderId="17" xfId="0" applyFont="1" applyFill="1" applyBorder="1" applyAlignment="1" applyProtection="1">
      <alignment horizontal="left" vertical="center" shrinkToFit="1"/>
      <protection hidden="1"/>
    </xf>
    <xf numFmtId="41" fontId="64" fillId="25" borderId="19" xfId="0" applyNumberFormat="1" applyFont="1" applyFill="1" applyBorder="1" applyAlignment="1" applyProtection="1">
      <alignment horizontal="center" vertical="center"/>
      <protection hidden="1"/>
    </xf>
    <xf numFmtId="41" fontId="64" fillId="25" borderId="83" xfId="0" applyNumberFormat="1" applyFont="1" applyFill="1" applyBorder="1" applyAlignment="1" applyProtection="1">
      <alignment horizontal="center" vertical="center"/>
      <protection locked="0" hidden="1"/>
    </xf>
    <xf numFmtId="41" fontId="64" fillId="25" borderId="83" xfId="0" applyNumberFormat="1" applyFont="1" applyFill="1" applyBorder="1" applyAlignment="1" applyProtection="1">
      <alignment horizontal="center" vertical="center"/>
      <protection hidden="1"/>
    </xf>
    <xf numFmtId="191" fontId="195" fillId="25" borderId="0" xfId="216" applyNumberFormat="1" applyFont="1" applyFill="1" applyBorder="1" applyAlignment="1" applyProtection="1">
      <alignment horizontal="right" vertical="center"/>
      <protection hidden="1"/>
    </xf>
    <xf numFmtId="177" fontId="195" fillId="25" borderId="0" xfId="216" applyNumberFormat="1" applyFont="1" applyFill="1" applyBorder="1" applyAlignment="1" applyProtection="1">
      <alignment horizontal="right" vertical="center"/>
      <protection hidden="1"/>
    </xf>
    <xf numFmtId="41" fontId="195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195" fillId="0" borderId="0" xfId="273" quotePrefix="1" applyNumberFormat="1" applyFont="1" applyFill="1" applyBorder="1" applyAlignment="1" applyProtection="1">
      <alignment horizontal="center" vertical="center"/>
      <protection hidden="1"/>
    </xf>
    <xf numFmtId="41" fontId="195" fillId="25" borderId="0" xfId="348" applyNumberFormat="1" applyFont="1" applyFill="1" applyBorder="1" applyAlignment="1" applyProtection="1">
      <alignment horizontal="center" vertical="center"/>
      <protection hidden="1"/>
    </xf>
    <xf numFmtId="41" fontId="64" fillId="25" borderId="0" xfId="273" applyNumberFormat="1" applyFont="1" applyFill="1" applyBorder="1" applyAlignment="1" applyProtection="1">
      <alignment horizontal="center" vertical="center"/>
      <protection hidden="1"/>
    </xf>
    <xf numFmtId="41" fontId="64" fillId="25" borderId="16" xfId="273" applyNumberFormat="1" applyFont="1" applyFill="1" applyBorder="1" applyAlignment="1" applyProtection="1">
      <alignment horizontal="center" vertical="center"/>
      <protection hidden="1"/>
    </xf>
    <xf numFmtId="41" fontId="64" fillId="25" borderId="0" xfId="348" applyNumberFormat="1" applyFont="1" applyFill="1" applyBorder="1" applyAlignment="1" applyProtection="1">
      <alignment horizontal="center" vertical="center"/>
      <protection hidden="1"/>
    </xf>
    <xf numFmtId="41" fontId="64" fillId="25" borderId="16" xfId="0" applyNumberFormat="1" applyFont="1" applyFill="1" applyBorder="1" applyAlignment="1" applyProtection="1">
      <alignment horizontal="left" vertical="center"/>
      <protection hidden="1"/>
    </xf>
    <xf numFmtId="189" fontId="64" fillId="25" borderId="0" xfId="0" applyNumberFormat="1" applyFont="1" applyFill="1" applyBorder="1" applyAlignment="1" applyProtection="1">
      <alignment horizontal="right" vertical="center"/>
      <protection hidden="1"/>
    </xf>
    <xf numFmtId="41" fontId="64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64" fillId="25" borderId="0" xfId="348" applyNumberFormat="1" applyFont="1" applyFill="1" applyBorder="1" applyAlignment="1" applyProtection="1">
      <alignment horizontal="right" vertical="center"/>
      <protection hidden="1"/>
    </xf>
    <xf numFmtId="41" fontId="64" fillId="0" borderId="0" xfId="0" applyNumberFormat="1" applyFont="1" applyFill="1" applyAlignment="1" applyProtection="1">
      <alignment horizontal="right" vertical="center"/>
      <protection hidden="1"/>
    </xf>
    <xf numFmtId="41" fontId="64" fillId="25" borderId="0" xfId="0" applyNumberFormat="1" applyFont="1" applyFill="1" applyAlignment="1" applyProtection="1">
      <alignment horizontal="right" vertical="center"/>
      <protection locked="0" hidden="1"/>
    </xf>
    <xf numFmtId="42" fontId="64" fillId="25" borderId="18" xfId="0" applyNumberFormat="1" applyFont="1" applyFill="1" applyBorder="1" applyAlignment="1" applyProtection="1">
      <alignment horizontal="left" vertical="center"/>
      <protection hidden="1"/>
    </xf>
    <xf numFmtId="41" fontId="195" fillId="25" borderId="0" xfId="0" applyNumberFormat="1" applyFont="1" applyFill="1" applyBorder="1" applyAlignment="1" applyProtection="1">
      <alignment horizontal="center" vertical="center"/>
      <protection hidden="1"/>
    </xf>
    <xf numFmtId="41" fontId="196" fillId="25" borderId="0" xfId="0" applyNumberFormat="1" applyFont="1" applyFill="1" applyBorder="1" applyAlignment="1" applyProtection="1">
      <alignment horizontal="left" vertical="center"/>
      <protection hidden="1"/>
    </xf>
    <xf numFmtId="41" fontId="64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195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96" fillId="25" borderId="0" xfId="0" applyFont="1" applyFill="1" applyBorder="1" applyAlignment="1" applyProtection="1">
      <alignment horizontal="left" vertical="center"/>
      <protection hidden="1"/>
    </xf>
    <xf numFmtId="183" fontId="64" fillId="25" borderId="84" xfId="0" applyNumberFormat="1" applyFont="1" applyFill="1" applyBorder="1" applyAlignment="1" applyProtection="1">
      <alignment horizontal="center" vertical="center"/>
      <protection hidden="1"/>
    </xf>
    <xf numFmtId="41" fontId="64" fillId="25" borderId="83" xfId="0" applyNumberFormat="1" applyFont="1" applyFill="1" applyBorder="1" applyAlignment="1" applyProtection="1">
      <alignment horizontal="right" vertical="center"/>
      <protection hidden="1"/>
    </xf>
    <xf numFmtId="41" fontId="64" fillId="25" borderId="83" xfId="0" applyNumberFormat="1" applyFont="1" applyFill="1" applyBorder="1" applyAlignment="1" applyProtection="1">
      <alignment horizontal="right" vertical="center"/>
      <protection locked="0" hidden="1"/>
    </xf>
    <xf numFmtId="42" fontId="64" fillId="25" borderId="19" xfId="0" applyNumberFormat="1" applyFont="1" applyFill="1" applyBorder="1" applyAlignment="1" applyProtection="1">
      <alignment horizontal="left" vertical="center"/>
      <protection hidden="1"/>
    </xf>
    <xf numFmtId="0" fontId="64" fillId="25" borderId="17" xfId="0" applyFont="1" applyFill="1" applyBorder="1" applyAlignment="1" applyProtection="1">
      <alignment horizontal="left" vertical="center"/>
      <protection hidden="1"/>
    </xf>
    <xf numFmtId="41" fontId="64" fillId="25" borderId="19" xfId="0" applyNumberFormat="1" applyFont="1" applyFill="1" applyBorder="1" applyAlignment="1" applyProtection="1">
      <alignment horizontal="right" vertical="center"/>
      <protection hidden="1"/>
    </xf>
    <xf numFmtId="41" fontId="64" fillId="25" borderId="83" xfId="0" quotePrefix="1" applyNumberFormat="1" applyFont="1" applyFill="1" applyBorder="1" applyAlignment="1" applyProtection="1">
      <alignment horizontal="right" vertical="center"/>
      <protection locked="0" hidden="1"/>
    </xf>
    <xf numFmtId="223" fontId="196" fillId="25" borderId="0" xfId="216" quotePrefix="1" applyNumberFormat="1" applyFont="1" applyFill="1" applyAlignment="1" applyProtection="1">
      <alignment horizontal="right" vertical="center"/>
      <protection hidden="1"/>
    </xf>
    <xf numFmtId="224" fontId="196" fillId="25" borderId="0" xfId="6034" quotePrefix="1" applyNumberFormat="1" applyFont="1" applyFill="1" applyAlignment="1" applyProtection="1">
      <alignment horizontal="right" vertical="center"/>
      <protection locked="0" hidden="1"/>
    </xf>
    <xf numFmtId="224" fontId="196" fillId="25" borderId="0" xfId="2707" quotePrefix="1" applyNumberFormat="1" applyFont="1" applyFill="1" applyAlignment="1" applyProtection="1">
      <alignment horizontal="right" vertical="center"/>
      <protection locked="0" hidden="1"/>
    </xf>
    <xf numFmtId="41" fontId="196" fillId="25" borderId="19" xfId="0" applyNumberFormat="1" applyFont="1" applyFill="1" applyBorder="1" applyAlignment="1" applyProtection="1">
      <alignment horizontal="right" vertical="center"/>
      <protection hidden="1"/>
    </xf>
    <xf numFmtId="223" fontId="196" fillId="25" borderId="4" xfId="216" quotePrefix="1" applyNumberFormat="1" applyFont="1" applyFill="1" applyBorder="1" applyAlignment="1" applyProtection="1">
      <alignment horizontal="right" vertical="center"/>
      <protection hidden="1"/>
    </xf>
    <xf numFmtId="219" fontId="196" fillId="25" borderId="83" xfId="0" applyNumberFormat="1" applyFont="1" applyFill="1" applyBorder="1" applyAlignment="1" applyProtection="1">
      <alignment horizontal="right" vertical="center"/>
      <protection hidden="1"/>
    </xf>
    <xf numFmtId="224" fontId="196" fillId="25" borderId="4" xfId="2707" quotePrefix="1" applyNumberFormat="1" applyFont="1" applyFill="1" applyBorder="1" applyAlignment="1" applyProtection="1">
      <alignment horizontal="right" vertical="center"/>
      <protection locked="0" hidden="1"/>
    </xf>
    <xf numFmtId="0" fontId="73" fillId="25" borderId="0" xfId="0" quotePrefix="1" applyFont="1" applyFill="1" applyBorder="1" applyAlignment="1" applyProtection="1">
      <alignment horizontal="center" vertical="center"/>
      <protection hidden="1"/>
    </xf>
    <xf numFmtId="0" fontId="73" fillId="25" borderId="16" xfId="0" quotePrefix="1" applyFont="1" applyFill="1" applyBorder="1" applyAlignment="1" applyProtection="1">
      <alignment horizontal="center" vertical="center"/>
      <protection hidden="1"/>
    </xf>
    <xf numFmtId="0" fontId="74" fillId="25" borderId="0" xfId="0" quotePrefix="1" applyFont="1" applyFill="1" applyBorder="1" applyAlignment="1" applyProtection="1">
      <alignment horizontal="center" vertical="center"/>
      <protection hidden="1"/>
    </xf>
    <xf numFmtId="0" fontId="73" fillId="25" borderId="16" xfId="0" applyFont="1" applyFill="1" applyBorder="1" applyProtection="1">
      <protection hidden="1"/>
    </xf>
    <xf numFmtId="0" fontId="161" fillId="25" borderId="35" xfId="0" applyNumberFormat="1" applyFont="1" applyFill="1" applyBorder="1" applyAlignment="1" applyProtection="1">
      <alignment horizontal="left" vertical="center" wrapText="1"/>
      <protection hidden="1"/>
    </xf>
    <xf numFmtId="3" fontId="73" fillId="25" borderId="56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29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26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33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34" xfId="262" applyNumberFormat="1" applyFont="1" applyFill="1" applyBorder="1" applyAlignment="1" applyProtection="1">
      <alignment horizontal="center" vertical="center" wrapText="1"/>
      <protection hidden="1"/>
    </xf>
    <xf numFmtId="0" fontId="159" fillId="25" borderId="0" xfId="346" applyFont="1" applyFill="1" applyAlignment="1" applyProtection="1">
      <alignment horizontal="center" vertical="center"/>
      <protection hidden="1"/>
    </xf>
    <xf numFmtId="3" fontId="160" fillId="25" borderId="0" xfId="346" applyNumberFormat="1" applyFont="1" applyFill="1" applyAlignment="1" applyProtection="1">
      <alignment horizontal="center" vertical="center"/>
      <protection hidden="1"/>
    </xf>
    <xf numFmtId="0" fontId="73" fillId="25" borderId="35" xfId="0" applyFont="1" applyFill="1" applyBorder="1" applyAlignment="1" applyProtection="1">
      <alignment horizontal="center" vertical="center" wrapText="1"/>
      <protection hidden="1"/>
    </xf>
    <xf numFmtId="0" fontId="73" fillId="25" borderId="44" xfId="0" applyFont="1" applyFill="1" applyBorder="1" applyAlignment="1" applyProtection="1">
      <alignment horizontal="center" vertical="center" wrapText="1"/>
      <protection hidden="1"/>
    </xf>
    <xf numFmtId="0" fontId="73" fillId="25" borderId="0" xfId="0" applyFont="1" applyFill="1" applyBorder="1" applyAlignment="1" applyProtection="1">
      <alignment horizontal="center" vertical="center" wrapText="1"/>
      <protection hidden="1"/>
    </xf>
    <xf numFmtId="0" fontId="73" fillId="25" borderId="16" xfId="0" applyFont="1" applyFill="1" applyBorder="1" applyAlignment="1" applyProtection="1">
      <alignment horizontal="center" vertical="center" wrapText="1"/>
      <protection hidden="1"/>
    </xf>
    <xf numFmtId="0" fontId="73" fillId="25" borderId="23" xfId="0" applyFont="1" applyFill="1" applyBorder="1" applyAlignment="1" applyProtection="1">
      <alignment horizontal="center" vertical="center" wrapText="1"/>
      <protection hidden="1"/>
    </xf>
    <xf numFmtId="0" fontId="73" fillId="25" borderId="50" xfId="0" applyFont="1" applyFill="1" applyBorder="1" applyAlignment="1" applyProtection="1">
      <alignment horizontal="center" vertical="center" wrapText="1"/>
      <protection hidden="1"/>
    </xf>
    <xf numFmtId="3" fontId="73" fillId="25" borderId="53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54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27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52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57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26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58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33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41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39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55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28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52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40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56" xfId="272" applyNumberFormat="1" applyFont="1" applyFill="1" applyBorder="1" applyAlignment="1" applyProtection="1">
      <alignment horizontal="center" vertical="center"/>
      <protection hidden="1"/>
    </xf>
    <xf numFmtId="3" fontId="73" fillId="25" borderId="59" xfId="272" applyNumberFormat="1" applyFont="1" applyFill="1" applyBorder="1" applyAlignment="1" applyProtection="1">
      <alignment horizontal="center" vertical="center"/>
      <protection hidden="1"/>
    </xf>
    <xf numFmtId="177" fontId="73" fillId="25" borderId="64" xfId="272" applyFont="1" applyFill="1" applyBorder="1" applyAlignment="1" applyProtection="1">
      <alignment horizontal="center" vertical="center"/>
      <protection hidden="1"/>
    </xf>
    <xf numFmtId="177" fontId="73" fillId="25" borderId="65" xfId="272" applyFont="1" applyFill="1" applyBorder="1" applyAlignment="1" applyProtection="1">
      <alignment horizontal="center" vertical="center"/>
      <protection hidden="1"/>
    </xf>
    <xf numFmtId="181" fontId="73" fillId="25" borderId="55" xfId="272" applyNumberFormat="1" applyFont="1" applyFill="1" applyBorder="1" applyAlignment="1" applyProtection="1">
      <alignment horizontal="center" vertical="center"/>
      <protection hidden="1"/>
    </xf>
    <xf numFmtId="181" fontId="73" fillId="25" borderId="28" xfId="272" applyNumberFormat="1" applyFont="1" applyFill="1" applyBorder="1" applyAlignment="1" applyProtection="1">
      <alignment horizontal="center" vertical="center"/>
      <protection hidden="1"/>
    </xf>
    <xf numFmtId="181" fontId="73" fillId="25" borderId="56" xfId="272" applyNumberFormat="1" applyFont="1" applyFill="1" applyBorder="1" applyAlignment="1" applyProtection="1">
      <alignment horizontal="center" vertical="center"/>
      <protection hidden="1"/>
    </xf>
    <xf numFmtId="181" fontId="73" fillId="25" borderId="29" xfId="272" applyNumberFormat="1" applyFont="1" applyFill="1" applyBorder="1" applyAlignment="1" applyProtection="1">
      <alignment horizontal="center" vertical="center"/>
      <protection hidden="1"/>
    </xf>
    <xf numFmtId="181" fontId="73" fillId="25" borderId="21" xfId="272" applyNumberFormat="1" applyFont="1" applyFill="1" applyBorder="1" applyAlignment="1" applyProtection="1">
      <alignment horizontal="center" vertical="center"/>
      <protection hidden="1"/>
    </xf>
    <xf numFmtId="181" fontId="73" fillId="25" borderId="34" xfId="272" applyNumberFormat="1" applyFont="1" applyFill="1" applyBorder="1" applyAlignment="1" applyProtection="1">
      <alignment horizontal="center" vertical="center"/>
      <protection hidden="1"/>
    </xf>
    <xf numFmtId="0" fontId="73" fillId="25" borderId="1" xfId="0" applyFont="1" applyFill="1" applyBorder="1" applyAlignment="1" applyProtection="1">
      <alignment horizontal="center" vertical="center"/>
      <protection hidden="1"/>
    </xf>
    <xf numFmtId="177" fontId="73" fillId="25" borderId="16" xfId="272" applyFont="1" applyFill="1" applyBorder="1" applyAlignment="1" applyProtection="1">
      <alignment horizontal="center" vertical="center"/>
      <protection hidden="1"/>
    </xf>
    <xf numFmtId="177" fontId="73" fillId="25" borderId="50" xfId="272" applyFont="1" applyFill="1" applyBorder="1" applyAlignment="1" applyProtection="1">
      <alignment horizontal="center" vertical="center"/>
      <protection hidden="1"/>
    </xf>
    <xf numFmtId="181" fontId="73" fillId="25" borderId="43" xfId="272" applyNumberFormat="1" applyFont="1" applyFill="1" applyBorder="1" applyAlignment="1" applyProtection="1">
      <alignment horizontal="center" vertical="center"/>
      <protection hidden="1"/>
    </xf>
    <xf numFmtId="181" fontId="73" fillId="25" borderId="20" xfId="272" applyNumberFormat="1" applyFont="1" applyFill="1" applyBorder="1" applyAlignment="1" applyProtection="1">
      <alignment horizontal="center" vertical="center"/>
      <protection hidden="1"/>
    </xf>
    <xf numFmtId="3" fontId="73" fillId="25" borderId="43" xfId="272" applyNumberFormat="1" applyFont="1" applyFill="1" applyBorder="1" applyAlignment="1" applyProtection="1">
      <alignment horizontal="center" vertical="center"/>
      <protection hidden="1"/>
    </xf>
    <xf numFmtId="3" fontId="73" fillId="25" borderId="60" xfId="272" applyNumberFormat="1" applyFont="1" applyFill="1" applyBorder="1" applyAlignment="1" applyProtection="1">
      <alignment horizontal="center" vertical="center"/>
      <protection hidden="1"/>
    </xf>
    <xf numFmtId="0" fontId="159" fillId="25" borderId="0" xfId="355" applyFont="1" applyFill="1" applyAlignment="1" applyProtection="1">
      <alignment horizontal="center" vertical="center"/>
      <protection hidden="1"/>
    </xf>
    <xf numFmtId="0" fontId="159" fillId="25" borderId="0" xfId="0" applyFont="1" applyFill="1" applyAlignment="1" applyProtection="1">
      <alignment horizontal="center" vertical="center"/>
      <protection hidden="1"/>
    </xf>
    <xf numFmtId="181" fontId="159" fillId="25" borderId="0" xfId="355" applyNumberFormat="1" applyFont="1" applyFill="1" applyAlignment="1" applyProtection="1">
      <alignment horizontal="center" vertical="center"/>
      <protection hidden="1"/>
    </xf>
    <xf numFmtId="177" fontId="73" fillId="25" borderId="44" xfId="272" applyFont="1" applyFill="1" applyBorder="1" applyAlignment="1" applyProtection="1">
      <alignment horizontal="center" vertical="center"/>
      <protection hidden="1"/>
    </xf>
    <xf numFmtId="181" fontId="73" fillId="25" borderId="62" xfId="272" applyNumberFormat="1" applyFont="1" applyFill="1" applyBorder="1" applyAlignment="1" applyProtection="1">
      <alignment horizontal="center" vertical="center"/>
      <protection hidden="1"/>
    </xf>
    <xf numFmtId="181" fontId="73" fillId="25" borderId="61" xfId="272" applyNumberFormat="1" applyFont="1" applyFill="1" applyBorder="1" applyAlignment="1" applyProtection="1">
      <alignment horizontal="center" vertical="center"/>
      <protection hidden="1"/>
    </xf>
    <xf numFmtId="3" fontId="73" fillId="25" borderId="61" xfId="272" applyNumberFormat="1" applyFont="1" applyFill="1" applyBorder="1" applyAlignment="1" applyProtection="1">
      <alignment horizontal="center" vertical="center"/>
      <protection hidden="1"/>
    </xf>
    <xf numFmtId="3" fontId="73" fillId="25" borderId="66" xfId="272" applyNumberFormat="1" applyFont="1" applyFill="1" applyBorder="1" applyAlignment="1" applyProtection="1">
      <alignment horizontal="center" vertical="center"/>
      <protection hidden="1"/>
    </xf>
    <xf numFmtId="177" fontId="73" fillId="25" borderId="63" xfId="272" applyFont="1" applyFill="1" applyBorder="1" applyAlignment="1" applyProtection="1">
      <alignment horizontal="center" vertical="center"/>
      <protection hidden="1"/>
    </xf>
    <xf numFmtId="177" fontId="73" fillId="25" borderId="18" xfId="272" applyFont="1" applyFill="1" applyBorder="1" applyAlignment="1" applyProtection="1">
      <alignment horizontal="center" vertical="center"/>
      <protection hidden="1"/>
    </xf>
    <xf numFmtId="177" fontId="73" fillId="25" borderId="36" xfId="272" applyFont="1" applyFill="1" applyBorder="1" applyAlignment="1" applyProtection="1">
      <alignment horizontal="center" vertical="center"/>
      <protection hidden="1"/>
    </xf>
    <xf numFmtId="181" fontId="73" fillId="25" borderId="60" xfId="272" applyNumberFormat="1" applyFont="1" applyFill="1" applyBorder="1" applyAlignment="1" applyProtection="1">
      <alignment horizontal="center" vertical="center"/>
      <protection hidden="1"/>
    </xf>
    <xf numFmtId="0" fontId="161" fillId="25" borderId="35" xfId="346" applyFont="1" applyFill="1" applyBorder="1" applyAlignment="1" applyProtection="1">
      <alignment horizontal="left" wrapText="1"/>
      <protection hidden="1"/>
    </xf>
    <xf numFmtId="0" fontId="159" fillId="25" borderId="0" xfId="345" applyFont="1" applyFill="1" applyAlignment="1" applyProtection="1">
      <alignment horizontal="center" vertical="center"/>
      <protection hidden="1"/>
    </xf>
    <xf numFmtId="185" fontId="160" fillId="25" borderId="0" xfId="345" applyNumberFormat="1" applyFont="1" applyFill="1" applyAlignment="1" applyProtection="1">
      <alignment horizontal="center" vertical="center"/>
      <protection hidden="1"/>
    </xf>
    <xf numFmtId="177" fontId="73" fillId="25" borderId="53" xfId="284" applyFont="1" applyFill="1" applyBorder="1" applyAlignment="1" applyProtection="1">
      <alignment horizontal="center" vertical="center" wrapText="1"/>
      <protection hidden="1"/>
    </xf>
    <xf numFmtId="177" fontId="73" fillId="25" borderId="67" xfId="284" applyFont="1" applyFill="1" applyBorder="1" applyAlignment="1" applyProtection="1">
      <alignment horizontal="center" vertical="center" wrapText="1"/>
      <protection hidden="1"/>
    </xf>
    <xf numFmtId="177" fontId="73" fillId="25" borderId="39" xfId="284" applyFont="1" applyFill="1" applyBorder="1" applyAlignment="1" applyProtection="1">
      <alignment horizontal="center" vertical="center" wrapText="1"/>
      <protection hidden="1"/>
    </xf>
    <xf numFmtId="177" fontId="73" fillId="25" borderId="68" xfId="284" applyFont="1" applyFill="1" applyBorder="1" applyAlignment="1" applyProtection="1">
      <alignment horizontal="center" vertical="center" wrapText="1"/>
      <protection hidden="1"/>
    </xf>
    <xf numFmtId="177" fontId="73" fillId="25" borderId="46" xfId="284" applyFont="1" applyFill="1" applyBorder="1" applyAlignment="1" applyProtection="1">
      <alignment horizontal="center" vertical="center" wrapText="1"/>
      <protection hidden="1"/>
    </xf>
    <xf numFmtId="177" fontId="73" fillId="25" borderId="69" xfId="284" applyFont="1" applyFill="1" applyBorder="1" applyAlignment="1" applyProtection="1">
      <alignment horizontal="center" vertical="center" wrapText="1"/>
      <protection hidden="1"/>
    </xf>
    <xf numFmtId="0" fontId="73" fillId="25" borderId="53" xfId="0" applyFont="1" applyFill="1" applyBorder="1" applyAlignment="1" applyProtection="1">
      <alignment horizontal="center" vertical="center" wrapText="1"/>
      <protection hidden="1"/>
    </xf>
    <xf numFmtId="0" fontId="73" fillId="25" borderId="39" xfId="0" applyFont="1" applyFill="1" applyBorder="1" applyAlignment="1" applyProtection="1">
      <alignment horizontal="center" vertical="center"/>
      <protection hidden="1"/>
    </xf>
    <xf numFmtId="0" fontId="73" fillId="25" borderId="46" xfId="0" applyFont="1" applyFill="1" applyBorder="1" applyAlignment="1" applyProtection="1">
      <alignment horizontal="center" vertical="center"/>
      <protection hidden="1"/>
    </xf>
    <xf numFmtId="0" fontId="73" fillId="25" borderId="54" xfId="0" applyFont="1" applyFill="1" applyBorder="1" applyAlignment="1" applyProtection="1">
      <alignment horizontal="center" vertical="center" wrapText="1"/>
      <protection hidden="1"/>
    </xf>
    <xf numFmtId="0" fontId="73" fillId="25" borderId="52" xfId="0" applyFont="1" applyFill="1" applyBorder="1" applyAlignment="1" applyProtection="1">
      <alignment horizontal="center" vertical="center"/>
      <protection hidden="1"/>
    </xf>
    <xf numFmtId="0" fontId="73" fillId="25" borderId="40" xfId="0" applyFont="1" applyFill="1" applyBorder="1" applyAlignment="1" applyProtection="1">
      <alignment horizontal="center" vertical="center"/>
      <protection hidden="1"/>
    </xf>
    <xf numFmtId="185" fontId="73" fillId="25" borderId="54" xfId="345" applyNumberFormat="1" applyFont="1" applyFill="1" applyBorder="1" applyAlignment="1" applyProtection="1">
      <alignment horizontal="center" vertical="center" wrapText="1"/>
      <protection hidden="1"/>
    </xf>
    <xf numFmtId="185" fontId="73" fillId="25" borderId="57" xfId="345" applyNumberFormat="1" applyFont="1" applyFill="1" applyBorder="1" applyAlignment="1" applyProtection="1">
      <alignment horizontal="center" vertical="center" wrapText="1"/>
      <protection hidden="1"/>
    </xf>
    <xf numFmtId="185" fontId="73" fillId="25" borderId="26" xfId="345" applyNumberFormat="1" applyFont="1" applyFill="1" applyBorder="1" applyAlignment="1" applyProtection="1">
      <alignment horizontal="center" vertical="center" wrapText="1"/>
      <protection hidden="1"/>
    </xf>
    <xf numFmtId="185" fontId="73" fillId="25" borderId="52" xfId="345" applyNumberFormat="1" applyFont="1" applyFill="1" applyBorder="1" applyAlignment="1" applyProtection="1">
      <alignment horizontal="center" vertical="center" wrapText="1"/>
      <protection hidden="1"/>
    </xf>
    <xf numFmtId="185" fontId="73" fillId="25" borderId="58" xfId="345" applyNumberFormat="1" applyFont="1" applyFill="1" applyBorder="1" applyAlignment="1" applyProtection="1">
      <alignment horizontal="center" vertical="center" wrapText="1"/>
      <protection hidden="1"/>
    </xf>
    <xf numFmtId="185" fontId="73" fillId="25" borderId="60" xfId="284" applyNumberFormat="1" applyFont="1" applyFill="1" applyBorder="1" applyAlignment="1" applyProtection="1">
      <alignment horizontal="center" vertical="center" wrapText="1"/>
      <protection hidden="1"/>
    </xf>
    <xf numFmtId="185" fontId="73" fillId="25" borderId="40" xfId="284" applyNumberFormat="1" applyFont="1" applyFill="1" applyBorder="1" applyAlignment="1" applyProtection="1">
      <alignment horizontal="center" vertical="center" wrapText="1"/>
      <protection hidden="1"/>
    </xf>
    <xf numFmtId="185" fontId="73" fillId="25" borderId="52" xfId="284" applyNumberFormat="1" applyFont="1" applyFill="1" applyBorder="1" applyAlignment="1" applyProtection="1">
      <alignment horizontal="center" vertical="center" wrapText="1"/>
      <protection hidden="1"/>
    </xf>
    <xf numFmtId="185" fontId="73" fillId="25" borderId="58" xfId="284" applyNumberFormat="1" applyFont="1" applyFill="1" applyBorder="1" applyAlignment="1" applyProtection="1">
      <alignment horizontal="center" vertical="center" wrapText="1"/>
      <protection hidden="1"/>
    </xf>
    <xf numFmtId="185" fontId="73" fillId="25" borderId="42" xfId="284" applyNumberFormat="1" applyFont="1" applyFill="1" applyBorder="1" applyAlignment="1" applyProtection="1">
      <alignment horizontal="center" vertical="center" wrapText="1"/>
      <protection hidden="1"/>
    </xf>
    <xf numFmtId="0" fontId="74" fillId="25" borderId="16" xfId="0" applyFont="1" applyFill="1" applyBorder="1" applyAlignment="1" applyProtection="1">
      <alignment horizontal="center" vertical="center"/>
      <protection hidden="1"/>
    </xf>
    <xf numFmtId="0" fontId="73" fillId="25" borderId="70" xfId="0" applyFont="1" applyFill="1" applyBorder="1" applyAlignment="1" applyProtection="1">
      <alignment horizontal="center" vertical="center" wrapText="1"/>
      <protection hidden="1"/>
    </xf>
    <xf numFmtId="0" fontId="73" fillId="25" borderId="21" xfId="0" applyFont="1" applyFill="1" applyBorder="1" applyAlignment="1" applyProtection="1">
      <alignment horizontal="center" vertical="center"/>
      <protection hidden="1"/>
    </xf>
    <xf numFmtId="0" fontId="73" fillId="25" borderId="34" xfId="0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Alignment="1" applyProtection="1">
      <alignment horizontal="left"/>
      <protection hidden="1"/>
    </xf>
    <xf numFmtId="0" fontId="73" fillId="25" borderId="16" xfId="0" applyFont="1" applyFill="1" applyBorder="1" applyAlignment="1" applyProtection="1">
      <alignment horizontal="center" vertical="center"/>
      <protection hidden="1"/>
    </xf>
    <xf numFmtId="0" fontId="73" fillId="25" borderId="50" xfId="0" applyFont="1" applyFill="1" applyBorder="1" applyAlignment="1" applyProtection="1">
      <alignment horizontal="center" vertical="center"/>
      <protection hidden="1"/>
    </xf>
    <xf numFmtId="0" fontId="73" fillId="25" borderId="61" xfId="0" applyFont="1" applyFill="1" applyBorder="1" applyAlignment="1" applyProtection="1">
      <alignment horizontal="center" vertical="center" wrapText="1"/>
      <protection hidden="1"/>
    </xf>
    <xf numFmtId="0" fontId="73" fillId="25" borderId="56" xfId="0" applyFont="1" applyFill="1" applyBorder="1" applyAlignment="1" applyProtection="1">
      <alignment horizontal="center" vertical="center"/>
      <protection hidden="1"/>
    </xf>
    <xf numFmtId="0" fontId="73" fillId="25" borderId="29" xfId="0" applyFont="1" applyFill="1" applyBorder="1" applyAlignment="1" applyProtection="1">
      <alignment horizontal="center" vertical="center"/>
      <protection hidden="1"/>
    </xf>
    <xf numFmtId="0" fontId="160" fillId="25" borderId="0" xfId="0" applyFont="1" applyFill="1" applyAlignment="1" applyProtection="1">
      <alignment horizontal="center" vertical="center"/>
      <protection hidden="1"/>
    </xf>
    <xf numFmtId="0" fontId="73" fillId="25" borderId="24" xfId="0" applyFont="1" applyFill="1" applyBorder="1" applyAlignment="1" applyProtection="1">
      <alignment horizontal="center" vertical="center" wrapText="1"/>
      <protection hidden="1"/>
    </xf>
    <xf numFmtId="0" fontId="73" fillId="25" borderId="31" xfId="0" applyFont="1" applyFill="1" applyBorder="1" applyAlignment="1" applyProtection="1">
      <alignment horizontal="center" vertical="center"/>
      <protection hidden="1"/>
    </xf>
    <xf numFmtId="0" fontId="73" fillId="25" borderId="32" xfId="0" applyFont="1" applyFill="1" applyBorder="1" applyAlignment="1" applyProtection="1">
      <alignment horizontal="center" vertical="center"/>
      <protection hidden="1"/>
    </xf>
    <xf numFmtId="0" fontId="73" fillId="25" borderId="63" xfId="0" applyFont="1" applyFill="1" applyBorder="1" applyAlignment="1" applyProtection="1">
      <alignment horizontal="center" vertical="center" wrapText="1"/>
      <protection hidden="1"/>
    </xf>
    <xf numFmtId="0" fontId="73" fillId="25" borderId="62" xfId="0" applyFont="1" applyFill="1" applyBorder="1" applyAlignment="1" applyProtection="1">
      <alignment horizontal="center" vertical="center" wrapText="1"/>
      <protection hidden="1"/>
    </xf>
    <xf numFmtId="0" fontId="73" fillId="25" borderId="18" xfId="0" applyFont="1" applyFill="1" applyBorder="1" applyAlignment="1" applyProtection="1">
      <alignment horizontal="center" vertical="center" wrapText="1"/>
      <protection hidden="1"/>
    </xf>
    <xf numFmtId="0" fontId="73" fillId="25" borderId="43" xfId="0" applyFont="1" applyFill="1" applyBorder="1" applyAlignment="1" applyProtection="1">
      <alignment horizontal="center" vertical="center" wrapText="1"/>
      <protection hidden="1"/>
    </xf>
    <xf numFmtId="0" fontId="73" fillId="25" borderId="36" xfId="0" applyFont="1" applyFill="1" applyBorder="1" applyAlignment="1" applyProtection="1">
      <alignment horizontal="center" vertical="center" wrapText="1"/>
      <protection hidden="1"/>
    </xf>
    <xf numFmtId="0" fontId="73" fillId="25" borderId="30" xfId="0" applyFont="1" applyFill="1" applyBorder="1" applyAlignment="1" applyProtection="1">
      <alignment horizontal="center" vertical="center" wrapText="1"/>
      <protection hidden="1"/>
    </xf>
    <xf numFmtId="0" fontId="73" fillId="25" borderId="57" xfId="0" applyFont="1" applyFill="1" applyBorder="1" applyAlignment="1" applyProtection="1">
      <alignment horizontal="center" vertical="center" wrapText="1"/>
      <protection hidden="1"/>
    </xf>
    <xf numFmtId="0" fontId="73" fillId="25" borderId="58" xfId="0" applyFont="1" applyFill="1" applyBorder="1" applyAlignment="1" applyProtection="1">
      <alignment horizontal="center" vertical="center"/>
      <protection hidden="1"/>
    </xf>
    <xf numFmtId="0" fontId="73" fillId="25" borderId="42" xfId="0" applyFont="1" applyFill="1" applyBorder="1" applyAlignment="1" applyProtection="1">
      <alignment horizontal="center" vertical="center"/>
      <protection hidden="1"/>
    </xf>
    <xf numFmtId="186" fontId="73" fillId="25" borderId="18" xfId="0" applyNumberFormat="1" applyFont="1" applyFill="1" applyBorder="1" applyAlignment="1" applyProtection="1">
      <alignment horizontal="center" vertical="center"/>
      <protection hidden="1"/>
    </xf>
    <xf numFmtId="186" fontId="73" fillId="25" borderId="0" xfId="0" applyNumberFormat="1" applyFont="1" applyFill="1" applyBorder="1" applyAlignment="1" applyProtection="1">
      <alignment horizontal="center" vertical="center"/>
      <protection hidden="1"/>
    </xf>
    <xf numFmtId="186" fontId="74" fillId="25" borderId="18" xfId="0" applyNumberFormat="1" applyFont="1" applyFill="1" applyBorder="1" applyAlignment="1" applyProtection="1">
      <alignment horizontal="center" vertical="center"/>
      <protection hidden="1"/>
    </xf>
    <xf numFmtId="186" fontId="74" fillId="25" borderId="0" xfId="0" applyNumberFormat="1" applyFont="1" applyFill="1" applyBorder="1" applyAlignment="1" applyProtection="1">
      <alignment horizontal="center" vertical="center"/>
      <protection hidden="1"/>
    </xf>
    <xf numFmtId="0" fontId="74" fillId="25" borderId="16" xfId="0" quotePrefix="1" applyFont="1" applyFill="1" applyBorder="1" applyAlignment="1" applyProtection="1">
      <alignment horizontal="center" vertical="center"/>
      <protection hidden="1"/>
    </xf>
    <xf numFmtId="0" fontId="159" fillId="25" borderId="0" xfId="349" applyFont="1" applyFill="1" applyAlignment="1" applyProtection="1">
      <alignment horizontal="center" vertical="center"/>
      <protection hidden="1"/>
    </xf>
    <xf numFmtId="184" fontId="160" fillId="25" borderId="0" xfId="349" applyNumberFormat="1" applyFont="1" applyFill="1" applyAlignment="1" applyProtection="1">
      <alignment horizontal="center" vertical="center"/>
      <protection hidden="1"/>
    </xf>
    <xf numFmtId="177" fontId="73" fillId="25" borderId="35" xfId="294" applyFont="1" applyFill="1" applyBorder="1" applyAlignment="1" applyProtection="1">
      <alignment horizontal="center" vertical="center" wrapText="1"/>
      <protection hidden="1"/>
    </xf>
    <xf numFmtId="177" fontId="73" fillId="25" borderId="44" xfId="294" applyFont="1" applyFill="1" applyBorder="1" applyAlignment="1" applyProtection="1">
      <alignment horizontal="center" vertical="center" wrapText="1"/>
      <protection hidden="1"/>
    </xf>
    <xf numFmtId="177" fontId="73" fillId="25" borderId="23" xfId="294" applyFont="1" applyFill="1" applyBorder="1" applyAlignment="1" applyProtection="1">
      <alignment horizontal="center" vertical="center" wrapText="1"/>
      <protection hidden="1"/>
    </xf>
    <xf numFmtId="177" fontId="73" fillId="25" borderId="50" xfId="294" applyFont="1" applyFill="1" applyBorder="1" applyAlignment="1" applyProtection="1">
      <alignment horizontal="center" vertical="center" wrapText="1"/>
      <protection hidden="1"/>
    </xf>
    <xf numFmtId="3" fontId="73" fillId="25" borderId="70" xfId="349" applyNumberFormat="1" applyFont="1" applyFill="1" applyBorder="1" applyAlignment="1" applyProtection="1">
      <alignment horizontal="center" vertical="center" wrapText="1"/>
      <protection hidden="1"/>
    </xf>
    <xf numFmtId="3" fontId="73" fillId="25" borderId="34" xfId="349" applyNumberFormat="1" applyFont="1" applyFill="1" applyBorder="1" applyAlignment="1" applyProtection="1">
      <alignment horizontal="center" vertical="center" wrapText="1"/>
      <protection hidden="1"/>
    </xf>
    <xf numFmtId="3" fontId="73" fillId="25" borderId="61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29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71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28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70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34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62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30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35" xfId="294" applyNumberFormat="1" applyFont="1" applyFill="1" applyBorder="1" applyAlignment="1" applyProtection="1">
      <alignment horizontal="center" vertical="center" wrapText="1"/>
      <protection hidden="1"/>
    </xf>
    <xf numFmtId="177" fontId="73" fillId="25" borderId="62" xfId="294" applyFont="1" applyFill="1" applyBorder="1" applyAlignment="1" applyProtection="1">
      <alignment horizontal="center" vertical="center" wrapText="1"/>
      <protection hidden="1"/>
    </xf>
    <xf numFmtId="177" fontId="73" fillId="25" borderId="66" xfId="294" applyFont="1" applyFill="1" applyBorder="1" applyAlignment="1" applyProtection="1">
      <alignment horizontal="center" vertical="center" wrapText="1"/>
      <protection hidden="1"/>
    </xf>
    <xf numFmtId="177" fontId="73" fillId="25" borderId="30" xfId="294" applyFont="1" applyFill="1" applyBorder="1" applyAlignment="1" applyProtection="1">
      <alignment horizontal="center" vertical="center" wrapText="1"/>
      <protection hidden="1"/>
    </xf>
    <xf numFmtId="177" fontId="73" fillId="25" borderId="38" xfId="294" applyFont="1" applyFill="1" applyBorder="1" applyAlignment="1" applyProtection="1">
      <alignment horizontal="center" vertical="center" wrapText="1"/>
      <protection hidden="1"/>
    </xf>
    <xf numFmtId="181" fontId="159" fillId="25" borderId="0" xfId="359" applyNumberFormat="1" applyFont="1" applyFill="1" applyBorder="1" applyAlignment="1" applyProtection="1">
      <alignment horizontal="center" vertical="center"/>
      <protection hidden="1"/>
    </xf>
    <xf numFmtId="49" fontId="160" fillId="25" borderId="0" xfId="359" applyNumberFormat="1" applyFont="1" applyFill="1" applyBorder="1" applyAlignment="1" applyProtection="1">
      <alignment horizontal="center" vertical="center"/>
      <protection hidden="1"/>
    </xf>
    <xf numFmtId="181" fontId="73" fillId="25" borderId="25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55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28" xfId="266" applyNumberFormat="1" applyFont="1" applyFill="1" applyBorder="1" applyAlignment="1" applyProtection="1">
      <alignment horizontal="center" vertical="center" wrapText="1"/>
      <protection hidden="1"/>
    </xf>
    <xf numFmtId="0" fontId="73" fillId="25" borderId="26" xfId="347" applyFont="1" applyFill="1" applyBorder="1" applyAlignment="1" applyProtection="1">
      <alignment horizontal="center" vertical="center" wrapText="1"/>
      <protection hidden="1"/>
    </xf>
    <xf numFmtId="0" fontId="73" fillId="25" borderId="56" xfId="347" applyFont="1" applyFill="1" applyBorder="1" applyAlignment="1" applyProtection="1">
      <alignment horizontal="center" vertical="center" wrapText="1"/>
      <protection hidden="1"/>
    </xf>
    <xf numFmtId="0" fontId="73" fillId="25" borderId="29" xfId="347" applyFont="1" applyFill="1" applyBorder="1" applyAlignment="1" applyProtection="1">
      <alignment horizontal="center" vertical="center" wrapText="1"/>
      <protection hidden="1"/>
    </xf>
    <xf numFmtId="3" fontId="73" fillId="25" borderId="61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56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29" xfId="266" applyNumberFormat="1" applyFont="1" applyFill="1" applyBorder="1" applyAlignment="1" applyProtection="1">
      <alignment horizontal="center" vertical="center" wrapText="1"/>
      <protection hidden="1"/>
    </xf>
    <xf numFmtId="0" fontId="73" fillId="25" borderId="70" xfId="359" applyFont="1" applyFill="1" applyBorder="1" applyAlignment="1" applyProtection="1">
      <alignment horizontal="center" vertical="center" wrapText="1"/>
      <protection hidden="1"/>
    </xf>
    <xf numFmtId="0" fontId="73" fillId="25" borderId="21" xfId="359" applyFont="1" applyFill="1" applyBorder="1" applyAlignment="1" applyProtection="1">
      <alignment horizontal="center" vertical="center" wrapText="1"/>
      <protection hidden="1"/>
    </xf>
    <xf numFmtId="0" fontId="73" fillId="25" borderId="34" xfId="359" applyFont="1" applyFill="1" applyBorder="1" applyAlignment="1" applyProtection="1">
      <alignment horizontal="center" vertical="center" wrapText="1"/>
      <protection hidden="1"/>
    </xf>
    <xf numFmtId="181" fontId="73" fillId="25" borderId="61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56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29" xfId="266" applyNumberFormat="1" applyFont="1" applyFill="1" applyBorder="1" applyAlignment="1" applyProtection="1">
      <alignment horizontal="center" vertical="center" wrapText="1"/>
      <protection hidden="1"/>
    </xf>
    <xf numFmtId="177" fontId="73" fillId="25" borderId="44" xfId="266" applyFont="1" applyFill="1" applyBorder="1" applyAlignment="1" applyProtection="1">
      <alignment horizontal="center" vertical="center" wrapText="1"/>
      <protection hidden="1"/>
    </xf>
    <xf numFmtId="177" fontId="73" fillId="25" borderId="16" xfId="266" applyFont="1" applyFill="1" applyBorder="1" applyAlignment="1" applyProtection="1">
      <alignment horizontal="center" vertical="center" wrapText="1"/>
      <protection hidden="1"/>
    </xf>
    <xf numFmtId="177" fontId="73" fillId="25" borderId="50" xfId="266" applyFont="1" applyFill="1" applyBorder="1" applyAlignment="1" applyProtection="1">
      <alignment horizontal="center" vertical="center" wrapText="1"/>
      <protection hidden="1"/>
    </xf>
    <xf numFmtId="0" fontId="73" fillId="25" borderId="63" xfId="347" applyFont="1" applyFill="1" applyBorder="1" applyAlignment="1" applyProtection="1">
      <alignment horizontal="center" vertical="center" wrapText="1"/>
      <protection hidden="1"/>
    </xf>
    <xf numFmtId="0" fontId="73" fillId="25" borderId="62" xfId="347" applyFont="1" applyFill="1" applyBorder="1" applyAlignment="1" applyProtection="1">
      <alignment horizontal="center" vertical="center" wrapText="1"/>
      <protection hidden="1"/>
    </xf>
    <xf numFmtId="0" fontId="73" fillId="25" borderId="64" xfId="347" applyFont="1" applyFill="1" applyBorder="1" applyAlignment="1" applyProtection="1">
      <alignment horizontal="center" vertical="center" wrapText="1"/>
      <protection hidden="1"/>
    </xf>
    <xf numFmtId="0" fontId="73" fillId="25" borderId="72" xfId="347" applyFont="1" applyFill="1" applyBorder="1" applyAlignment="1" applyProtection="1">
      <alignment horizontal="center" vertical="center" wrapText="1"/>
      <protection hidden="1"/>
    </xf>
    <xf numFmtId="181" fontId="159" fillId="25" borderId="0" xfId="359" applyNumberFormat="1" applyFont="1" applyFill="1" applyAlignment="1" applyProtection="1">
      <alignment horizontal="center" vertical="center"/>
      <protection hidden="1"/>
    </xf>
    <xf numFmtId="181" fontId="73" fillId="25" borderId="73" xfId="266" applyNumberFormat="1" applyFont="1" applyFill="1" applyBorder="1" applyAlignment="1" applyProtection="1">
      <alignment horizontal="center" vertical="center" wrapText="1"/>
      <protection hidden="1"/>
    </xf>
    <xf numFmtId="0" fontId="73" fillId="25" borderId="6" xfId="347" applyFont="1" applyFill="1" applyBorder="1" applyAlignment="1" applyProtection="1">
      <alignment horizontal="center" vertical="center"/>
      <protection hidden="1"/>
    </xf>
    <xf numFmtId="0" fontId="73" fillId="25" borderId="74" xfId="347" applyFont="1" applyFill="1" applyBorder="1" applyAlignment="1" applyProtection="1">
      <alignment horizontal="center" vertical="center"/>
      <protection hidden="1"/>
    </xf>
    <xf numFmtId="3" fontId="73" fillId="25" borderId="54" xfId="266" applyNumberFormat="1" applyFont="1" applyFill="1" applyBorder="1" applyAlignment="1" applyProtection="1">
      <alignment horizontal="center" vertical="center" wrapText="1"/>
      <protection hidden="1"/>
    </xf>
    <xf numFmtId="0" fontId="73" fillId="25" borderId="52" xfId="347" applyFont="1" applyFill="1" applyBorder="1" applyAlignment="1" applyProtection="1">
      <alignment horizontal="center" vertical="center"/>
      <protection hidden="1"/>
    </xf>
    <xf numFmtId="0" fontId="73" fillId="25" borderId="40" xfId="347" applyFont="1" applyFill="1" applyBorder="1" applyAlignment="1" applyProtection="1">
      <alignment horizontal="center" vertical="center"/>
      <protection hidden="1"/>
    </xf>
    <xf numFmtId="0" fontId="73" fillId="25" borderId="54" xfId="347" applyFont="1" applyFill="1" applyBorder="1" applyAlignment="1" applyProtection="1">
      <alignment horizontal="center" vertical="center" wrapText="1"/>
      <protection hidden="1"/>
    </xf>
    <xf numFmtId="0" fontId="73" fillId="25" borderId="52" xfId="347" applyFont="1" applyFill="1" applyBorder="1" applyAlignment="1" applyProtection="1">
      <alignment horizontal="center" vertical="center" wrapText="1"/>
      <protection hidden="1"/>
    </xf>
    <xf numFmtId="0" fontId="73" fillId="25" borderId="40" xfId="347" applyFont="1" applyFill="1" applyBorder="1" applyAlignment="1" applyProtection="1">
      <alignment horizontal="center" vertical="center" wrapText="1"/>
      <protection hidden="1"/>
    </xf>
    <xf numFmtId="3" fontId="73" fillId="25" borderId="70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35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48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49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52" xfId="266" applyNumberFormat="1" applyFont="1" applyFill="1" applyBorder="1" applyAlignment="1" applyProtection="1">
      <alignment horizontal="center" vertical="center" wrapText="1"/>
      <protection hidden="1"/>
    </xf>
    <xf numFmtId="181" fontId="160" fillId="25" borderId="0" xfId="359" applyNumberFormat="1" applyFont="1" applyFill="1" applyAlignment="1" applyProtection="1">
      <alignment horizontal="center" vertical="center"/>
      <protection hidden="1"/>
    </xf>
    <xf numFmtId="181" fontId="73" fillId="25" borderId="26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26" xfId="266" applyNumberFormat="1" applyFont="1" applyFill="1" applyBorder="1" applyAlignment="1" applyProtection="1">
      <alignment horizontal="center" vertical="center" wrapText="1"/>
      <protection hidden="1"/>
    </xf>
    <xf numFmtId="0" fontId="73" fillId="25" borderId="33" xfId="347" applyFont="1" applyFill="1" applyBorder="1" applyAlignment="1" applyProtection="1">
      <alignment horizontal="center" vertical="center" wrapText="1"/>
      <protection hidden="1"/>
    </xf>
    <xf numFmtId="0" fontId="73" fillId="25" borderId="21" xfId="347" applyFont="1" applyFill="1" applyBorder="1" applyAlignment="1" applyProtection="1">
      <alignment horizontal="center" vertical="center" wrapText="1"/>
      <protection hidden="1"/>
    </xf>
    <xf numFmtId="0" fontId="73" fillId="25" borderId="34" xfId="347" applyFont="1" applyFill="1" applyBorder="1" applyAlignment="1" applyProtection="1">
      <alignment horizontal="center" vertical="center" wrapText="1"/>
      <protection hidden="1"/>
    </xf>
    <xf numFmtId="0" fontId="73" fillId="25" borderId="52" xfId="354" applyFont="1" applyFill="1" applyBorder="1" applyAlignment="1" applyProtection="1">
      <alignment horizontal="center" vertical="center" wrapText="1"/>
      <protection hidden="1"/>
    </xf>
    <xf numFmtId="0" fontId="73" fillId="25" borderId="40" xfId="354" applyFont="1" applyFill="1" applyBorder="1" applyAlignment="1" applyProtection="1">
      <alignment horizontal="center" vertical="center" wrapText="1"/>
      <protection hidden="1"/>
    </xf>
    <xf numFmtId="0" fontId="73" fillId="25" borderId="58" xfId="354" applyFont="1" applyFill="1" applyBorder="1" applyAlignment="1" applyProtection="1">
      <alignment horizontal="center" vertical="center" wrapText="1"/>
      <protection hidden="1"/>
    </xf>
    <xf numFmtId="0" fontId="73" fillId="25" borderId="42" xfId="354" applyFont="1" applyFill="1" applyBorder="1" applyAlignment="1" applyProtection="1">
      <alignment horizontal="center" vertical="center" wrapText="1"/>
      <protection hidden="1"/>
    </xf>
    <xf numFmtId="0" fontId="73" fillId="25" borderId="39" xfId="354" applyFont="1" applyFill="1" applyBorder="1" applyAlignment="1" applyProtection="1">
      <alignment horizontal="center" vertical="center" wrapText="1"/>
      <protection hidden="1"/>
    </xf>
    <xf numFmtId="0" fontId="73" fillId="25" borderId="46" xfId="354" applyFont="1" applyFill="1" applyBorder="1" applyAlignment="1" applyProtection="1">
      <alignment horizontal="center" vertical="center" wrapText="1"/>
      <protection hidden="1"/>
    </xf>
    <xf numFmtId="183" fontId="73" fillId="25" borderId="1" xfId="0" applyNumberFormat="1" applyFont="1" applyFill="1" applyBorder="1" applyAlignment="1" applyProtection="1">
      <alignment horizontal="center" vertical="center"/>
      <protection hidden="1"/>
    </xf>
    <xf numFmtId="0" fontId="163" fillId="25" borderId="1" xfId="0" applyFont="1" applyFill="1" applyBorder="1" applyAlignment="1" applyProtection="1">
      <alignment horizontal="center" vertical="center"/>
      <protection hidden="1"/>
    </xf>
    <xf numFmtId="177" fontId="73" fillId="25" borderId="75" xfId="295" applyFont="1" applyFill="1" applyBorder="1" applyAlignment="1" applyProtection="1">
      <alignment horizontal="center" vertical="center" wrapText="1"/>
      <protection hidden="1"/>
    </xf>
    <xf numFmtId="177" fontId="73" fillId="25" borderId="31" xfId="295" applyFont="1" applyFill="1" applyBorder="1" applyAlignment="1" applyProtection="1">
      <alignment horizontal="center" vertical="center"/>
      <protection hidden="1"/>
    </xf>
    <xf numFmtId="177" fontId="73" fillId="25" borderId="32" xfId="295" applyFont="1" applyFill="1" applyBorder="1" applyAlignment="1" applyProtection="1">
      <alignment horizontal="center" vertical="center"/>
      <protection hidden="1"/>
    </xf>
    <xf numFmtId="3" fontId="73" fillId="25" borderId="76" xfId="295" applyNumberFormat="1" applyFont="1" applyFill="1" applyBorder="1" applyAlignment="1" applyProtection="1">
      <alignment horizontal="center" vertical="center" wrapText="1"/>
      <protection hidden="1"/>
    </xf>
    <xf numFmtId="3" fontId="73" fillId="25" borderId="60" xfId="295" applyNumberFormat="1" applyFont="1" applyFill="1" applyBorder="1" applyAlignment="1" applyProtection="1">
      <alignment horizontal="center" vertical="center" wrapText="1"/>
      <protection hidden="1"/>
    </xf>
    <xf numFmtId="3" fontId="73" fillId="25" borderId="6" xfId="295" applyNumberFormat="1" applyFont="1" applyFill="1" applyBorder="1" applyAlignment="1" applyProtection="1">
      <alignment horizontal="center" vertical="center" wrapText="1"/>
      <protection hidden="1"/>
    </xf>
    <xf numFmtId="3" fontId="73" fillId="25" borderId="52" xfId="295" applyNumberFormat="1" applyFont="1" applyFill="1" applyBorder="1" applyAlignment="1" applyProtection="1">
      <alignment horizontal="center" vertical="center" wrapText="1"/>
      <protection hidden="1"/>
    </xf>
    <xf numFmtId="181" fontId="73" fillId="25" borderId="72" xfId="295" applyNumberFormat="1" applyFont="1" applyFill="1" applyBorder="1" applyAlignment="1" applyProtection="1">
      <alignment horizontal="center" vertical="center" wrapText="1"/>
      <protection hidden="1"/>
    </xf>
    <xf numFmtId="181" fontId="73" fillId="25" borderId="60" xfId="295" applyNumberFormat="1" applyFont="1" applyFill="1" applyBorder="1" applyAlignment="1" applyProtection="1">
      <alignment horizontal="center" vertical="center" wrapText="1"/>
      <protection hidden="1"/>
    </xf>
    <xf numFmtId="181" fontId="73" fillId="25" borderId="39" xfId="295" applyNumberFormat="1" applyFont="1" applyFill="1" applyBorder="1" applyAlignment="1" applyProtection="1">
      <alignment horizontal="center" vertical="center" wrapText="1"/>
      <protection hidden="1"/>
    </xf>
    <xf numFmtId="181" fontId="73" fillId="25" borderId="52" xfId="295" applyNumberFormat="1" applyFont="1" applyFill="1" applyBorder="1" applyAlignment="1" applyProtection="1">
      <alignment horizontal="center" vertical="center" wrapText="1"/>
      <protection hidden="1"/>
    </xf>
    <xf numFmtId="3" fontId="73" fillId="25" borderId="48" xfId="295" applyNumberFormat="1" applyFont="1" applyFill="1" applyBorder="1" applyAlignment="1" applyProtection="1">
      <alignment horizontal="center" vertical="center" wrapText="1"/>
      <protection hidden="1"/>
    </xf>
    <xf numFmtId="3" fontId="73" fillId="25" borderId="58" xfId="295" applyNumberFormat="1" applyFont="1" applyFill="1" applyBorder="1" applyAlignment="1" applyProtection="1">
      <alignment horizontal="center" vertical="center" wrapText="1"/>
      <protection hidden="1"/>
    </xf>
    <xf numFmtId="0" fontId="73" fillId="25" borderId="6" xfId="354" applyFont="1" applyFill="1" applyBorder="1" applyAlignment="1" applyProtection="1">
      <alignment horizontal="center" vertical="center" wrapText="1"/>
      <protection hidden="1"/>
    </xf>
    <xf numFmtId="0" fontId="73" fillId="25" borderId="74" xfId="354" applyFont="1" applyFill="1" applyBorder="1" applyAlignment="1" applyProtection="1">
      <alignment horizontal="center" vertical="center" wrapText="1"/>
      <protection hidden="1"/>
    </xf>
    <xf numFmtId="0" fontId="159" fillId="25" borderId="0" xfId="354" applyFont="1" applyFill="1" applyAlignment="1" applyProtection="1">
      <alignment horizontal="center" vertical="center"/>
      <protection hidden="1"/>
    </xf>
    <xf numFmtId="0" fontId="160" fillId="25" borderId="0" xfId="354" applyFont="1" applyFill="1" applyAlignment="1" applyProtection="1">
      <alignment horizontal="center" vertical="center"/>
      <protection hidden="1"/>
    </xf>
    <xf numFmtId="177" fontId="73" fillId="25" borderId="24" xfId="295" applyFont="1" applyFill="1" applyBorder="1" applyAlignment="1" applyProtection="1">
      <alignment horizontal="center" vertical="center" wrapText="1"/>
      <protection hidden="1"/>
    </xf>
    <xf numFmtId="181" fontId="73" fillId="25" borderId="53" xfId="295" applyNumberFormat="1" applyFont="1" applyFill="1" applyBorder="1" applyAlignment="1" applyProtection="1">
      <alignment horizontal="center" vertical="center" wrapText="1"/>
      <protection hidden="1"/>
    </xf>
    <xf numFmtId="181" fontId="73" fillId="25" borderId="54" xfId="295" applyNumberFormat="1" applyFont="1" applyFill="1" applyBorder="1" applyAlignment="1" applyProtection="1">
      <alignment horizontal="center" vertical="center" wrapText="1"/>
      <protection hidden="1"/>
    </xf>
    <xf numFmtId="3" fontId="73" fillId="25" borderId="54" xfId="295" applyNumberFormat="1" applyFont="1" applyFill="1" applyBorder="1" applyAlignment="1" applyProtection="1">
      <alignment horizontal="center" vertical="center" wrapText="1"/>
      <protection hidden="1"/>
    </xf>
    <xf numFmtId="3" fontId="73" fillId="25" borderId="54" xfId="295" applyNumberFormat="1" applyFont="1" applyFill="1" applyBorder="1" applyAlignment="1" applyProtection="1">
      <alignment horizontal="center" vertical="center"/>
      <protection hidden="1"/>
    </xf>
    <xf numFmtId="3" fontId="73" fillId="25" borderId="52" xfId="295" applyNumberFormat="1" applyFont="1" applyFill="1" applyBorder="1" applyAlignment="1" applyProtection="1">
      <alignment horizontal="center" vertical="center"/>
      <protection hidden="1"/>
    </xf>
    <xf numFmtId="181" fontId="73" fillId="25" borderId="57" xfId="295" applyNumberFormat="1" applyFont="1" applyFill="1" applyBorder="1" applyAlignment="1" applyProtection="1">
      <alignment horizontal="center" vertical="center" wrapText="1"/>
      <protection hidden="1"/>
    </xf>
    <xf numFmtId="181" fontId="73" fillId="25" borderId="58" xfId="295" applyNumberFormat="1" applyFont="1" applyFill="1" applyBorder="1" applyAlignment="1" applyProtection="1">
      <alignment horizontal="center" vertical="center" wrapText="1"/>
      <protection hidden="1"/>
    </xf>
    <xf numFmtId="0" fontId="161" fillId="25" borderId="0" xfId="354" applyFont="1" applyFill="1" applyAlignment="1" applyProtection="1">
      <alignment horizontal="left"/>
      <protection hidden="1"/>
    </xf>
    <xf numFmtId="0" fontId="159" fillId="25" borderId="0" xfId="352" applyFont="1" applyFill="1" applyAlignment="1" applyProtection="1">
      <alignment horizontal="center" vertical="center"/>
      <protection hidden="1"/>
    </xf>
    <xf numFmtId="181" fontId="160" fillId="25" borderId="0" xfId="352" applyNumberFormat="1" applyFont="1" applyFill="1" applyAlignment="1" applyProtection="1">
      <alignment horizontal="center" vertical="center"/>
      <protection hidden="1"/>
    </xf>
    <xf numFmtId="181" fontId="73" fillId="25" borderId="53" xfId="296" applyNumberFormat="1" applyFont="1" applyFill="1" applyBorder="1" applyAlignment="1" applyProtection="1">
      <alignment horizontal="center" vertical="center" wrapText="1"/>
      <protection hidden="1"/>
    </xf>
    <xf numFmtId="181" fontId="73" fillId="25" borderId="54" xfId="296" applyNumberFormat="1" applyFont="1" applyFill="1" applyBorder="1" applyAlignment="1" applyProtection="1">
      <alignment horizontal="center" vertical="center" wrapText="1"/>
      <protection hidden="1"/>
    </xf>
    <xf numFmtId="181" fontId="73" fillId="25" borderId="39" xfId="296" applyNumberFormat="1" applyFont="1" applyFill="1" applyBorder="1" applyAlignment="1" applyProtection="1">
      <alignment horizontal="center" vertical="center" wrapText="1"/>
      <protection hidden="1"/>
    </xf>
    <xf numFmtId="181" fontId="73" fillId="25" borderId="52" xfId="296" applyNumberFormat="1" applyFont="1" applyFill="1" applyBorder="1" applyAlignment="1" applyProtection="1">
      <alignment horizontal="center" vertical="center" wrapText="1"/>
      <protection hidden="1"/>
    </xf>
    <xf numFmtId="3" fontId="73" fillId="25" borderId="54" xfId="296" applyNumberFormat="1" applyFont="1" applyFill="1" applyBorder="1" applyAlignment="1" applyProtection="1">
      <alignment horizontal="center" vertical="center" wrapText="1"/>
      <protection hidden="1"/>
    </xf>
    <xf numFmtId="3" fontId="73" fillId="25" borderId="52" xfId="296" applyNumberFormat="1" applyFont="1" applyFill="1" applyBorder="1" applyAlignment="1" applyProtection="1">
      <alignment horizontal="center" vertical="center" wrapText="1"/>
      <protection hidden="1"/>
    </xf>
    <xf numFmtId="3" fontId="73" fillId="25" borderId="26" xfId="296" applyNumberFormat="1" applyFont="1" applyFill="1" applyBorder="1" applyAlignment="1" applyProtection="1">
      <alignment horizontal="center" vertical="center" wrapText="1"/>
      <protection hidden="1"/>
    </xf>
    <xf numFmtId="3" fontId="73" fillId="25" borderId="57" xfId="296" applyNumberFormat="1" applyFont="1" applyFill="1" applyBorder="1" applyAlignment="1" applyProtection="1">
      <alignment horizontal="center" vertical="center" wrapText="1"/>
      <protection hidden="1"/>
    </xf>
    <xf numFmtId="3" fontId="73" fillId="25" borderId="33" xfId="296" applyNumberFormat="1" applyFont="1" applyFill="1" applyBorder="1" applyAlignment="1" applyProtection="1">
      <alignment horizontal="center" vertical="center" wrapText="1"/>
      <protection hidden="1"/>
    </xf>
    <xf numFmtId="181" fontId="73" fillId="25" borderId="58" xfId="296" applyNumberFormat="1" applyFont="1" applyFill="1" applyBorder="1" applyAlignment="1" applyProtection="1">
      <alignment horizontal="center" vertical="center" wrapText="1"/>
      <protection hidden="1"/>
    </xf>
    <xf numFmtId="181" fontId="73" fillId="25" borderId="40" xfId="296" applyNumberFormat="1" applyFont="1" applyFill="1" applyBorder="1" applyAlignment="1" applyProtection="1">
      <alignment horizontal="center" vertical="center" wrapText="1"/>
      <protection hidden="1"/>
    </xf>
    <xf numFmtId="0" fontId="73" fillId="25" borderId="52" xfId="352" applyFont="1" applyFill="1" applyBorder="1" applyAlignment="1" applyProtection="1">
      <alignment horizontal="center" vertical="center" wrapText="1"/>
      <protection hidden="1"/>
    </xf>
    <xf numFmtId="0" fontId="73" fillId="25" borderId="40" xfId="352" applyFont="1" applyFill="1" applyBorder="1" applyAlignment="1" applyProtection="1">
      <alignment horizontal="center" vertical="center"/>
      <protection hidden="1"/>
    </xf>
    <xf numFmtId="181" fontId="73" fillId="25" borderId="42" xfId="296" applyNumberFormat="1" applyFont="1" applyFill="1" applyBorder="1" applyAlignment="1" applyProtection="1">
      <alignment horizontal="center" vertical="center" wrapText="1"/>
      <protection hidden="1"/>
    </xf>
    <xf numFmtId="1" fontId="73" fillId="25" borderId="72" xfId="297" applyNumberFormat="1" applyFont="1" applyFill="1" applyBorder="1" applyAlignment="1" applyProtection="1">
      <alignment horizontal="center" vertical="center" wrapText="1"/>
      <protection hidden="1"/>
    </xf>
    <xf numFmtId="1" fontId="73" fillId="25" borderId="60" xfId="297" applyNumberFormat="1" applyFont="1" applyFill="1" applyBorder="1" applyAlignment="1" applyProtection="1">
      <alignment horizontal="center" vertical="center" wrapText="1"/>
      <protection hidden="1"/>
    </xf>
    <xf numFmtId="1" fontId="73" fillId="25" borderId="39" xfId="297" applyNumberFormat="1" applyFont="1" applyFill="1" applyBorder="1" applyAlignment="1" applyProtection="1">
      <alignment horizontal="center" vertical="center" wrapText="1"/>
      <protection hidden="1"/>
    </xf>
    <xf numFmtId="1" fontId="73" fillId="25" borderId="52" xfId="297" applyNumberFormat="1" applyFont="1" applyFill="1" applyBorder="1" applyAlignment="1" applyProtection="1">
      <alignment horizontal="center" vertical="center" wrapText="1"/>
      <protection hidden="1"/>
    </xf>
    <xf numFmtId="1" fontId="73" fillId="25" borderId="48" xfId="297" applyNumberFormat="1" applyFont="1" applyFill="1" applyBorder="1" applyAlignment="1" applyProtection="1">
      <alignment horizontal="center" vertical="center" wrapText="1"/>
      <protection hidden="1"/>
    </xf>
    <xf numFmtId="1" fontId="73" fillId="25" borderId="58" xfId="297" applyNumberFormat="1" applyFont="1" applyFill="1" applyBorder="1" applyAlignment="1" applyProtection="1">
      <alignment horizontal="center" vertical="center" wrapText="1"/>
      <protection hidden="1"/>
    </xf>
    <xf numFmtId="181" fontId="73" fillId="25" borderId="54" xfId="296" applyNumberFormat="1" applyFont="1" applyFill="1" applyBorder="1" applyAlignment="1" applyProtection="1">
      <alignment horizontal="center" vertical="center"/>
      <protection hidden="1"/>
    </xf>
    <xf numFmtId="181" fontId="73" fillId="25" borderId="39" xfId="296" applyNumberFormat="1" applyFont="1" applyFill="1" applyBorder="1" applyAlignment="1" applyProtection="1">
      <alignment horizontal="center" vertical="center"/>
      <protection hidden="1"/>
    </xf>
    <xf numFmtId="181" fontId="73" fillId="25" borderId="52" xfId="296" applyNumberFormat="1" applyFont="1" applyFill="1" applyBorder="1" applyAlignment="1" applyProtection="1">
      <alignment horizontal="center" vertical="center"/>
      <protection hidden="1"/>
    </xf>
    <xf numFmtId="1" fontId="73" fillId="25" borderId="54" xfId="297" applyNumberFormat="1" applyFont="1" applyFill="1" applyBorder="1" applyAlignment="1" applyProtection="1">
      <alignment horizontal="center" vertical="center" wrapText="1"/>
      <protection hidden="1"/>
    </xf>
    <xf numFmtId="1" fontId="73" fillId="25" borderId="57" xfId="297" applyNumberFormat="1" applyFont="1" applyFill="1" applyBorder="1" applyAlignment="1" applyProtection="1">
      <alignment horizontal="center" vertical="center" wrapText="1"/>
      <protection hidden="1"/>
    </xf>
    <xf numFmtId="3" fontId="159" fillId="25" borderId="0" xfId="356" applyNumberFormat="1" applyFont="1" applyFill="1" applyAlignment="1" applyProtection="1">
      <alignment horizontal="center" vertical="center"/>
      <protection hidden="1"/>
    </xf>
    <xf numFmtId="3" fontId="160" fillId="25" borderId="0" xfId="356" applyNumberFormat="1" applyFont="1" applyFill="1" applyAlignment="1" applyProtection="1">
      <alignment horizontal="center" vertical="center"/>
      <protection hidden="1"/>
    </xf>
    <xf numFmtId="1" fontId="73" fillId="25" borderId="54" xfId="263" applyNumberFormat="1" applyFont="1" applyFill="1" applyBorder="1" applyAlignment="1" applyProtection="1">
      <alignment horizontal="center" vertical="center" wrapText="1"/>
      <protection hidden="1"/>
    </xf>
    <xf numFmtId="1" fontId="73" fillId="25" borderId="54" xfId="263" applyNumberFormat="1" applyFont="1" applyFill="1" applyBorder="1" applyAlignment="1" applyProtection="1">
      <alignment horizontal="center" vertical="center"/>
      <protection hidden="1"/>
    </xf>
    <xf numFmtId="1" fontId="73" fillId="25" borderId="52" xfId="263" applyNumberFormat="1" applyFont="1" applyFill="1" applyBorder="1" applyAlignment="1" applyProtection="1">
      <alignment horizontal="center" vertical="center"/>
      <protection hidden="1"/>
    </xf>
    <xf numFmtId="1" fontId="73" fillId="25" borderId="57" xfId="263" applyNumberFormat="1" applyFont="1" applyFill="1" applyBorder="1" applyAlignment="1" applyProtection="1">
      <alignment horizontal="center" vertical="center" wrapText="1"/>
      <protection hidden="1"/>
    </xf>
    <xf numFmtId="1" fontId="73" fillId="25" borderId="52" xfId="263" applyNumberFormat="1" applyFont="1" applyFill="1" applyBorder="1" applyAlignment="1" applyProtection="1">
      <alignment horizontal="center" vertical="center" wrapText="1"/>
      <protection hidden="1"/>
    </xf>
    <xf numFmtId="1" fontId="73" fillId="25" borderId="58" xfId="263" applyNumberFormat="1" applyFont="1" applyFill="1" applyBorder="1" applyAlignment="1" applyProtection="1">
      <alignment horizontal="center" vertical="center" wrapText="1"/>
      <protection hidden="1"/>
    </xf>
    <xf numFmtId="41" fontId="74" fillId="25" borderId="83" xfId="216" applyNumberFormat="1" applyFont="1" applyFill="1" applyBorder="1" applyAlignment="1" applyProtection="1">
      <alignment horizontal="center" vertical="center"/>
      <protection hidden="1"/>
    </xf>
    <xf numFmtId="0" fontId="73" fillId="25" borderId="1" xfId="352" applyFont="1" applyFill="1" applyBorder="1" applyAlignment="1" applyProtection="1">
      <alignment horizontal="center" vertical="center"/>
      <protection hidden="1"/>
    </xf>
    <xf numFmtId="1" fontId="73" fillId="25" borderId="72" xfId="264" applyNumberFormat="1" applyFont="1" applyFill="1" applyBorder="1" applyAlignment="1" applyProtection="1">
      <alignment horizontal="center" vertical="center" wrapText="1"/>
      <protection hidden="1"/>
    </xf>
    <xf numFmtId="1" fontId="73" fillId="25" borderId="60" xfId="264" applyNumberFormat="1" applyFont="1" applyFill="1" applyBorder="1" applyAlignment="1" applyProtection="1">
      <alignment horizontal="center" vertical="center" wrapText="1"/>
      <protection hidden="1"/>
    </xf>
    <xf numFmtId="1" fontId="73" fillId="25" borderId="39" xfId="264" applyNumberFormat="1" applyFont="1" applyFill="1" applyBorder="1" applyAlignment="1" applyProtection="1">
      <alignment horizontal="center" vertical="center" wrapText="1"/>
      <protection hidden="1"/>
    </xf>
    <xf numFmtId="1" fontId="73" fillId="25" borderId="52" xfId="264" applyNumberFormat="1" applyFont="1" applyFill="1" applyBorder="1" applyAlignment="1" applyProtection="1">
      <alignment horizontal="center" vertical="center" wrapText="1"/>
      <protection hidden="1"/>
    </xf>
    <xf numFmtId="3" fontId="73" fillId="25" borderId="21" xfId="264" applyNumberFormat="1" applyFont="1" applyFill="1" applyBorder="1" applyAlignment="1" applyProtection="1">
      <alignment horizontal="center" vertical="center" wrapText="1"/>
      <protection hidden="1"/>
    </xf>
    <xf numFmtId="3" fontId="73" fillId="25" borderId="0" xfId="264" applyNumberFormat="1" applyFont="1" applyFill="1" applyBorder="1" applyAlignment="1" applyProtection="1">
      <alignment horizontal="center" vertical="center" wrapText="1"/>
      <protection hidden="1"/>
    </xf>
    <xf numFmtId="3" fontId="73" fillId="25" borderId="48" xfId="264" applyNumberFormat="1" applyFont="1" applyFill="1" applyBorder="1" applyAlignment="1" applyProtection="1">
      <alignment horizontal="center" vertical="center" wrapText="1"/>
      <protection hidden="1"/>
    </xf>
    <xf numFmtId="3" fontId="73" fillId="25" borderId="49" xfId="264" applyNumberFormat="1" applyFont="1" applyFill="1" applyBorder="1" applyAlignment="1" applyProtection="1">
      <alignment horizontal="center" vertical="center" wrapText="1"/>
      <protection hidden="1"/>
    </xf>
    <xf numFmtId="1" fontId="73" fillId="25" borderId="70" xfId="353" applyNumberFormat="1" applyFont="1" applyFill="1" applyBorder="1" applyAlignment="1" applyProtection="1">
      <alignment horizontal="center" vertical="center" wrapText="1"/>
      <protection hidden="1"/>
    </xf>
    <xf numFmtId="1" fontId="73" fillId="25" borderId="35" xfId="353" applyNumberFormat="1" applyFont="1" applyFill="1" applyBorder="1" applyAlignment="1" applyProtection="1">
      <alignment horizontal="center" vertical="center"/>
      <protection hidden="1"/>
    </xf>
    <xf numFmtId="1" fontId="73" fillId="25" borderId="21" xfId="353" applyNumberFormat="1" applyFont="1" applyFill="1" applyBorder="1" applyAlignment="1" applyProtection="1">
      <alignment horizontal="center" vertical="center"/>
      <protection hidden="1"/>
    </xf>
    <xf numFmtId="1" fontId="73" fillId="25" borderId="0" xfId="353" applyNumberFormat="1" applyFont="1" applyFill="1" applyBorder="1" applyAlignment="1" applyProtection="1">
      <alignment horizontal="center" vertical="center"/>
      <protection hidden="1"/>
    </xf>
    <xf numFmtId="1" fontId="73" fillId="25" borderId="34" xfId="353" applyNumberFormat="1" applyFont="1" applyFill="1" applyBorder="1" applyAlignment="1" applyProtection="1">
      <alignment horizontal="center" vertical="center"/>
      <protection hidden="1"/>
    </xf>
    <xf numFmtId="1" fontId="73" fillId="25" borderId="23" xfId="353" applyNumberFormat="1" applyFont="1" applyFill="1" applyBorder="1" applyAlignment="1" applyProtection="1">
      <alignment horizontal="center" vertical="center"/>
      <protection hidden="1"/>
    </xf>
    <xf numFmtId="41" fontId="73" fillId="25" borderId="0" xfId="216" applyNumberFormat="1" applyFont="1" applyFill="1" applyBorder="1" applyAlignment="1" applyProtection="1">
      <alignment horizontal="center" vertical="center"/>
      <protection hidden="1"/>
    </xf>
    <xf numFmtId="1" fontId="73" fillId="25" borderId="53" xfId="350" applyNumberFormat="1" applyFont="1" applyFill="1" applyBorder="1" applyAlignment="1" applyProtection="1">
      <alignment horizontal="center" vertical="center" wrapText="1"/>
      <protection hidden="1"/>
    </xf>
    <xf numFmtId="1" fontId="73" fillId="25" borderId="54" xfId="350" applyNumberFormat="1" applyFont="1" applyFill="1" applyBorder="1" applyAlignment="1" applyProtection="1">
      <alignment horizontal="center" vertical="center"/>
      <protection hidden="1"/>
    </xf>
    <xf numFmtId="1" fontId="73" fillId="25" borderId="39" xfId="350" applyNumberFormat="1" applyFont="1" applyFill="1" applyBorder="1" applyAlignment="1" applyProtection="1">
      <alignment horizontal="center" vertical="center"/>
      <protection hidden="1"/>
    </xf>
    <xf numFmtId="1" fontId="73" fillId="25" borderId="52" xfId="350" applyNumberFormat="1" applyFont="1" applyFill="1" applyBorder="1" applyAlignment="1" applyProtection="1">
      <alignment horizontal="center" vertical="center"/>
      <protection hidden="1"/>
    </xf>
    <xf numFmtId="1" fontId="73" fillId="25" borderId="54" xfId="350" applyNumberFormat="1" applyFont="1" applyFill="1" applyBorder="1" applyAlignment="1" applyProtection="1">
      <alignment horizontal="center" vertical="center" wrapText="1"/>
      <protection hidden="1"/>
    </xf>
    <xf numFmtId="1" fontId="73" fillId="25" borderId="52" xfId="350" applyNumberFormat="1" applyFont="1" applyFill="1" applyBorder="1" applyAlignment="1" applyProtection="1">
      <alignment horizontal="center" vertical="center" wrapText="1"/>
      <protection hidden="1"/>
    </xf>
    <xf numFmtId="1" fontId="73" fillId="25" borderId="57" xfId="350" applyNumberFormat="1" applyFont="1" applyFill="1" applyBorder="1" applyAlignment="1" applyProtection="1">
      <alignment horizontal="center" vertical="center" wrapText="1"/>
      <protection hidden="1"/>
    </xf>
    <xf numFmtId="1" fontId="73" fillId="25" borderId="58" xfId="350" applyNumberFormat="1" applyFont="1" applyFill="1" applyBorder="1" applyAlignment="1" applyProtection="1">
      <alignment horizontal="center" vertical="center" wrapText="1"/>
      <protection hidden="1"/>
    </xf>
    <xf numFmtId="0" fontId="73" fillId="25" borderId="1" xfId="0" applyNumberFormat="1" applyFont="1" applyFill="1" applyBorder="1" applyAlignment="1" applyProtection="1">
      <alignment horizontal="center" vertical="center"/>
      <protection hidden="1"/>
    </xf>
    <xf numFmtId="0" fontId="170" fillId="25" borderId="1" xfId="0" applyNumberFormat="1" applyFont="1" applyFill="1" applyBorder="1" applyAlignment="1" applyProtection="1">
      <alignment horizontal="center" vertical="center"/>
      <protection hidden="1"/>
    </xf>
    <xf numFmtId="3" fontId="73" fillId="25" borderId="77" xfId="265" applyNumberFormat="1" applyFont="1" applyFill="1" applyBorder="1" applyAlignment="1" applyProtection="1">
      <alignment horizontal="center" vertical="center" wrapText="1"/>
      <protection hidden="1"/>
    </xf>
    <xf numFmtId="3" fontId="73" fillId="25" borderId="78" xfId="265" applyNumberFormat="1" applyFont="1" applyFill="1" applyBorder="1" applyAlignment="1" applyProtection="1">
      <alignment horizontal="center" vertical="center" wrapText="1"/>
      <protection hidden="1"/>
    </xf>
    <xf numFmtId="3" fontId="73" fillId="25" borderId="39" xfId="265" applyNumberFormat="1" applyFont="1" applyFill="1" applyBorder="1" applyAlignment="1" applyProtection="1">
      <alignment horizontal="center" vertical="center" wrapText="1"/>
      <protection hidden="1"/>
    </xf>
    <xf numFmtId="3" fontId="73" fillId="25" borderId="46" xfId="265" applyNumberFormat="1" applyFont="1" applyFill="1" applyBorder="1" applyAlignment="1" applyProtection="1">
      <alignment horizontal="center" vertical="center" wrapText="1"/>
      <protection hidden="1"/>
    </xf>
    <xf numFmtId="3" fontId="73" fillId="25" borderId="33" xfId="265" applyNumberFormat="1" applyFont="1" applyFill="1" applyBorder="1" applyAlignment="1" applyProtection="1">
      <alignment horizontal="center" vertical="center" wrapText="1"/>
      <protection hidden="1"/>
    </xf>
    <xf numFmtId="3" fontId="73" fillId="25" borderId="34" xfId="265" applyNumberFormat="1" applyFont="1" applyFill="1" applyBorder="1" applyAlignment="1" applyProtection="1">
      <alignment horizontal="center" vertical="center" wrapText="1"/>
      <protection hidden="1"/>
    </xf>
    <xf numFmtId="1" fontId="159" fillId="25" borderId="0" xfId="350" applyNumberFormat="1" applyFont="1" applyFill="1" applyBorder="1" applyAlignment="1" applyProtection="1">
      <alignment horizontal="center" vertical="center"/>
      <protection hidden="1"/>
    </xf>
    <xf numFmtId="1" fontId="160" fillId="25" borderId="0" xfId="350" applyNumberFormat="1" applyFont="1" applyFill="1" applyBorder="1" applyAlignment="1" applyProtection="1">
      <alignment horizontal="center" vertical="center"/>
      <protection hidden="1"/>
    </xf>
    <xf numFmtId="3" fontId="73" fillId="25" borderId="53" xfId="265" applyNumberFormat="1" applyFont="1" applyFill="1" applyBorder="1" applyAlignment="1" applyProtection="1">
      <alignment horizontal="center" vertical="center" wrapText="1"/>
      <protection hidden="1"/>
    </xf>
    <xf numFmtId="1" fontId="73" fillId="25" borderId="57" xfId="265" applyNumberFormat="1" applyFont="1" applyFill="1" applyBorder="1" applyAlignment="1" applyProtection="1">
      <alignment horizontal="center" vertical="center" wrapText="1"/>
      <protection hidden="1"/>
    </xf>
    <xf numFmtId="1" fontId="73" fillId="25" borderId="78" xfId="265" applyNumberFormat="1" applyFont="1" applyFill="1" applyBorder="1" applyAlignment="1" applyProtection="1">
      <alignment horizontal="center" vertical="center" wrapText="1"/>
      <protection hidden="1"/>
    </xf>
    <xf numFmtId="3" fontId="73" fillId="25" borderId="26" xfId="265" applyNumberFormat="1" applyFont="1" applyFill="1" applyBorder="1" applyAlignment="1" applyProtection="1">
      <alignment horizontal="center" vertical="center" wrapText="1"/>
      <protection hidden="1"/>
    </xf>
    <xf numFmtId="3" fontId="73" fillId="25" borderId="29" xfId="265" applyNumberFormat="1" applyFont="1" applyFill="1" applyBorder="1" applyAlignment="1" applyProtection="1">
      <alignment horizontal="center" vertical="center" wrapText="1"/>
      <protection hidden="1"/>
    </xf>
    <xf numFmtId="220" fontId="74" fillId="25" borderId="83" xfId="216" applyNumberFormat="1" applyFont="1" applyFill="1" applyBorder="1" applyAlignment="1" applyProtection="1">
      <alignment horizontal="center" vertical="center"/>
      <protection hidden="1"/>
    </xf>
    <xf numFmtId="186" fontId="74" fillId="25" borderId="83" xfId="216" applyNumberFormat="1" applyFont="1" applyFill="1" applyBorder="1" applyAlignment="1" applyProtection="1">
      <alignment horizontal="center" vertical="center"/>
      <protection hidden="1"/>
    </xf>
    <xf numFmtId="219" fontId="74" fillId="25" borderId="83" xfId="216" applyNumberFormat="1" applyFont="1" applyFill="1" applyBorder="1" applyAlignment="1" applyProtection="1">
      <alignment horizontal="center" vertical="center"/>
      <protection hidden="1"/>
    </xf>
    <xf numFmtId="220" fontId="73" fillId="25" borderId="0" xfId="216" applyNumberFormat="1" applyFont="1" applyFill="1" applyBorder="1" applyAlignment="1" applyProtection="1">
      <alignment horizontal="center" vertical="center"/>
      <protection hidden="1"/>
    </xf>
    <xf numFmtId="186" fontId="73" fillId="25" borderId="0" xfId="216" applyNumberFormat="1" applyFont="1" applyFill="1" applyBorder="1" applyAlignment="1" applyProtection="1">
      <alignment horizontal="center" vertical="center"/>
      <protection hidden="1"/>
    </xf>
    <xf numFmtId="219" fontId="73" fillId="25" borderId="0" xfId="216" applyNumberFormat="1" applyFont="1" applyFill="1" applyBorder="1" applyAlignment="1" applyProtection="1">
      <alignment horizontal="center" vertical="center"/>
      <protection hidden="1"/>
    </xf>
    <xf numFmtId="181" fontId="161" fillId="25" borderId="0" xfId="354" applyNumberFormat="1" applyFont="1" applyFill="1" applyBorder="1" applyAlignment="1" applyProtection="1">
      <alignment horizontal="right" shrinkToFit="1"/>
      <protection hidden="1"/>
    </xf>
    <xf numFmtId="181" fontId="73" fillId="25" borderId="53" xfId="266" applyNumberFormat="1" applyFont="1" applyFill="1" applyBorder="1" applyAlignment="1" applyProtection="1">
      <alignment horizontal="center" vertical="center"/>
      <protection hidden="1"/>
    </xf>
    <xf numFmtId="181" fontId="73" fillId="25" borderId="54" xfId="266" applyNumberFormat="1" applyFont="1" applyFill="1" applyBorder="1" applyAlignment="1" applyProtection="1">
      <alignment horizontal="center" vertical="center"/>
      <protection hidden="1"/>
    </xf>
    <xf numFmtId="181" fontId="73" fillId="25" borderId="67" xfId="266" applyNumberFormat="1" applyFont="1" applyFill="1" applyBorder="1" applyAlignment="1" applyProtection="1">
      <alignment horizontal="center" vertical="center"/>
      <protection hidden="1"/>
    </xf>
    <xf numFmtId="177" fontId="73" fillId="25" borderId="63" xfId="266" applyFont="1" applyFill="1" applyBorder="1" applyAlignment="1" applyProtection="1">
      <alignment horizontal="center" vertical="center"/>
      <protection hidden="1"/>
    </xf>
    <xf numFmtId="177" fontId="73" fillId="25" borderId="18" xfId="266" applyFont="1" applyFill="1" applyBorder="1" applyAlignment="1" applyProtection="1">
      <alignment horizontal="center" vertical="center"/>
      <protection hidden="1"/>
    </xf>
    <xf numFmtId="177" fontId="73" fillId="25" borderId="36" xfId="266" applyFont="1" applyFill="1" applyBorder="1" applyAlignment="1" applyProtection="1">
      <alignment horizontal="center" vertical="center"/>
      <protection hidden="1"/>
    </xf>
    <xf numFmtId="181" fontId="73" fillId="25" borderId="41" xfId="266" applyNumberFormat="1" applyFont="1" applyFill="1" applyBorder="1" applyAlignment="1" applyProtection="1">
      <alignment horizontal="center" vertical="center"/>
      <protection hidden="1"/>
    </xf>
    <xf numFmtId="181" fontId="73" fillId="25" borderId="39" xfId="266" applyNumberFormat="1" applyFont="1" applyFill="1" applyBorder="1" applyAlignment="1" applyProtection="1">
      <alignment horizontal="center" vertical="center"/>
      <protection hidden="1"/>
    </xf>
    <xf numFmtId="181" fontId="73" fillId="25" borderId="33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79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21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16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34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50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47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0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23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33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47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21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0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34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23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27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30" xfId="266" applyNumberFormat="1" applyFont="1" applyFill="1" applyBorder="1" applyAlignment="1" applyProtection="1">
      <alignment horizontal="center" vertical="center" wrapText="1"/>
      <protection hidden="1"/>
    </xf>
    <xf numFmtId="177" fontId="73" fillId="25" borderId="0" xfId="216" applyFont="1" applyFill="1" applyBorder="1" applyAlignment="1" applyProtection="1">
      <alignment horizontal="center" vertical="center"/>
      <protection hidden="1"/>
    </xf>
    <xf numFmtId="177" fontId="74" fillId="25" borderId="83" xfId="216" applyFont="1" applyFill="1" applyBorder="1" applyAlignment="1" applyProtection="1">
      <alignment horizontal="center" vertical="center"/>
      <protection hidden="1"/>
    </xf>
    <xf numFmtId="177" fontId="74" fillId="25" borderId="83" xfId="216" applyFont="1" applyFill="1" applyBorder="1" applyAlignment="1" applyProtection="1">
      <alignment horizontal="right" vertical="center" indent="2"/>
      <protection hidden="1"/>
    </xf>
    <xf numFmtId="181" fontId="73" fillId="25" borderId="43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26" xfId="266" applyNumberFormat="1" applyFont="1" applyFill="1" applyBorder="1" applyAlignment="1" applyProtection="1">
      <alignment horizontal="center" vertical="center"/>
      <protection hidden="1"/>
    </xf>
    <xf numFmtId="3" fontId="73" fillId="25" borderId="29" xfId="266" applyNumberFormat="1" applyFont="1" applyFill="1" applyBorder="1" applyAlignment="1" applyProtection="1">
      <alignment horizontal="center" vertical="center"/>
      <protection hidden="1"/>
    </xf>
    <xf numFmtId="3" fontId="73" fillId="25" borderId="37" xfId="266" applyNumberFormat="1" applyFont="1" applyFill="1" applyBorder="1" applyAlignment="1" applyProtection="1">
      <alignment horizontal="center" vertical="center"/>
      <protection hidden="1"/>
    </xf>
    <xf numFmtId="3" fontId="73" fillId="25" borderId="38" xfId="266" applyNumberFormat="1" applyFont="1" applyFill="1" applyBorder="1" applyAlignment="1" applyProtection="1">
      <alignment horizontal="center" vertical="center"/>
      <protection hidden="1"/>
    </xf>
    <xf numFmtId="181" fontId="160" fillId="25" borderId="0" xfId="359" applyNumberFormat="1" applyFont="1" applyFill="1" applyBorder="1" applyAlignment="1" applyProtection="1">
      <alignment horizontal="center" vertical="center"/>
      <protection hidden="1"/>
    </xf>
    <xf numFmtId="181" fontId="73" fillId="25" borderId="57" xfId="266" applyNumberFormat="1" applyFont="1" applyFill="1" applyBorder="1" applyAlignment="1" applyProtection="1">
      <alignment horizontal="center" vertical="center"/>
      <protection hidden="1"/>
    </xf>
    <xf numFmtId="181" fontId="73" fillId="25" borderId="27" xfId="266" applyNumberFormat="1" applyFont="1" applyFill="1" applyBorder="1" applyAlignment="1" applyProtection="1">
      <alignment horizontal="center" vertical="center"/>
      <protection hidden="1"/>
    </xf>
    <xf numFmtId="181" fontId="73" fillId="25" borderId="26" xfId="266" applyNumberFormat="1" applyFont="1" applyFill="1" applyBorder="1" applyAlignment="1" applyProtection="1">
      <alignment horizontal="center" vertical="center"/>
      <protection hidden="1"/>
    </xf>
    <xf numFmtId="181" fontId="73" fillId="25" borderId="33" xfId="266" applyNumberFormat="1" applyFont="1" applyFill="1" applyBorder="1" applyAlignment="1" applyProtection="1">
      <alignment horizontal="center" vertical="center"/>
      <protection hidden="1"/>
    </xf>
    <xf numFmtId="3" fontId="73" fillId="25" borderId="58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40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58" xfId="266" applyNumberFormat="1" applyFont="1" applyFill="1" applyBorder="1" applyAlignment="1" applyProtection="1">
      <alignment horizontal="center" vertical="center"/>
      <protection hidden="1"/>
    </xf>
    <xf numFmtId="3" fontId="73" fillId="25" borderId="42" xfId="266" applyNumberFormat="1" applyFont="1" applyFill="1" applyBorder="1" applyAlignment="1" applyProtection="1">
      <alignment horizontal="center" vertical="center"/>
      <protection hidden="1"/>
    </xf>
    <xf numFmtId="186" fontId="73" fillId="25" borderId="1" xfId="359" applyNumberFormat="1" applyFont="1" applyFill="1" applyBorder="1" applyAlignment="1" applyProtection="1">
      <alignment horizontal="center" vertical="center"/>
      <protection hidden="1"/>
    </xf>
    <xf numFmtId="0" fontId="170" fillId="25" borderId="1" xfId="0" applyFont="1" applyFill="1" applyBorder="1" applyAlignment="1" applyProtection="1">
      <alignment horizontal="center" vertical="center"/>
      <protection hidden="1"/>
    </xf>
    <xf numFmtId="177" fontId="73" fillId="25" borderId="35" xfId="266" applyFont="1" applyFill="1" applyBorder="1" applyAlignment="1" applyProtection="1">
      <alignment horizontal="center" vertical="center"/>
      <protection hidden="1"/>
    </xf>
    <xf numFmtId="181" fontId="73" fillId="25" borderId="64" xfId="266" applyNumberFormat="1" applyFont="1" applyFill="1" applyBorder="1" applyAlignment="1" applyProtection="1">
      <alignment horizontal="center" vertical="center"/>
      <protection hidden="1"/>
    </xf>
    <xf numFmtId="181" fontId="73" fillId="25" borderId="49" xfId="266" applyNumberFormat="1" applyFont="1" applyFill="1" applyBorder="1" applyAlignment="1" applyProtection="1">
      <alignment horizontal="center" vertical="center"/>
      <protection hidden="1"/>
    </xf>
    <xf numFmtId="181" fontId="73" fillId="25" borderId="72" xfId="266" applyNumberFormat="1" applyFont="1" applyFill="1" applyBorder="1" applyAlignment="1" applyProtection="1">
      <alignment horizontal="center" vertical="center"/>
      <protection hidden="1"/>
    </xf>
    <xf numFmtId="181" fontId="73" fillId="25" borderId="58" xfId="266" applyNumberFormat="1" applyFont="1" applyFill="1" applyBorder="1" applyAlignment="1" applyProtection="1">
      <alignment horizontal="center" vertical="center"/>
      <protection hidden="1"/>
    </xf>
    <xf numFmtId="181" fontId="73" fillId="25" borderId="52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52" xfId="266" applyNumberFormat="1" applyFont="1" applyFill="1" applyBorder="1" applyAlignment="1" applyProtection="1">
      <alignment horizontal="center" vertical="center"/>
      <protection hidden="1"/>
    </xf>
    <xf numFmtId="181" fontId="73" fillId="25" borderId="40" xfId="266" applyNumberFormat="1" applyFont="1" applyFill="1" applyBorder="1" applyAlignment="1" applyProtection="1">
      <alignment horizontal="center" vertical="center"/>
      <protection hidden="1"/>
    </xf>
    <xf numFmtId="3" fontId="73" fillId="25" borderId="27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43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30" xfId="266" applyNumberFormat="1" applyFont="1" applyFill="1" applyBorder="1" applyAlignment="1" applyProtection="1">
      <alignment horizontal="center" vertical="center" wrapText="1"/>
      <protection hidden="1"/>
    </xf>
    <xf numFmtId="0" fontId="73" fillId="25" borderId="52" xfId="359" applyFont="1" applyFill="1" applyBorder="1" applyAlignment="1" applyProtection="1">
      <alignment horizontal="center" vertical="center"/>
      <protection hidden="1"/>
    </xf>
    <xf numFmtId="3" fontId="73" fillId="25" borderId="52" xfId="266" applyNumberFormat="1" applyFont="1" applyFill="1" applyBorder="1" applyAlignment="1" applyProtection="1">
      <alignment horizontal="center" vertical="center"/>
      <protection hidden="1"/>
    </xf>
    <xf numFmtId="3" fontId="73" fillId="25" borderId="40" xfId="266" applyNumberFormat="1" applyFont="1" applyFill="1" applyBorder="1" applyAlignment="1" applyProtection="1">
      <alignment horizontal="center" vertical="center"/>
      <protection hidden="1"/>
    </xf>
    <xf numFmtId="3" fontId="73" fillId="25" borderId="41" xfId="266" applyNumberFormat="1" applyFont="1" applyFill="1" applyBorder="1" applyAlignment="1" applyProtection="1">
      <alignment horizontal="center" vertical="center"/>
      <protection hidden="1"/>
    </xf>
    <xf numFmtId="3" fontId="73" fillId="25" borderId="45" xfId="266" applyNumberFormat="1" applyFont="1" applyFill="1" applyBorder="1" applyAlignment="1" applyProtection="1">
      <alignment horizontal="center" vertical="center"/>
      <protection hidden="1"/>
    </xf>
    <xf numFmtId="181" fontId="161" fillId="25" borderId="35" xfId="354" applyNumberFormat="1" applyFont="1" applyFill="1" applyBorder="1" applyAlignment="1" applyProtection="1">
      <alignment horizontal="right" shrinkToFit="1"/>
      <protection hidden="1"/>
    </xf>
    <xf numFmtId="181" fontId="73" fillId="25" borderId="63" xfId="266" applyNumberFormat="1" applyFont="1" applyFill="1" applyBorder="1" applyAlignment="1" applyProtection="1">
      <alignment horizontal="center" vertical="center"/>
      <protection hidden="1"/>
    </xf>
    <xf numFmtId="181" fontId="73" fillId="25" borderId="35" xfId="266" applyNumberFormat="1" applyFont="1" applyFill="1" applyBorder="1" applyAlignment="1" applyProtection="1">
      <alignment horizontal="center" vertical="center"/>
      <protection hidden="1"/>
    </xf>
    <xf numFmtId="0" fontId="73" fillId="25" borderId="77" xfId="266" applyNumberFormat="1" applyFont="1" applyFill="1" applyBorder="1" applyAlignment="1" applyProtection="1">
      <alignment horizontal="center" vertical="center" wrapText="1"/>
      <protection hidden="1"/>
    </xf>
    <xf numFmtId="0" fontId="73" fillId="25" borderId="80" xfId="266" applyNumberFormat="1" applyFont="1" applyFill="1" applyBorder="1" applyAlignment="1" applyProtection="1">
      <alignment horizontal="center" vertical="center"/>
      <protection hidden="1"/>
    </xf>
    <xf numFmtId="0" fontId="73" fillId="25" borderId="81" xfId="266" applyNumberFormat="1" applyFont="1" applyFill="1" applyBorder="1" applyAlignment="1" applyProtection="1">
      <alignment horizontal="center" vertical="center"/>
      <protection hidden="1"/>
    </xf>
    <xf numFmtId="0" fontId="73" fillId="25" borderId="41" xfId="0" applyFont="1" applyFill="1" applyBorder="1" applyAlignment="1" applyProtection="1">
      <alignment horizontal="center" vertical="center"/>
      <protection hidden="1"/>
    </xf>
    <xf numFmtId="181" fontId="73" fillId="25" borderId="39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46" xfId="266" applyNumberFormat="1" applyFont="1" applyFill="1" applyBorder="1" applyAlignment="1" applyProtection="1">
      <alignment horizontal="center" vertical="center"/>
      <protection hidden="1"/>
    </xf>
    <xf numFmtId="177" fontId="73" fillId="25" borderId="78" xfId="266" applyFont="1" applyFill="1" applyBorder="1" applyAlignment="1" applyProtection="1">
      <alignment horizontal="center" vertical="center"/>
      <protection hidden="1"/>
    </xf>
    <xf numFmtId="0" fontId="73" fillId="25" borderId="33" xfId="359" applyFont="1" applyFill="1" applyBorder="1" applyAlignment="1" applyProtection="1">
      <alignment horizontal="center" vertical="center" wrapText="1"/>
      <protection hidden="1"/>
    </xf>
    <xf numFmtId="0" fontId="73" fillId="25" borderId="27" xfId="359" applyFont="1" applyFill="1" applyBorder="1" applyAlignment="1" applyProtection="1">
      <alignment horizontal="center" vertical="center"/>
      <protection hidden="1"/>
    </xf>
    <xf numFmtId="0" fontId="73" fillId="25" borderId="21" xfId="359" applyFont="1" applyFill="1" applyBorder="1" applyAlignment="1" applyProtection="1">
      <alignment horizontal="center" vertical="center"/>
      <protection hidden="1"/>
    </xf>
    <xf numFmtId="0" fontId="73" fillId="25" borderId="43" xfId="359" applyFont="1" applyFill="1" applyBorder="1" applyAlignment="1" applyProtection="1">
      <alignment horizontal="center" vertical="center"/>
      <protection hidden="1"/>
    </xf>
    <xf numFmtId="0" fontId="73" fillId="25" borderId="34" xfId="359" applyFont="1" applyFill="1" applyBorder="1" applyAlignment="1" applyProtection="1">
      <alignment horizontal="center" vertical="center"/>
      <protection hidden="1"/>
    </xf>
    <xf numFmtId="0" fontId="73" fillId="25" borderId="30" xfId="359" applyFont="1" applyFill="1" applyBorder="1" applyAlignment="1" applyProtection="1">
      <alignment horizontal="center" vertical="center"/>
      <protection hidden="1"/>
    </xf>
    <xf numFmtId="3" fontId="73" fillId="25" borderId="42" xfId="266" applyNumberFormat="1" applyFont="1" applyFill="1" applyBorder="1" applyAlignment="1" applyProtection="1">
      <alignment horizontal="center" vertical="center" wrapText="1"/>
      <protection hidden="1"/>
    </xf>
    <xf numFmtId="177" fontId="73" fillId="25" borderId="62" xfId="266" applyFont="1" applyFill="1" applyBorder="1" applyAlignment="1" applyProtection="1">
      <alignment horizontal="center" vertical="center"/>
      <protection hidden="1"/>
    </xf>
    <xf numFmtId="177" fontId="73" fillId="25" borderId="70" xfId="266" applyFont="1" applyFill="1" applyBorder="1" applyAlignment="1" applyProtection="1">
      <alignment horizontal="center" vertical="center"/>
      <protection hidden="1"/>
    </xf>
    <xf numFmtId="177" fontId="73" fillId="25" borderId="44" xfId="266" applyFont="1" applyFill="1" applyBorder="1" applyAlignment="1" applyProtection="1">
      <alignment horizontal="center" vertical="center"/>
      <protection hidden="1"/>
    </xf>
    <xf numFmtId="177" fontId="73" fillId="25" borderId="63" xfId="266" applyFont="1" applyFill="1" applyBorder="1" applyAlignment="1" applyProtection="1">
      <alignment horizontal="center" vertical="center" wrapText="1"/>
      <protection hidden="1"/>
    </xf>
    <xf numFmtId="0" fontId="163" fillId="25" borderId="18" xfId="0" applyFont="1" applyFill="1" applyBorder="1" applyAlignment="1" applyProtection="1">
      <alignment horizontal="center" vertical="center" wrapText="1"/>
      <protection hidden="1"/>
    </xf>
    <xf numFmtId="0" fontId="163" fillId="25" borderId="36" xfId="0" applyFont="1" applyFill="1" applyBorder="1" applyAlignment="1" applyProtection="1">
      <alignment horizontal="center" vertical="center" wrapText="1"/>
      <protection hidden="1"/>
    </xf>
    <xf numFmtId="177" fontId="73" fillId="25" borderId="58" xfId="266" applyFont="1" applyFill="1" applyBorder="1" applyAlignment="1" applyProtection="1">
      <alignment horizontal="center" vertical="center"/>
      <protection hidden="1"/>
    </xf>
    <xf numFmtId="177" fontId="73" fillId="25" borderId="41" xfId="266" applyFont="1" applyFill="1" applyBorder="1" applyAlignment="1" applyProtection="1">
      <alignment horizontal="center" vertical="center"/>
      <protection hidden="1"/>
    </xf>
    <xf numFmtId="177" fontId="73" fillId="25" borderId="31" xfId="266" applyFont="1" applyFill="1" applyBorder="1" applyAlignment="1" applyProtection="1">
      <alignment horizontal="center" vertical="center"/>
      <protection hidden="1"/>
    </xf>
    <xf numFmtId="181" fontId="73" fillId="25" borderId="24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31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32" xfId="266" applyNumberFormat="1" applyFont="1" applyFill="1" applyBorder="1" applyAlignment="1" applyProtection="1">
      <alignment horizontal="center" vertical="center" wrapText="1"/>
      <protection hidden="1"/>
    </xf>
    <xf numFmtId="0" fontId="73" fillId="25" borderId="77" xfId="0" applyFont="1" applyFill="1" applyBorder="1" applyAlignment="1" applyProtection="1">
      <alignment horizontal="center" vertical="center"/>
      <protection hidden="1"/>
    </xf>
    <xf numFmtId="0" fontId="73" fillId="25" borderId="78" xfId="0" applyFont="1" applyFill="1" applyBorder="1" applyAlignment="1" applyProtection="1">
      <alignment horizontal="center" vertical="center"/>
      <protection hidden="1"/>
    </xf>
    <xf numFmtId="181" fontId="73" fillId="25" borderId="6" xfId="266" applyNumberFormat="1" applyFont="1" applyFill="1" applyBorder="1" applyAlignment="1" applyProtection="1">
      <alignment horizontal="center" vertical="center"/>
      <protection hidden="1"/>
    </xf>
    <xf numFmtId="181" fontId="73" fillId="25" borderId="6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74" xfId="266" applyNumberFormat="1" applyFont="1" applyFill="1" applyBorder="1" applyAlignment="1" applyProtection="1">
      <alignment horizontal="center" vertical="center"/>
      <protection hidden="1"/>
    </xf>
    <xf numFmtId="177" fontId="73" fillId="25" borderId="24" xfId="266" applyFont="1" applyFill="1" applyBorder="1" applyAlignment="1" applyProtection="1">
      <alignment horizontal="center" vertical="center" wrapText="1"/>
      <protection hidden="1"/>
    </xf>
    <xf numFmtId="177" fontId="73" fillId="25" borderId="32" xfId="266" applyFont="1" applyFill="1" applyBorder="1" applyAlignment="1" applyProtection="1">
      <alignment horizontal="center" vertical="center"/>
      <protection hidden="1"/>
    </xf>
    <xf numFmtId="0" fontId="73" fillId="25" borderId="63" xfId="0" applyFont="1" applyFill="1" applyBorder="1" applyAlignment="1" applyProtection="1">
      <alignment horizontal="center" vertical="center"/>
      <protection hidden="1"/>
    </xf>
    <xf numFmtId="0" fontId="73" fillId="25" borderId="35" xfId="0" applyFont="1" applyFill="1" applyBorder="1" applyAlignment="1" applyProtection="1">
      <alignment horizontal="center" vertical="center"/>
      <protection hidden="1"/>
    </xf>
    <xf numFmtId="1" fontId="73" fillId="25" borderId="24" xfId="267" applyNumberFormat="1" applyFont="1" applyFill="1" applyBorder="1" applyAlignment="1" applyProtection="1">
      <alignment horizontal="center" vertical="center" wrapText="1"/>
      <protection hidden="1"/>
    </xf>
    <xf numFmtId="1" fontId="73" fillId="25" borderId="31" xfId="267" applyNumberFormat="1" applyFont="1" applyFill="1" applyBorder="1" applyAlignment="1" applyProtection="1">
      <alignment horizontal="center" vertical="center" wrapText="1"/>
      <protection hidden="1"/>
    </xf>
    <xf numFmtId="1" fontId="73" fillId="25" borderId="32" xfId="267" applyNumberFormat="1" applyFont="1" applyFill="1" applyBorder="1" applyAlignment="1" applyProtection="1">
      <alignment horizontal="center" vertical="center" wrapText="1"/>
      <protection hidden="1"/>
    </xf>
    <xf numFmtId="3" fontId="73" fillId="25" borderId="53" xfId="267" applyNumberFormat="1" applyFont="1" applyFill="1" applyBorder="1" applyAlignment="1" applyProtection="1">
      <alignment horizontal="center" vertical="center" wrapText="1"/>
      <protection hidden="1"/>
    </xf>
    <xf numFmtId="3" fontId="73" fillId="25" borderId="54" xfId="267" applyNumberFormat="1" applyFont="1" applyFill="1" applyBorder="1" applyAlignment="1" applyProtection="1">
      <alignment horizontal="center" vertical="center" wrapText="1"/>
      <protection hidden="1"/>
    </xf>
    <xf numFmtId="3" fontId="73" fillId="25" borderId="39" xfId="267" applyNumberFormat="1" applyFont="1" applyFill="1" applyBorder="1" applyAlignment="1" applyProtection="1">
      <alignment horizontal="center" vertical="center" wrapText="1"/>
      <protection hidden="1"/>
    </xf>
    <xf numFmtId="3" fontId="73" fillId="25" borderId="52" xfId="267" applyNumberFormat="1" applyFont="1" applyFill="1" applyBorder="1" applyAlignment="1" applyProtection="1">
      <alignment horizontal="center" vertical="center" wrapText="1"/>
      <protection hidden="1"/>
    </xf>
    <xf numFmtId="3" fontId="73" fillId="25" borderId="54" xfId="267" applyNumberFormat="1" applyFont="1" applyFill="1" applyBorder="1" applyAlignment="1" applyProtection="1">
      <alignment horizontal="center" vertical="center"/>
      <protection hidden="1"/>
    </xf>
    <xf numFmtId="3" fontId="73" fillId="25" borderId="57" xfId="267" applyNumberFormat="1" applyFont="1" applyFill="1" applyBorder="1" applyAlignment="1" applyProtection="1">
      <alignment horizontal="center" vertical="center"/>
      <protection hidden="1"/>
    </xf>
    <xf numFmtId="3" fontId="73" fillId="25" borderId="52" xfId="267" applyNumberFormat="1" applyFont="1" applyFill="1" applyBorder="1" applyAlignment="1" applyProtection="1">
      <alignment horizontal="center" vertical="center"/>
      <protection hidden="1"/>
    </xf>
    <xf numFmtId="3" fontId="73" fillId="25" borderId="58" xfId="267" applyNumberFormat="1" applyFont="1" applyFill="1" applyBorder="1" applyAlignment="1" applyProtection="1">
      <alignment horizontal="center" vertical="center"/>
      <protection hidden="1"/>
    </xf>
    <xf numFmtId="1" fontId="159" fillId="25" borderId="0" xfId="353" applyNumberFormat="1" applyFont="1" applyFill="1" applyAlignment="1" applyProtection="1">
      <alignment horizontal="center" vertical="center"/>
      <protection hidden="1"/>
    </xf>
    <xf numFmtId="3" fontId="160" fillId="25" borderId="0" xfId="353" applyNumberFormat="1" applyFont="1" applyFill="1" applyAlignment="1" applyProtection="1">
      <alignment horizontal="center" vertical="center"/>
      <protection hidden="1"/>
    </xf>
    <xf numFmtId="1" fontId="73" fillId="25" borderId="53" xfId="267" applyNumberFormat="1" applyFont="1" applyFill="1" applyBorder="1" applyAlignment="1" applyProtection="1">
      <alignment horizontal="center" vertical="center" wrapText="1"/>
      <protection hidden="1"/>
    </xf>
    <xf numFmtId="1" fontId="73" fillId="25" borderId="54" xfId="267" applyNumberFormat="1" applyFont="1" applyFill="1" applyBorder="1" applyAlignment="1" applyProtection="1">
      <alignment horizontal="center" vertical="center"/>
      <protection hidden="1"/>
    </xf>
    <xf numFmtId="1" fontId="73" fillId="25" borderId="39" xfId="267" applyNumberFormat="1" applyFont="1" applyFill="1" applyBorder="1" applyAlignment="1" applyProtection="1">
      <alignment horizontal="center" vertical="center"/>
      <protection hidden="1"/>
    </xf>
    <xf numFmtId="1" fontId="73" fillId="25" borderId="52" xfId="267" applyNumberFormat="1" applyFont="1" applyFill="1" applyBorder="1" applyAlignment="1" applyProtection="1">
      <alignment horizontal="center" vertical="center"/>
      <protection hidden="1"/>
    </xf>
    <xf numFmtId="177" fontId="73" fillId="25" borderId="54" xfId="268" applyFont="1" applyFill="1" applyBorder="1" applyAlignment="1" applyProtection="1">
      <alignment horizontal="center" vertical="center" wrapText="1"/>
      <protection hidden="1"/>
    </xf>
    <xf numFmtId="177" fontId="73" fillId="25" borderId="57" xfId="268" applyFont="1" applyFill="1" applyBorder="1" applyAlignment="1" applyProtection="1">
      <alignment horizontal="center" vertical="center" wrapText="1"/>
      <protection hidden="1"/>
    </xf>
    <xf numFmtId="177" fontId="73" fillId="25" borderId="52" xfId="268" applyFont="1" applyFill="1" applyBorder="1" applyAlignment="1" applyProtection="1">
      <alignment horizontal="center" vertical="center" wrapText="1"/>
      <protection hidden="1"/>
    </xf>
    <xf numFmtId="177" fontId="73" fillId="25" borderId="58" xfId="268" applyFont="1" applyFill="1" applyBorder="1" applyAlignment="1" applyProtection="1">
      <alignment horizontal="center" vertical="center" wrapText="1"/>
      <protection hidden="1"/>
    </xf>
    <xf numFmtId="1" fontId="73" fillId="25" borderId="78" xfId="353" applyNumberFormat="1" applyFont="1" applyFill="1" applyBorder="1" applyAlignment="1" applyProtection="1">
      <alignment horizontal="center" vertical="center" wrapText="1"/>
      <protection hidden="1"/>
    </xf>
    <xf numFmtId="1" fontId="73" fillId="25" borderId="41" xfId="353" applyNumberFormat="1" applyFont="1" applyFill="1" applyBorder="1" applyAlignment="1" applyProtection="1">
      <alignment horizontal="center" vertical="center"/>
      <protection hidden="1"/>
    </xf>
    <xf numFmtId="1" fontId="73" fillId="25" borderId="45" xfId="353" applyNumberFormat="1" applyFont="1" applyFill="1" applyBorder="1" applyAlignment="1" applyProtection="1">
      <alignment horizontal="center" vertical="center"/>
      <protection hidden="1"/>
    </xf>
    <xf numFmtId="1" fontId="73" fillId="25" borderId="24" xfId="353" applyNumberFormat="1" applyFont="1" applyFill="1" applyBorder="1" applyAlignment="1" applyProtection="1">
      <alignment horizontal="center" vertical="center" wrapText="1"/>
      <protection hidden="1"/>
    </xf>
    <xf numFmtId="1" fontId="73" fillId="25" borderId="31" xfId="353" applyNumberFormat="1" applyFont="1" applyFill="1" applyBorder="1" applyAlignment="1" applyProtection="1">
      <alignment horizontal="center" vertical="center"/>
      <protection hidden="1"/>
    </xf>
    <xf numFmtId="1" fontId="73" fillId="25" borderId="32" xfId="353" applyNumberFormat="1" applyFont="1" applyFill="1" applyBorder="1" applyAlignment="1" applyProtection="1">
      <alignment horizontal="center" vertical="center"/>
      <protection hidden="1"/>
    </xf>
    <xf numFmtId="177" fontId="73" fillId="25" borderId="71" xfId="268" applyFont="1" applyFill="1" applyBorder="1" applyAlignment="1" applyProtection="1">
      <alignment horizontal="center" vertical="center" wrapText="1"/>
      <protection hidden="1"/>
    </xf>
    <xf numFmtId="177" fontId="73" fillId="25" borderId="61" xfId="268" applyFont="1" applyFill="1" applyBorder="1" applyAlignment="1" applyProtection="1">
      <alignment horizontal="center" vertical="center" wrapText="1"/>
      <protection hidden="1"/>
    </xf>
    <xf numFmtId="177" fontId="73" fillId="25" borderId="76" xfId="268" applyFont="1" applyFill="1" applyBorder="1" applyAlignment="1" applyProtection="1">
      <alignment horizontal="center" vertical="center" wrapText="1"/>
      <protection hidden="1"/>
    </xf>
    <xf numFmtId="177" fontId="73" fillId="25" borderId="60" xfId="268" applyFont="1" applyFill="1" applyBorder="1" applyAlignment="1" applyProtection="1">
      <alignment horizontal="center" vertical="center" wrapText="1"/>
      <protection hidden="1"/>
    </xf>
    <xf numFmtId="177" fontId="73" fillId="25" borderId="70" xfId="268" applyFont="1" applyFill="1" applyBorder="1" applyAlignment="1" applyProtection="1">
      <alignment horizontal="center" vertical="center" wrapText="1"/>
      <protection hidden="1"/>
    </xf>
    <xf numFmtId="177" fontId="73" fillId="25" borderId="48" xfId="268" applyFont="1" applyFill="1" applyBorder="1" applyAlignment="1" applyProtection="1">
      <alignment horizontal="center" vertical="center" wrapText="1"/>
      <protection hidden="1"/>
    </xf>
    <xf numFmtId="177" fontId="73" fillId="25" borderId="53" xfId="268" applyFont="1" applyFill="1" applyBorder="1" applyAlignment="1" applyProtection="1">
      <alignment horizontal="center" vertical="center" wrapText="1"/>
      <protection hidden="1"/>
    </xf>
    <xf numFmtId="177" fontId="73" fillId="25" borderId="39" xfId="268" applyFont="1" applyFill="1" applyBorder="1" applyAlignment="1" applyProtection="1">
      <alignment horizontal="center" vertical="center" wrapText="1"/>
      <protection hidden="1"/>
    </xf>
    <xf numFmtId="41" fontId="73" fillId="25" borderId="0" xfId="0" applyNumberFormat="1" applyFont="1" applyFill="1" applyBorder="1" applyAlignment="1" applyProtection="1">
      <alignment horizontal="right" vertical="center"/>
      <protection hidden="1"/>
    </xf>
    <xf numFmtId="0" fontId="159" fillId="25" borderId="0" xfId="348" applyFont="1" applyFill="1" applyBorder="1" applyAlignment="1" applyProtection="1">
      <alignment horizontal="center" vertical="center"/>
      <protection hidden="1"/>
    </xf>
    <xf numFmtId="0" fontId="160" fillId="25" borderId="0" xfId="348" applyFont="1" applyFill="1" applyBorder="1" applyAlignment="1" applyProtection="1">
      <alignment horizontal="center" vertical="center"/>
      <protection hidden="1"/>
    </xf>
    <xf numFmtId="0" fontId="73" fillId="25" borderId="64" xfId="0" applyFont="1" applyFill="1" applyBorder="1" applyAlignment="1" applyProtection="1">
      <alignment horizontal="center" vertical="center" wrapText="1"/>
      <protection hidden="1"/>
    </xf>
    <xf numFmtId="0" fontId="73" fillId="25" borderId="49" xfId="0" applyFont="1" applyFill="1" applyBorder="1" applyAlignment="1" applyProtection="1">
      <alignment horizontal="center" vertical="center" wrapText="1"/>
      <protection hidden="1"/>
    </xf>
    <xf numFmtId="0" fontId="73" fillId="25" borderId="72" xfId="0" applyFont="1" applyFill="1" applyBorder="1" applyAlignment="1" applyProtection="1">
      <alignment horizontal="center" vertical="center" wrapText="1"/>
      <protection hidden="1"/>
    </xf>
    <xf numFmtId="177" fontId="161" fillId="25" borderId="52" xfId="269" applyFont="1" applyFill="1" applyBorder="1" applyAlignment="1" applyProtection="1">
      <alignment horizontal="center" vertical="center" wrapText="1"/>
      <protection hidden="1"/>
    </xf>
    <xf numFmtId="177" fontId="161" fillId="25" borderId="52" xfId="269" applyFont="1" applyFill="1" applyBorder="1" applyAlignment="1" applyProtection="1">
      <alignment horizontal="center" vertical="center"/>
      <protection hidden="1"/>
    </xf>
    <xf numFmtId="177" fontId="161" fillId="25" borderId="40" xfId="269" applyFont="1" applyFill="1" applyBorder="1" applyAlignment="1" applyProtection="1">
      <alignment horizontal="center" vertical="center"/>
      <protection hidden="1"/>
    </xf>
    <xf numFmtId="177" fontId="161" fillId="25" borderId="58" xfId="269" applyFont="1" applyFill="1" applyBorder="1" applyAlignment="1" applyProtection="1">
      <alignment horizontal="center" vertical="center" wrapText="1"/>
      <protection hidden="1"/>
    </xf>
    <xf numFmtId="177" fontId="161" fillId="25" borderId="58" xfId="269" applyFont="1" applyFill="1" applyBorder="1" applyAlignment="1" applyProtection="1">
      <alignment horizontal="center" vertical="center"/>
      <protection hidden="1"/>
    </xf>
    <xf numFmtId="177" fontId="161" fillId="25" borderId="42" xfId="269" applyFont="1" applyFill="1" applyBorder="1" applyAlignment="1" applyProtection="1">
      <alignment horizontal="center" vertical="center"/>
      <protection hidden="1"/>
    </xf>
    <xf numFmtId="177" fontId="161" fillId="25" borderId="0" xfId="273" quotePrefix="1" applyFont="1" applyFill="1" applyBorder="1" applyAlignment="1" applyProtection="1">
      <alignment horizontal="center" vertical="center"/>
      <protection hidden="1"/>
    </xf>
    <xf numFmtId="177" fontId="161" fillId="25" borderId="16" xfId="273" quotePrefix="1" applyFont="1" applyFill="1" applyBorder="1" applyAlignment="1" applyProtection="1">
      <alignment horizontal="center" vertical="center"/>
      <protection hidden="1"/>
    </xf>
    <xf numFmtId="0" fontId="159" fillId="25" borderId="0" xfId="360" applyFont="1" applyFill="1" applyBorder="1" applyAlignment="1" applyProtection="1">
      <alignment horizontal="center" vertical="center"/>
      <protection hidden="1"/>
    </xf>
    <xf numFmtId="0" fontId="163" fillId="25" borderId="0" xfId="0" applyFont="1" applyFill="1" applyAlignment="1" applyProtection="1">
      <alignment horizontal="center" vertical="center"/>
      <protection hidden="1"/>
    </xf>
    <xf numFmtId="0" fontId="160" fillId="25" borderId="0" xfId="360" applyFont="1" applyFill="1" applyBorder="1" applyAlignment="1" applyProtection="1">
      <alignment horizontal="center" vertical="center"/>
      <protection hidden="1"/>
    </xf>
    <xf numFmtId="0" fontId="186" fillId="25" borderId="0" xfId="0" applyFont="1" applyFill="1" applyAlignment="1" applyProtection="1">
      <alignment horizontal="center" vertical="center"/>
      <protection hidden="1"/>
    </xf>
    <xf numFmtId="0" fontId="161" fillId="25" borderId="35" xfId="0" applyFont="1" applyFill="1" applyBorder="1" applyAlignment="1" applyProtection="1">
      <alignment horizontal="center" vertical="center" wrapText="1"/>
      <protection hidden="1"/>
    </xf>
    <xf numFmtId="0" fontId="187" fillId="25" borderId="44" xfId="0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Border="1" applyAlignment="1" applyProtection="1">
      <alignment horizontal="center" vertical="center"/>
      <protection hidden="1"/>
    </xf>
    <xf numFmtId="0" fontId="187" fillId="25" borderId="16" xfId="0" applyFont="1" applyFill="1" applyBorder="1" applyAlignment="1" applyProtection="1">
      <alignment horizontal="center" vertical="center"/>
      <protection hidden="1"/>
    </xf>
    <xf numFmtId="0" fontId="161" fillId="25" borderId="23" xfId="0" applyFont="1" applyFill="1" applyBorder="1" applyAlignment="1" applyProtection="1">
      <alignment horizontal="center" vertical="center"/>
      <protection hidden="1"/>
    </xf>
    <xf numFmtId="0" fontId="187" fillId="25" borderId="50" xfId="0" applyFont="1" applyFill="1" applyBorder="1" applyAlignment="1" applyProtection="1">
      <alignment horizontal="center" vertical="center"/>
      <protection hidden="1"/>
    </xf>
    <xf numFmtId="1" fontId="161" fillId="25" borderId="53" xfId="269" applyNumberFormat="1" applyFont="1" applyFill="1" applyBorder="1" applyAlignment="1" applyProtection="1">
      <alignment horizontal="center" vertical="center" wrapText="1"/>
      <protection hidden="1"/>
    </xf>
    <xf numFmtId="1" fontId="161" fillId="25" borderId="39" xfId="269" applyNumberFormat="1" applyFont="1" applyFill="1" applyBorder="1" applyAlignment="1" applyProtection="1">
      <alignment horizontal="center" vertical="center"/>
      <protection hidden="1"/>
    </xf>
    <xf numFmtId="1" fontId="161" fillId="25" borderId="46" xfId="269" applyNumberFormat="1" applyFont="1" applyFill="1" applyBorder="1" applyAlignment="1" applyProtection="1">
      <alignment horizontal="center" vertical="center"/>
      <protection hidden="1"/>
    </xf>
    <xf numFmtId="177" fontId="161" fillId="25" borderId="54" xfId="269" applyFont="1" applyFill="1" applyBorder="1" applyAlignment="1" applyProtection="1">
      <alignment horizontal="center" vertical="center" wrapText="1"/>
      <protection hidden="1"/>
    </xf>
    <xf numFmtId="177" fontId="161" fillId="25" borderId="57" xfId="269" applyFont="1" applyFill="1" applyBorder="1" applyAlignment="1" applyProtection="1">
      <alignment horizontal="center" vertical="center" wrapText="1"/>
      <protection hidden="1"/>
    </xf>
    <xf numFmtId="177" fontId="161" fillId="25" borderId="40" xfId="269" applyFont="1" applyFill="1" applyBorder="1" applyAlignment="1" applyProtection="1">
      <alignment horizontal="center" vertical="center" wrapText="1"/>
      <protection hidden="1"/>
    </xf>
    <xf numFmtId="177" fontId="176" fillId="25" borderId="0" xfId="273" quotePrefix="1" applyFont="1" applyFill="1" applyBorder="1" applyAlignment="1" applyProtection="1">
      <alignment horizontal="center" vertical="center"/>
      <protection hidden="1"/>
    </xf>
    <xf numFmtId="177" fontId="176" fillId="25" borderId="16" xfId="273" quotePrefix="1" applyFont="1" applyFill="1" applyBorder="1" applyAlignment="1" applyProtection="1">
      <alignment horizontal="center" vertical="center"/>
      <protection hidden="1"/>
    </xf>
    <xf numFmtId="177" fontId="161" fillId="25" borderId="39" xfId="269" applyFont="1" applyFill="1" applyBorder="1" applyAlignment="1" applyProtection="1">
      <alignment horizontal="center" vertical="center" wrapText="1"/>
      <protection hidden="1"/>
    </xf>
    <xf numFmtId="177" fontId="161" fillId="25" borderId="46" xfId="269" applyFont="1" applyFill="1" applyBorder="1" applyAlignment="1" applyProtection="1">
      <alignment horizontal="center" vertical="center" wrapText="1"/>
      <protection hidden="1"/>
    </xf>
    <xf numFmtId="177" fontId="73" fillId="25" borderId="52" xfId="270" applyFont="1" applyFill="1" applyBorder="1" applyAlignment="1" applyProtection="1">
      <alignment horizontal="center" vertical="center" wrapText="1"/>
      <protection hidden="1"/>
    </xf>
    <xf numFmtId="177" fontId="73" fillId="25" borderId="40" xfId="270" applyFont="1" applyFill="1" applyBorder="1" applyAlignment="1" applyProtection="1">
      <alignment horizontal="center" vertical="center" wrapText="1"/>
      <protection hidden="1"/>
    </xf>
    <xf numFmtId="0" fontId="159" fillId="25" borderId="0" xfId="357" applyFont="1" applyFill="1" applyBorder="1" applyAlignment="1" applyProtection="1">
      <alignment horizontal="center" vertical="center"/>
      <protection hidden="1"/>
    </xf>
    <xf numFmtId="3" fontId="159" fillId="25" borderId="0" xfId="357" applyNumberFormat="1" applyFont="1" applyFill="1" applyBorder="1" applyAlignment="1" applyProtection="1">
      <alignment horizontal="center" vertical="center"/>
      <protection hidden="1"/>
    </xf>
    <xf numFmtId="177" fontId="73" fillId="25" borderId="24" xfId="270" applyFont="1" applyFill="1" applyBorder="1" applyAlignment="1" applyProtection="1">
      <alignment horizontal="center" vertical="center" wrapText="1"/>
      <protection hidden="1"/>
    </xf>
    <xf numFmtId="177" fontId="73" fillId="25" borderId="31" xfId="270" applyFont="1" applyFill="1" applyBorder="1" applyAlignment="1" applyProtection="1">
      <alignment horizontal="center" vertical="center" wrapText="1"/>
      <protection hidden="1"/>
    </xf>
    <xf numFmtId="177" fontId="73" fillId="25" borderId="32" xfId="270" applyFont="1" applyFill="1" applyBorder="1" applyAlignment="1" applyProtection="1">
      <alignment horizontal="center" vertical="center" wrapText="1"/>
      <protection hidden="1"/>
    </xf>
    <xf numFmtId="1" fontId="73" fillId="25" borderId="53" xfId="270" applyNumberFormat="1" applyFont="1" applyFill="1" applyBorder="1" applyAlignment="1" applyProtection="1">
      <alignment horizontal="center" vertical="center" wrapText="1"/>
      <protection hidden="1"/>
    </xf>
    <xf numFmtId="1" fontId="73" fillId="25" borderId="54" xfId="270" applyNumberFormat="1" applyFont="1" applyFill="1" applyBorder="1" applyAlignment="1" applyProtection="1">
      <alignment horizontal="center" vertical="center" wrapText="1"/>
      <protection hidden="1"/>
    </xf>
    <xf numFmtId="1" fontId="73" fillId="25" borderId="39" xfId="270" applyNumberFormat="1" applyFont="1" applyFill="1" applyBorder="1" applyAlignment="1" applyProtection="1">
      <alignment horizontal="center" vertical="center" wrapText="1"/>
      <protection hidden="1"/>
    </xf>
    <xf numFmtId="1" fontId="73" fillId="25" borderId="52" xfId="270" applyNumberFormat="1" applyFont="1" applyFill="1" applyBorder="1" applyAlignment="1" applyProtection="1">
      <alignment horizontal="center" vertical="center" wrapText="1"/>
      <protection hidden="1"/>
    </xf>
    <xf numFmtId="177" fontId="73" fillId="25" borderId="54" xfId="270" applyFont="1" applyFill="1" applyBorder="1" applyAlignment="1" applyProtection="1">
      <alignment horizontal="center" vertical="center" wrapText="1"/>
      <protection hidden="1"/>
    </xf>
    <xf numFmtId="177" fontId="73" fillId="25" borderId="54" xfId="270" applyFont="1" applyFill="1" applyBorder="1" applyAlignment="1" applyProtection="1">
      <alignment horizontal="center" vertical="center"/>
      <protection hidden="1"/>
    </xf>
    <xf numFmtId="177" fontId="73" fillId="25" borderId="52" xfId="270" applyFont="1" applyFill="1" applyBorder="1" applyAlignment="1" applyProtection="1">
      <alignment horizontal="center" vertical="center"/>
      <protection hidden="1"/>
    </xf>
    <xf numFmtId="177" fontId="73" fillId="25" borderId="57" xfId="270" applyFont="1" applyFill="1" applyBorder="1" applyAlignment="1" applyProtection="1">
      <alignment horizontal="center" vertical="center" wrapText="1"/>
      <protection hidden="1"/>
    </xf>
    <xf numFmtId="177" fontId="73" fillId="25" borderId="58" xfId="270" applyFont="1" applyFill="1" applyBorder="1" applyAlignment="1" applyProtection="1">
      <alignment horizontal="center" vertical="center" wrapText="1"/>
      <protection hidden="1"/>
    </xf>
    <xf numFmtId="177" fontId="73" fillId="25" borderId="62" xfId="270" applyFont="1" applyFill="1" applyBorder="1" applyAlignment="1" applyProtection="1">
      <alignment horizontal="center" vertical="center" wrapText="1"/>
      <protection hidden="1"/>
    </xf>
    <xf numFmtId="177" fontId="73" fillId="25" borderId="43" xfId="270" applyFont="1" applyFill="1" applyBorder="1" applyAlignment="1" applyProtection="1">
      <alignment horizontal="center" vertical="center" wrapText="1"/>
      <protection hidden="1"/>
    </xf>
    <xf numFmtId="177" fontId="73" fillId="25" borderId="72" xfId="270" applyFont="1" applyFill="1" applyBorder="1" applyAlignment="1" applyProtection="1">
      <alignment horizontal="center" vertical="center" wrapText="1"/>
      <protection hidden="1"/>
    </xf>
    <xf numFmtId="177" fontId="73" fillId="25" borderId="67" xfId="270" applyFont="1" applyFill="1" applyBorder="1" applyAlignment="1" applyProtection="1">
      <alignment horizontal="center" vertical="center" wrapText="1"/>
      <protection hidden="1"/>
    </xf>
    <xf numFmtId="177" fontId="73" fillId="25" borderId="68" xfId="270" applyFont="1" applyFill="1" applyBorder="1" applyAlignment="1" applyProtection="1">
      <alignment horizontal="center" vertical="center" wrapText="1"/>
      <protection hidden="1"/>
    </xf>
    <xf numFmtId="177" fontId="73" fillId="25" borderId="77" xfId="270" applyFont="1" applyFill="1" applyBorder="1" applyAlignment="1" applyProtection="1">
      <alignment horizontal="center" vertical="center" wrapText="1"/>
      <protection hidden="1"/>
    </xf>
    <xf numFmtId="177" fontId="73" fillId="25" borderId="80" xfId="270" applyFont="1" applyFill="1" applyBorder="1" applyAlignment="1" applyProtection="1">
      <alignment horizontal="center" vertical="center" wrapText="1"/>
      <protection hidden="1"/>
    </xf>
    <xf numFmtId="177" fontId="73" fillId="25" borderId="81" xfId="270" applyFont="1" applyFill="1" applyBorder="1" applyAlignment="1" applyProtection="1">
      <alignment horizontal="center" vertical="center" wrapText="1"/>
      <protection hidden="1"/>
    </xf>
    <xf numFmtId="1" fontId="73" fillId="25" borderId="46" xfId="270" applyNumberFormat="1" applyFont="1" applyFill="1" applyBorder="1" applyAlignment="1" applyProtection="1">
      <alignment horizontal="center" vertical="center" wrapText="1"/>
      <protection hidden="1"/>
    </xf>
    <xf numFmtId="177" fontId="73" fillId="25" borderId="40" xfId="270" applyFont="1" applyFill="1" applyBorder="1" applyAlignment="1" applyProtection="1">
      <alignment horizontal="center" vertical="center"/>
      <protection hidden="1"/>
    </xf>
    <xf numFmtId="1" fontId="73" fillId="25" borderId="40" xfId="270" applyNumberFormat="1" applyFont="1" applyFill="1" applyBorder="1" applyAlignment="1" applyProtection="1">
      <alignment horizontal="center" vertical="center" wrapText="1"/>
      <protection hidden="1"/>
    </xf>
    <xf numFmtId="177" fontId="73" fillId="25" borderId="69" xfId="270" applyFont="1" applyFill="1" applyBorder="1" applyAlignment="1" applyProtection="1">
      <alignment horizontal="center" vertical="center" wrapText="1"/>
      <protection hidden="1"/>
    </xf>
    <xf numFmtId="177" fontId="73" fillId="25" borderId="42" xfId="270" applyFont="1" applyFill="1" applyBorder="1" applyAlignment="1" applyProtection="1">
      <alignment horizontal="center" vertical="center"/>
      <protection hidden="1"/>
    </xf>
    <xf numFmtId="177" fontId="73" fillId="25" borderId="39" xfId="270" applyFont="1" applyFill="1" applyBorder="1" applyAlignment="1" applyProtection="1">
      <alignment horizontal="center" vertical="center" wrapText="1"/>
      <protection hidden="1"/>
    </xf>
    <xf numFmtId="177" fontId="73" fillId="25" borderId="46" xfId="270" applyFont="1" applyFill="1" applyBorder="1" applyAlignment="1" applyProtection="1">
      <alignment horizontal="center" vertical="center" wrapText="1"/>
      <protection hidden="1"/>
    </xf>
    <xf numFmtId="0" fontId="159" fillId="25" borderId="0" xfId="358" applyNumberFormat="1" applyFont="1" applyFill="1" applyBorder="1" applyAlignment="1" applyProtection="1">
      <alignment horizontal="center" vertical="center"/>
      <protection hidden="1"/>
    </xf>
    <xf numFmtId="0" fontId="160" fillId="25" borderId="0" xfId="358" applyNumberFormat="1" applyFont="1" applyFill="1" applyBorder="1" applyAlignment="1" applyProtection="1">
      <alignment horizontal="center" vertical="center"/>
      <protection hidden="1"/>
    </xf>
    <xf numFmtId="177" fontId="73" fillId="25" borderId="53" xfId="271" applyFont="1" applyFill="1" applyBorder="1" applyAlignment="1" applyProtection="1">
      <alignment horizontal="center" vertical="center" wrapText="1"/>
      <protection hidden="1"/>
    </xf>
    <xf numFmtId="177" fontId="73" fillId="25" borderId="67" xfId="271" applyFont="1" applyFill="1" applyBorder="1" applyAlignment="1" applyProtection="1">
      <alignment horizontal="center" vertical="center" wrapText="1"/>
      <protection hidden="1"/>
    </xf>
    <xf numFmtId="177" fontId="73" fillId="25" borderId="39" xfId="271" applyFont="1" applyFill="1" applyBorder="1" applyAlignment="1" applyProtection="1">
      <alignment horizontal="center" vertical="center" wrapText="1"/>
      <protection hidden="1"/>
    </xf>
    <xf numFmtId="177" fontId="73" fillId="25" borderId="68" xfId="271" applyFont="1" applyFill="1" applyBorder="1" applyAlignment="1" applyProtection="1">
      <alignment horizontal="center" vertical="center" wrapText="1"/>
      <protection hidden="1"/>
    </xf>
    <xf numFmtId="177" fontId="73" fillId="25" borderId="46" xfId="271" applyFont="1" applyFill="1" applyBorder="1" applyAlignment="1" applyProtection="1">
      <alignment horizontal="center" vertical="center" wrapText="1"/>
      <protection hidden="1"/>
    </xf>
    <xf numFmtId="177" fontId="73" fillId="25" borderId="69" xfId="271" applyFont="1" applyFill="1" applyBorder="1" applyAlignment="1" applyProtection="1">
      <alignment horizontal="center" vertical="center" wrapText="1"/>
      <protection hidden="1"/>
    </xf>
    <xf numFmtId="0" fontId="73" fillId="25" borderId="53" xfId="358" applyNumberFormat="1" applyFont="1" applyFill="1" applyBorder="1" applyAlignment="1" applyProtection="1">
      <alignment horizontal="center" vertical="center" wrapText="1"/>
      <protection hidden="1"/>
    </xf>
    <xf numFmtId="0" fontId="73" fillId="25" borderId="39" xfId="358" applyNumberFormat="1" applyFont="1" applyFill="1" applyBorder="1" applyAlignment="1" applyProtection="1">
      <alignment horizontal="center" vertical="center" wrapText="1"/>
      <protection hidden="1"/>
    </xf>
    <xf numFmtId="0" fontId="73" fillId="25" borderId="46" xfId="358" applyNumberFormat="1" applyFont="1" applyFill="1" applyBorder="1" applyAlignment="1" applyProtection="1">
      <alignment horizontal="center" vertical="center" wrapText="1"/>
      <protection hidden="1"/>
    </xf>
    <xf numFmtId="184" fontId="73" fillId="25" borderId="54" xfId="358" applyNumberFormat="1" applyFont="1" applyFill="1" applyBorder="1" applyAlignment="1" applyProtection="1">
      <alignment horizontal="center" vertical="center" wrapText="1"/>
      <protection hidden="1"/>
    </xf>
    <xf numFmtId="184" fontId="73" fillId="25" borderId="52" xfId="358" applyNumberFormat="1" applyFont="1" applyFill="1" applyBorder="1" applyAlignment="1" applyProtection="1">
      <alignment horizontal="center" vertical="center" wrapText="1"/>
      <protection hidden="1"/>
    </xf>
    <xf numFmtId="182" fontId="73" fillId="25" borderId="54" xfId="358" applyNumberFormat="1" applyFont="1" applyFill="1" applyBorder="1" applyAlignment="1" applyProtection="1">
      <alignment horizontal="center" vertical="center" wrapText="1"/>
      <protection hidden="1"/>
    </xf>
    <xf numFmtId="182" fontId="73" fillId="25" borderId="57" xfId="358" applyNumberFormat="1" applyFont="1" applyFill="1" applyBorder="1" applyAlignment="1" applyProtection="1">
      <alignment horizontal="center" vertical="center" wrapText="1"/>
      <protection hidden="1"/>
    </xf>
    <xf numFmtId="182" fontId="73" fillId="25" borderId="52" xfId="358" applyNumberFormat="1" applyFont="1" applyFill="1" applyBorder="1" applyAlignment="1" applyProtection="1">
      <alignment horizontal="center" vertical="center" wrapText="1"/>
      <protection hidden="1"/>
    </xf>
    <xf numFmtId="182" fontId="73" fillId="25" borderId="58" xfId="358" applyNumberFormat="1" applyFont="1" applyFill="1" applyBorder="1" applyAlignment="1" applyProtection="1">
      <alignment horizontal="center" vertical="center" wrapText="1"/>
      <protection hidden="1"/>
    </xf>
    <xf numFmtId="184" fontId="73" fillId="25" borderId="40" xfId="358" applyNumberFormat="1" applyFont="1" applyFill="1" applyBorder="1" applyAlignment="1" applyProtection="1">
      <alignment horizontal="center" vertical="center" wrapText="1"/>
      <protection hidden="1"/>
    </xf>
    <xf numFmtId="0" fontId="73" fillId="25" borderId="52" xfId="358" applyNumberFormat="1" applyFont="1" applyFill="1" applyBorder="1" applyAlignment="1" applyProtection="1">
      <alignment horizontal="center" vertical="center" wrapText="1"/>
      <protection hidden="1"/>
    </xf>
    <xf numFmtId="0" fontId="73" fillId="25" borderId="40" xfId="358" applyNumberFormat="1" applyFont="1" applyFill="1" applyBorder="1" applyAlignment="1" applyProtection="1">
      <alignment horizontal="center" vertical="center" wrapText="1"/>
      <protection hidden="1"/>
    </xf>
    <xf numFmtId="182" fontId="73" fillId="25" borderId="40" xfId="358" applyNumberFormat="1" applyFont="1" applyFill="1" applyBorder="1" applyAlignment="1" applyProtection="1">
      <alignment horizontal="center" vertical="center" wrapText="1"/>
      <protection hidden="1"/>
    </xf>
    <xf numFmtId="177" fontId="74" fillId="25" borderId="0" xfId="273" quotePrefix="1" applyFont="1" applyFill="1" applyBorder="1" applyAlignment="1" applyProtection="1">
      <alignment horizontal="center" vertical="center"/>
      <protection hidden="1"/>
    </xf>
    <xf numFmtId="177" fontId="74" fillId="25" borderId="16" xfId="273" quotePrefix="1" applyFont="1" applyFill="1" applyBorder="1" applyAlignment="1" applyProtection="1">
      <alignment horizontal="center" vertical="center"/>
      <protection hidden="1"/>
    </xf>
    <xf numFmtId="0" fontId="73" fillId="25" borderId="58" xfId="358" applyNumberFormat="1" applyFont="1" applyFill="1" applyBorder="1" applyAlignment="1" applyProtection="1">
      <alignment horizontal="center" vertical="center" wrapText="1"/>
      <protection hidden="1"/>
    </xf>
    <xf numFmtId="0" fontId="73" fillId="25" borderId="42" xfId="358" applyNumberFormat="1" applyFont="1" applyFill="1" applyBorder="1" applyAlignment="1" applyProtection="1">
      <alignment horizontal="center" vertical="center" wrapText="1"/>
      <protection hidden="1"/>
    </xf>
    <xf numFmtId="177" fontId="73" fillId="25" borderId="0" xfId="273" quotePrefix="1" applyFont="1" applyFill="1" applyBorder="1" applyAlignment="1" applyProtection="1">
      <alignment horizontal="center" vertical="center"/>
      <protection hidden="1"/>
    </xf>
    <xf numFmtId="177" fontId="73" fillId="25" borderId="16" xfId="273" quotePrefix="1" applyFont="1" applyFill="1" applyBorder="1" applyAlignment="1" applyProtection="1">
      <alignment horizontal="center" vertical="center"/>
      <protection hidden="1"/>
    </xf>
    <xf numFmtId="183" fontId="73" fillId="25" borderId="16" xfId="0" quotePrefix="1" applyNumberFormat="1" applyFont="1" applyFill="1" applyBorder="1" applyAlignment="1" applyProtection="1">
      <alignment horizontal="center" vertical="center"/>
      <protection hidden="1"/>
    </xf>
    <xf numFmtId="183" fontId="73" fillId="25" borderId="18" xfId="0" quotePrefix="1" applyNumberFormat="1" applyFont="1" applyFill="1" applyBorder="1" applyAlignment="1" applyProtection="1">
      <alignment horizontal="center" vertical="center"/>
      <protection hidden="1"/>
    </xf>
    <xf numFmtId="183" fontId="73" fillId="25" borderId="0" xfId="0" quotePrefix="1" applyNumberFormat="1" applyFont="1" applyFill="1" applyBorder="1" applyAlignment="1" applyProtection="1">
      <alignment horizontal="center" vertical="center"/>
      <protection hidden="1"/>
    </xf>
    <xf numFmtId="183" fontId="74" fillId="25" borderId="16" xfId="0" quotePrefix="1" applyNumberFormat="1" applyFont="1" applyFill="1" applyBorder="1" applyAlignment="1" applyProtection="1">
      <alignment horizontal="center" vertical="center"/>
      <protection hidden="1"/>
    </xf>
    <xf numFmtId="183" fontId="73" fillId="25" borderId="18" xfId="0" applyNumberFormat="1" applyFont="1" applyFill="1" applyBorder="1" applyAlignment="1" applyProtection="1">
      <alignment horizontal="center" vertical="center" wrapText="1"/>
      <protection hidden="1"/>
    </xf>
    <xf numFmtId="183" fontId="73" fillId="25" borderId="19" xfId="0" applyNumberFormat="1" applyFont="1" applyFill="1" applyBorder="1" applyAlignment="1" applyProtection="1">
      <alignment horizontal="center" vertical="center"/>
      <protection hidden="1"/>
    </xf>
    <xf numFmtId="183" fontId="73" fillId="25" borderId="4" xfId="0" applyNumberFormat="1" applyFont="1" applyFill="1" applyBorder="1" applyAlignment="1" applyProtection="1">
      <alignment horizontal="center" vertical="center"/>
      <protection hidden="1"/>
    </xf>
    <xf numFmtId="183" fontId="73" fillId="25" borderId="17" xfId="0" applyNumberFormat="1" applyFont="1" applyFill="1" applyBorder="1" applyAlignment="1" applyProtection="1">
      <alignment horizontal="center" vertical="center"/>
      <protection hidden="1"/>
    </xf>
    <xf numFmtId="183" fontId="73" fillId="25" borderId="0" xfId="0" applyNumberFormat="1" applyFont="1" applyFill="1" applyBorder="1" applyAlignment="1" applyProtection="1">
      <alignment horizontal="center" vertical="center"/>
      <protection hidden="1"/>
    </xf>
    <xf numFmtId="183" fontId="73" fillId="25" borderId="16" xfId="0" applyNumberFormat="1" applyFont="1" applyFill="1" applyBorder="1" applyAlignment="1" applyProtection="1">
      <alignment horizontal="center" vertical="center"/>
      <protection hidden="1"/>
    </xf>
    <xf numFmtId="183" fontId="73" fillId="25" borderId="18" xfId="0" applyNumberFormat="1" applyFont="1" applyFill="1" applyBorder="1" applyAlignment="1" applyProtection="1">
      <alignment horizontal="center" vertical="center"/>
      <protection hidden="1"/>
    </xf>
    <xf numFmtId="183" fontId="73" fillId="25" borderId="0" xfId="0" applyNumberFormat="1" applyFont="1" applyFill="1" applyBorder="1" applyAlignment="1" applyProtection="1">
      <alignment horizontal="center" vertical="center" wrapText="1"/>
      <protection hidden="1"/>
    </xf>
    <xf numFmtId="183" fontId="74" fillId="25" borderId="51" xfId="0" quotePrefix="1" applyNumberFormat="1" applyFont="1" applyFill="1" applyBorder="1" applyAlignment="1" applyProtection="1">
      <alignment horizontal="center" vertical="center"/>
      <protection hidden="1"/>
    </xf>
    <xf numFmtId="183" fontId="74" fillId="25" borderId="0" xfId="0" quotePrefix="1" applyNumberFormat="1" applyFont="1" applyFill="1" applyBorder="1" applyAlignment="1" applyProtection="1">
      <alignment horizontal="center" vertical="center"/>
      <protection hidden="1"/>
    </xf>
    <xf numFmtId="177" fontId="73" fillId="25" borderId="73" xfId="274" applyFont="1" applyFill="1" applyBorder="1" applyAlignment="1" applyProtection="1">
      <alignment horizontal="center" vertical="center" wrapText="1"/>
      <protection hidden="1"/>
    </xf>
    <xf numFmtId="177" fontId="73" fillId="25" borderId="57" xfId="274" applyFont="1" applyFill="1" applyBorder="1" applyAlignment="1" applyProtection="1">
      <alignment horizontal="center" vertical="center" wrapText="1"/>
      <protection hidden="1"/>
    </xf>
    <xf numFmtId="177" fontId="73" fillId="25" borderId="6" xfId="274" applyFont="1" applyFill="1" applyBorder="1" applyAlignment="1" applyProtection="1">
      <alignment horizontal="center" vertical="center" wrapText="1"/>
      <protection hidden="1"/>
    </xf>
    <xf numFmtId="177" fontId="73" fillId="25" borderId="58" xfId="274" applyFont="1" applyFill="1" applyBorder="1" applyAlignment="1" applyProtection="1">
      <alignment horizontal="center" vertical="center" wrapText="1"/>
      <protection hidden="1"/>
    </xf>
    <xf numFmtId="177" fontId="73" fillId="25" borderId="74" xfId="274" applyFont="1" applyFill="1" applyBorder="1" applyAlignment="1" applyProtection="1">
      <alignment horizontal="center" vertical="center" wrapText="1"/>
      <protection hidden="1"/>
    </xf>
    <xf numFmtId="177" fontId="73" fillId="25" borderId="42" xfId="274" applyFont="1" applyFill="1" applyBorder="1" applyAlignment="1" applyProtection="1">
      <alignment horizontal="center" vertical="center" wrapText="1"/>
      <protection hidden="1"/>
    </xf>
    <xf numFmtId="3" fontId="73" fillId="25" borderId="58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42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6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74" xfId="274" applyNumberFormat="1" applyFont="1" applyFill="1" applyBorder="1" applyAlignment="1" applyProtection="1">
      <alignment horizontal="center" vertical="center" wrapText="1"/>
      <protection hidden="1"/>
    </xf>
    <xf numFmtId="177" fontId="73" fillId="25" borderId="35" xfId="274" applyNumberFormat="1" applyFont="1" applyFill="1" applyBorder="1" applyAlignment="1" applyProtection="1">
      <alignment horizontal="center" vertical="center" wrapText="1"/>
      <protection hidden="1"/>
    </xf>
    <xf numFmtId="177" fontId="73" fillId="25" borderId="44" xfId="274" applyNumberFormat="1" applyFont="1" applyFill="1" applyBorder="1" applyAlignment="1" applyProtection="1">
      <alignment horizontal="center" vertical="center" wrapText="1"/>
      <protection hidden="1"/>
    </xf>
    <xf numFmtId="177" fontId="73" fillId="25" borderId="0" xfId="274" applyNumberFormat="1" applyFont="1" applyFill="1" applyBorder="1" applyAlignment="1" applyProtection="1">
      <alignment horizontal="center" vertical="center" wrapText="1"/>
      <protection hidden="1"/>
    </xf>
    <xf numFmtId="177" fontId="73" fillId="25" borderId="16" xfId="274" applyNumberFormat="1" applyFont="1" applyFill="1" applyBorder="1" applyAlignment="1" applyProtection="1">
      <alignment horizontal="center" vertical="center" wrapText="1"/>
      <protection hidden="1"/>
    </xf>
    <xf numFmtId="177" fontId="73" fillId="25" borderId="23" xfId="274" applyNumberFormat="1" applyFont="1" applyFill="1" applyBorder="1" applyAlignment="1" applyProtection="1">
      <alignment horizontal="center" vertical="center" wrapText="1"/>
      <protection hidden="1"/>
    </xf>
    <xf numFmtId="177" fontId="73" fillId="25" borderId="50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53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54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27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52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40" xfId="274" applyNumberFormat="1" applyFont="1" applyFill="1" applyBorder="1" applyAlignment="1" applyProtection="1">
      <alignment horizontal="center" vertical="center" wrapText="1"/>
      <protection hidden="1"/>
    </xf>
    <xf numFmtId="0" fontId="73" fillId="25" borderId="26" xfId="0" applyFont="1" applyFill="1" applyBorder="1" applyAlignment="1" applyProtection="1">
      <alignment horizontal="center" vertical="center" wrapText="1"/>
      <protection hidden="1"/>
    </xf>
    <xf numFmtId="0" fontId="73" fillId="25" borderId="52" xfId="0" applyFont="1" applyFill="1" applyBorder="1" applyAlignment="1" applyProtection="1">
      <alignment horizontal="center" vertical="center" wrapText="1"/>
      <protection hidden="1"/>
    </xf>
    <xf numFmtId="0" fontId="73" fillId="25" borderId="58" xfId="0" applyFont="1" applyFill="1" applyBorder="1" applyAlignment="1" applyProtection="1">
      <alignment horizontal="center" vertical="center" wrapText="1"/>
      <protection hidden="1"/>
    </xf>
    <xf numFmtId="3" fontId="73" fillId="25" borderId="72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39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46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60" xfId="274" applyNumberFormat="1" applyFont="1" applyFill="1" applyBorder="1" applyAlignment="1" applyProtection="1">
      <alignment horizontal="center" vertical="center" wrapText="1"/>
      <protection hidden="1"/>
    </xf>
    <xf numFmtId="3" fontId="159" fillId="25" borderId="0" xfId="346" applyNumberFormat="1" applyFont="1" applyFill="1" applyAlignment="1" applyProtection="1">
      <alignment horizontal="center" vertical="center" shrinkToFit="1"/>
      <protection hidden="1"/>
    </xf>
    <xf numFmtId="0" fontId="73" fillId="25" borderId="73" xfId="0" applyFont="1" applyFill="1" applyBorder="1" applyAlignment="1" applyProtection="1">
      <alignment horizontal="center" vertical="center" wrapText="1"/>
      <protection hidden="1"/>
    </xf>
    <xf numFmtId="0" fontId="73" fillId="25" borderId="6" xfId="0" applyFont="1" applyFill="1" applyBorder="1" applyAlignment="1" applyProtection="1">
      <alignment horizontal="center" vertical="center" wrapText="1"/>
      <protection hidden="1"/>
    </xf>
    <xf numFmtId="177" fontId="73" fillId="25" borderId="53" xfId="274" applyFont="1" applyFill="1" applyBorder="1" applyAlignment="1" applyProtection="1">
      <alignment horizontal="center" vertical="center" wrapText="1"/>
      <protection hidden="1"/>
    </xf>
    <xf numFmtId="177" fontId="73" fillId="25" borderId="67" xfId="274" applyFont="1" applyFill="1" applyBorder="1" applyAlignment="1" applyProtection="1">
      <alignment horizontal="center" vertical="center" wrapText="1"/>
      <protection hidden="1"/>
    </xf>
    <xf numFmtId="177" fontId="73" fillId="25" borderId="39" xfId="274" applyFont="1" applyFill="1" applyBorder="1" applyAlignment="1" applyProtection="1">
      <alignment horizontal="center" vertical="center" wrapText="1"/>
      <protection hidden="1"/>
    </xf>
    <xf numFmtId="177" fontId="73" fillId="25" borderId="68" xfId="274" applyFont="1" applyFill="1" applyBorder="1" applyAlignment="1" applyProtection="1">
      <alignment horizontal="center" vertical="center" wrapText="1"/>
      <protection hidden="1"/>
    </xf>
    <xf numFmtId="177" fontId="73" fillId="25" borderId="46" xfId="274" applyFont="1" applyFill="1" applyBorder="1" applyAlignment="1" applyProtection="1">
      <alignment horizontal="center" vertical="center" wrapText="1"/>
      <protection hidden="1"/>
    </xf>
    <xf numFmtId="177" fontId="73" fillId="25" borderId="69" xfId="274" applyFont="1" applyFill="1" applyBorder="1" applyAlignment="1" applyProtection="1">
      <alignment horizontal="center" vertical="center" wrapText="1"/>
      <protection hidden="1"/>
    </xf>
    <xf numFmtId="0" fontId="73" fillId="25" borderId="39" xfId="0" applyFont="1" applyFill="1" applyBorder="1" applyAlignment="1" applyProtection="1">
      <alignment horizontal="center" vertical="center" wrapText="1"/>
      <protection hidden="1"/>
    </xf>
    <xf numFmtId="0" fontId="73" fillId="25" borderId="46" xfId="0" applyFont="1" applyFill="1" applyBorder="1" applyAlignment="1" applyProtection="1">
      <alignment horizontal="center" vertical="center" wrapText="1"/>
      <protection hidden="1"/>
    </xf>
    <xf numFmtId="0" fontId="73" fillId="25" borderId="40" xfId="0" applyFont="1" applyFill="1" applyBorder="1" applyAlignment="1" applyProtection="1">
      <alignment horizontal="center" vertical="center" wrapText="1"/>
      <protection hidden="1"/>
    </xf>
    <xf numFmtId="177" fontId="73" fillId="25" borderId="24" xfId="275" applyFont="1" applyFill="1" applyBorder="1" applyAlignment="1" applyProtection="1">
      <alignment horizontal="center" vertical="center" wrapText="1"/>
      <protection hidden="1"/>
    </xf>
    <xf numFmtId="177" fontId="73" fillId="25" borderId="31" xfId="275" applyFont="1" applyFill="1" applyBorder="1" applyAlignment="1" applyProtection="1">
      <alignment horizontal="center" vertical="center"/>
      <protection hidden="1"/>
    </xf>
    <xf numFmtId="177" fontId="73" fillId="25" borderId="32" xfId="275" applyFont="1" applyFill="1" applyBorder="1" applyAlignment="1" applyProtection="1">
      <alignment horizontal="center" vertical="center"/>
      <protection hidden="1"/>
    </xf>
    <xf numFmtId="177" fontId="73" fillId="25" borderId="71" xfId="275" applyFont="1" applyFill="1" applyBorder="1" applyAlignment="1" applyProtection="1">
      <alignment horizontal="center" vertical="center" wrapText="1"/>
      <protection hidden="1"/>
    </xf>
    <xf numFmtId="177" fontId="73" fillId="25" borderId="55" xfId="275" applyFont="1" applyFill="1" applyBorder="1" applyAlignment="1" applyProtection="1">
      <alignment horizontal="center" vertical="center"/>
      <protection hidden="1"/>
    </xf>
    <xf numFmtId="177" fontId="73" fillId="25" borderId="28" xfId="275" applyFont="1" applyFill="1" applyBorder="1" applyAlignment="1" applyProtection="1">
      <alignment horizontal="center" vertical="center"/>
      <protection hidden="1"/>
    </xf>
    <xf numFmtId="177" fontId="73" fillId="25" borderId="53" xfId="275" applyFont="1" applyFill="1" applyBorder="1" applyAlignment="1" applyProtection="1">
      <alignment horizontal="center" vertical="center" wrapText="1"/>
      <protection hidden="1"/>
    </xf>
    <xf numFmtId="177" fontId="73" fillId="25" borderId="41" xfId="275" applyFont="1" applyFill="1" applyBorder="1" applyAlignment="1" applyProtection="1">
      <alignment horizontal="center" vertical="center" wrapText="1"/>
      <protection hidden="1"/>
    </xf>
    <xf numFmtId="177" fontId="73" fillId="25" borderId="39" xfId="275" applyFont="1" applyFill="1" applyBorder="1" applyAlignment="1" applyProtection="1">
      <alignment horizontal="center" vertical="center" wrapText="1"/>
      <protection hidden="1"/>
    </xf>
    <xf numFmtId="177" fontId="73" fillId="25" borderId="46" xfId="275" applyFont="1" applyFill="1" applyBorder="1" applyAlignment="1" applyProtection="1">
      <alignment horizontal="center" vertical="center" wrapText="1"/>
      <protection hidden="1"/>
    </xf>
    <xf numFmtId="177" fontId="73" fillId="25" borderId="70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35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62" xfId="275" applyFont="1" applyFill="1" applyBorder="1" applyAlignment="1" applyProtection="1">
      <alignment horizontal="center" vertical="center" wrapText="1" shrinkToFit="1"/>
      <protection hidden="1"/>
    </xf>
    <xf numFmtId="0" fontId="73" fillId="25" borderId="35" xfId="348" applyFont="1" applyFill="1" applyBorder="1" applyAlignment="1" applyProtection="1">
      <alignment horizontal="center" vertical="center" wrapText="1"/>
      <protection hidden="1"/>
    </xf>
    <xf numFmtId="0" fontId="73" fillId="25" borderId="0" xfId="348" applyFont="1" applyFill="1" applyBorder="1" applyAlignment="1" applyProtection="1">
      <alignment horizontal="center" vertical="center" wrapText="1"/>
      <protection hidden="1"/>
    </xf>
    <xf numFmtId="0" fontId="73" fillId="25" borderId="23" xfId="348" applyFont="1" applyFill="1" applyBorder="1" applyAlignment="1" applyProtection="1">
      <alignment horizontal="center" vertical="center" wrapText="1"/>
      <protection hidden="1"/>
    </xf>
    <xf numFmtId="0" fontId="73" fillId="25" borderId="62" xfId="348" applyFont="1" applyFill="1" applyBorder="1" applyAlignment="1" applyProtection="1">
      <alignment horizontal="center" vertical="center" wrapText="1"/>
      <protection hidden="1"/>
    </xf>
    <xf numFmtId="0" fontId="73" fillId="25" borderId="43" xfId="348" applyFont="1" applyFill="1" applyBorder="1" applyAlignment="1" applyProtection="1">
      <alignment horizontal="center" vertical="center" wrapText="1"/>
      <protection hidden="1"/>
    </xf>
    <xf numFmtId="0" fontId="73" fillId="25" borderId="30" xfId="348" applyFont="1" applyFill="1" applyBorder="1" applyAlignment="1" applyProtection="1">
      <alignment horizontal="center" vertical="center" wrapText="1"/>
      <protection hidden="1"/>
    </xf>
    <xf numFmtId="177" fontId="73" fillId="25" borderId="70" xfId="275" applyFont="1" applyFill="1" applyBorder="1" applyAlignment="1" applyProtection="1">
      <alignment horizontal="center" vertical="center" wrapText="1"/>
      <protection hidden="1"/>
    </xf>
    <xf numFmtId="177" fontId="73" fillId="25" borderId="21" xfId="275" applyFont="1" applyFill="1" applyBorder="1" applyAlignment="1" applyProtection="1">
      <alignment horizontal="center" vertical="center" wrapText="1"/>
      <protection hidden="1"/>
    </xf>
    <xf numFmtId="177" fontId="73" fillId="25" borderId="34" xfId="275" applyFont="1" applyFill="1" applyBorder="1" applyAlignment="1" applyProtection="1">
      <alignment horizontal="center" vertical="center" wrapText="1"/>
      <protection hidden="1"/>
    </xf>
    <xf numFmtId="177" fontId="73" fillId="25" borderId="21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49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72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56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29" xfId="275" applyFont="1" applyFill="1" applyBorder="1" applyAlignment="1" applyProtection="1">
      <alignment horizontal="center" vertical="center" wrapText="1" shrinkToFit="1"/>
      <protection hidden="1"/>
    </xf>
    <xf numFmtId="0" fontId="170" fillId="25" borderId="56" xfId="0" applyFont="1" applyFill="1" applyBorder="1" applyAlignment="1" applyProtection="1">
      <alignment horizontal="center" vertical="center" wrapText="1"/>
      <protection hidden="1"/>
    </xf>
    <xf numFmtId="0" fontId="170" fillId="25" borderId="29" xfId="0" applyFont="1" applyFill="1" applyBorder="1" applyAlignment="1" applyProtection="1">
      <alignment horizontal="center" vertical="center" wrapText="1"/>
      <protection hidden="1"/>
    </xf>
    <xf numFmtId="177" fontId="73" fillId="25" borderId="26" xfId="275" applyFont="1" applyFill="1" applyBorder="1" applyAlignment="1" applyProtection="1">
      <alignment horizontal="center" vertical="center" wrapText="1"/>
      <protection hidden="1"/>
    </xf>
    <xf numFmtId="177" fontId="73" fillId="25" borderId="56" xfId="275" applyFont="1" applyFill="1" applyBorder="1" applyAlignment="1" applyProtection="1">
      <alignment horizontal="center" vertical="center" wrapText="1"/>
      <protection hidden="1"/>
    </xf>
    <xf numFmtId="177" fontId="73" fillId="25" borderId="29" xfId="275" applyFont="1" applyFill="1" applyBorder="1" applyAlignment="1" applyProtection="1">
      <alignment horizontal="center" vertical="center" wrapText="1"/>
      <protection hidden="1"/>
    </xf>
    <xf numFmtId="0" fontId="73" fillId="25" borderId="37" xfId="348" applyFont="1" applyFill="1" applyBorder="1" applyAlignment="1" applyProtection="1">
      <alignment horizontal="center" vertical="center" wrapText="1"/>
      <protection hidden="1"/>
    </xf>
    <xf numFmtId="0" fontId="73" fillId="25" borderId="20" xfId="348" applyFont="1" applyFill="1" applyBorder="1" applyAlignment="1" applyProtection="1">
      <alignment horizontal="center" vertical="center" wrapText="1"/>
      <protection hidden="1"/>
    </xf>
    <xf numFmtId="0" fontId="73" fillId="25" borderId="38" xfId="348" applyFont="1" applyFill="1" applyBorder="1" applyAlignment="1" applyProtection="1">
      <alignment horizontal="center" vertical="center" wrapText="1"/>
      <protection hidden="1"/>
    </xf>
    <xf numFmtId="177" fontId="73" fillId="25" borderId="55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28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43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30" xfId="275" applyFont="1" applyFill="1" applyBorder="1" applyAlignment="1" applyProtection="1">
      <alignment horizontal="center" vertical="center" wrapText="1" shrinkToFit="1"/>
      <protection hidden="1"/>
    </xf>
    <xf numFmtId="0" fontId="73" fillId="25" borderId="70" xfId="348" applyFont="1" applyFill="1" applyBorder="1" applyAlignment="1" applyProtection="1">
      <alignment horizontal="center" vertical="center" wrapText="1"/>
      <protection hidden="1"/>
    </xf>
    <xf numFmtId="0" fontId="73" fillId="25" borderId="44" xfId="348" applyFont="1" applyFill="1" applyBorder="1" applyAlignment="1" applyProtection="1">
      <alignment horizontal="center" vertical="center" wrapText="1"/>
      <protection hidden="1"/>
    </xf>
    <xf numFmtId="0" fontId="73" fillId="25" borderId="21" xfId="348" applyFont="1" applyFill="1" applyBorder="1" applyAlignment="1" applyProtection="1">
      <alignment horizontal="center" vertical="center" wrapText="1"/>
      <protection hidden="1"/>
    </xf>
    <xf numFmtId="0" fontId="73" fillId="25" borderId="16" xfId="348" applyFont="1" applyFill="1" applyBorder="1" applyAlignment="1" applyProtection="1">
      <alignment horizontal="center" vertical="center" wrapText="1"/>
      <protection hidden="1"/>
    </xf>
    <xf numFmtId="177" fontId="73" fillId="25" borderId="78" xfId="275" applyFont="1" applyFill="1" applyBorder="1" applyAlignment="1" applyProtection="1">
      <alignment horizontal="center" vertical="center" wrapText="1"/>
      <protection hidden="1"/>
    </xf>
    <xf numFmtId="177" fontId="73" fillId="25" borderId="45" xfId="275" applyFont="1" applyFill="1" applyBorder="1" applyAlignment="1" applyProtection="1">
      <alignment horizontal="center" vertical="center" wrapText="1"/>
      <protection hidden="1"/>
    </xf>
    <xf numFmtId="177" fontId="73" fillId="25" borderId="35" xfId="275" applyFont="1" applyFill="1" applyBorder="1" applyAlignment="1" applyProtection="1">
      <alignment horizontal="center" vertical="center" wrapText="1"/>
      <protection hidden="1"/>
    </xf>
    <xf numFmtId="177" fontId="73" fillId="25" borderId="44" xfId="275" applyFont="1" applyFill="1" applyBorder="1" applyAlignment="1" applyProtection="1">
      <alignment horizontal="center" vertical="center" wrapText="1"/>
      <protection hidden="1"/>
    </xf>
    <xf numFmtId="177" fontId="73" fillId="25" borderId="0" xfId="275" applyFont="1" applyFill="1" applyBorder="1" applyAlignment="1" applyProtection="1">
      <alignment horizontal="center" vertical="center" wrapText="1"/>
      <protection hidden="1"/>
    </xf>
    <xf numFmtId="177" fontId="73" fillId="25" borderId="16" xfId="275" applyFont="1" applyFill="1" applyBorder="1" applyAlignment="1" applyProtection="1">
      <alignment horizontal="center" vertical="center" wrapText="1"/>
      <protection hidden="1"/>
    </xf>
    <xf numFmtId="177" fontId="73" fillId="25" borderId="23" xfId="275" applyFont="1" applyFill="1" applyBorder="1" applyAlignment="1" applyProtection="1">
      <alignment horizontal="center" vertical="center" wrapText="1"/>
      <protection hidden="1"/>
    </xf>
    <xf numFmtId="177" fontId="73" fillId="25" borderId="50" xfId="275" applyFont="1" applyFill="1" applyBorder="1" applyAlignment="1" applyProtection="1">
      <alignment horizontal="center" vertical="center" wrapText="1"/>
      <protection hidden="1"/>
    </xf>
    <xf numFmtId="0" fontId="73" fillId="25" borderId="49" xfId="348" applyFont="1" applyFill="1" applyBorder="1" applyAlignment="1" applyProtection="1">
      <alignment horizontal="center" vertical="center" wrapText="1"/>
      <protection hidden="1"/>
    </xf>
    <xf numFmtId="0" fontId="73" fillId="25" borderId="72" xfId="348" applyFont="1" applyFill="1" applyBorder="1" applyAlignment="1" applyProtection="1">
      <alignment horizontal="center" vertical="center" wrapText="1"/>
      <protection hidden="1"/>
    </xf>
    <xf numFmtId="177" fontId="73" fillId="25" borderId="52" xfId="275" applyFont="1" applyFill="1" applyBorder="1" applyAlignment="1" applyProtection="1">
      <alignment horizontal="center" vertical="center" wrapText="1"/>
      <protection hidden="1"/>
    </xf>
    <xf numFmtId="177" fontId="73" fillId="25" borderId="52" xfId="275" applyFont="1" applyFill="1" applyBorder="1" applyAlignment="1" applyProtection="1">
      <alignment horizontal="center" vertical="center"/>
      <protection hidden="1"/>
    </xf>
    <xf numFmtId="177" fontId="73" fillId="25" borderId="40" xfId="275" applyFont="1" applyFill="1" applyBorder="1" applyAlignment="1" applyProtection="1">
      <alignment horizontal="center" vertical="center"/>
      <protection hidden="1"/>
    </xf>
    <xf numFmtId="0" fontId="73" fillId="25" borderId="56" xfId="348" applyFont="1" applyFill="1" applyBorder="1" applyAlignment="1" applyProtection="1">
      <alignment horizontal="center" vertical="center" wrapText="1"/>
      <protection hidden="1"/>
    </xf>
    <xf numFmtId="0" fontId="73" fillId="25" borderId="29" xfId="348" applyFont="1" applyFill="1" applyBorder="1" applyAlignment="1" applyProtection="1">
      <alignment horizontal="center" vertical="center" wrapText="1"/>
      <protection hidden="1"/>
    </xf>
    <xf numFmtId="0" fontId="73" fillId="25" borderId="27" xfId="348" applyFont="1" applyFill="1" applyBorder="1" applyAlignment="1" applyProtection="1">
      <alignment horizontal="center" vertical="center" wrapText="1"/>
      <protection hidden="1"/>
    </xf>
    <xf numFmtId="177" fontId="73" fillId="25" borderId="61" xfId="275" applyFont="1" applyFill="1" applyBorder="1" applyAlignment="1" applyProtection="1">
      <alignment horizontal="center" vertical="center" wrapText="1"/>
      <protection hidden="1"/>
    </xf>
    <xf numFmtId="178" fontId="73" fillId="25" borderId="0" xfId="273" quotePrefix="1" applyNumberFormat="1" applyFont="1" applyFill="1" applyBorder="1" applyAlignment="1" applyProtection="1">
      <alignment horizontal="center" vertical="center"/>
      <protection hidden="1"/>
    </xf>
    <xf numFmtId="178" fontId="73" fillId="25" borderId="16" xfId="273" quotePrefix="1" applyNumberFormat="1" applyFont="1" applyFill="1" applyBorder="1" applyAlignment="1" applyProtection="1">
      <alignment horizontal="center" vertical="center"/>
      <protection hidden="1"/>
    </xf>
    <xf numFmtId="0" fontId="73" fillId="25" borderId="26" xfId="348" applyFont="1" applyFill="1" applyBorder="1" applyAlignment="1" applyProtection="1">
      <alignment horizontal="center" vertical="center" wrapText="1"/>
      <protection hidden="1"/>
    </xf>
    <xf numFmtId="178" fontId="163" fillId="25" borderId="16" xfId="0" applyNumberFormat="1" applyFont="1" applyFill="1" applyBorder="1" applyAlignment="1" applyProtection="1">
      <alignment horizontal="center" vertical="center"/>
      <protection hidden="1"/>
    </xf>
    <xf numFmtId="177" fontId="73" fillId="25" borderId="62" xfId="275" applyFont="1" applyFill="1" applyBorder="1" applyAlignment="1" applyProtection="1">
      <alignment horizontal="center" vertical="center" wrapText="1"/>
      <protection hidden="1"/>
    </xf>
    <xf numFmtId="177" fontId="73" fillId="25" borderId="49" xfId="275" applyFont="1" applyFill="1" applyBorder="1" applyAlignment="1" applyProtection="1">
      <alignment horizontal="center" vertical="center" wrapText="1"/>
      <protection hidden="1"/>
    </xf>
    <xf numFmtId="177" fontId="73" fillId="25" borderId="72" xfId="275" applyFont="1" applyFill="1" applyBorder="1" applyAlignment="1" applyProtection="1">
      <alignment horizontal="center" vertical="center" wrapText="1"/>
      <protection hidden="1"/>
    </xf>
    <xf numFmtId="186" fontId="161" fillId="25" borderId="0" xfId="0" applyNumberFormat="1" applyFont="1" applyFill="1" applyAlignment="1" applyProtection="1">
      <alignment horizontal="left" vertical="center"/>
      <protection hidden="1"/>
    </xf>
    <xf numFmtId="0" fontId="163" fillId="25" borderId="16" xfId="0" applyFont="1" applyFill="1" applyBorder="1" applyAlignment="1" applyProtection="1">
      <alignment horizontal="center" vertical="center"/>
      <protection hidden="1"/>
    </xf>
    <xf numFmtId="3" fontId="73" fillId="25" borderId="52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40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58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42" xfId="277" applyNumberFormat="1" applyFont="1" applyFill="1" applyBorder="1" applyAlignment="1" applyProtection="1">
      <alignment horizontal="center" vertical="center" wrapText="1"/>
      <protection hidden="1"/>
    </xf>
    <xf numFmtId="177" fontId="73" fillId="25" borderId="35" xfId="276" applyFont="1" applyFill="1" applyBorder="1" applyAlignment="1" applyProtection="1">
      <alignment horizontal="center" vertical="center" wrapText="1"/>
      <protection hidden="1"/>
    </xf>
    <xf numFmtId="0" fontId="163" fillId="25" borderId="44" xfId="0" applyFont="1" applyFill="1" applyBorder="1" applyAlignment="1" applyProtection="1">
      <alignment horizontal="center" vertical="center" wrapText="1"/>
      <protection hidden="1"/>
    </xf>
    <xf numFmtId="177" fontId="73" fillId="25" borderId="0" xfId="276" applyFont="1" applyFill="1" applyBorder="1" applyAlignment="1" applyProtection="1">
      <alignment horizontal="center" vertical="center" wrapText="1"/>
      <protection hidden="1"/>
    </xf>
    <xf numFmtId="0" fontId="163" fillId="25" borderId="16" xfId="0" applyFont="1" applyFill="1" applyBorder="1" applyAlignment="1" applyProtection="1">
      <alignment horizontal="center" vertical="center" wrapText="1"/>
      <protection hidden="1"/>
    </xf>
    <xf numFmtId="177" fontId="73" fillId="25" borderId="23" xfId="276" applyFont="1" applyFill="1" applyBorder="1" applyAlignment="1" applyProtection="1">
      <alignment horizontal="center" vertical="center" wrapText="1"/>
      <protection hidden="1"/>
    </xf>
    <xf numFmtId="0" fontId="163" fillId="25" borderId="50" xfId="0" applyFont="1" applyFill="1" applyBorder="1" applyAlignment="1" applyProtection="1">
      <alignment horizontal="center" vertical="center" wrapText="1"/>
      <protection hidden="1"/>
    </xf>
    <xf numFmtId="3" fontId="73" fillId="25" borderId="52" xfId="277" applyNumberFormat="1" applyFont="1" applyFill="1" applyBorder="1" applyAlignment="1" applyProtection="1">
      <alignment horizontal="center" vertical="center"/>
      <protection hidden="1"/>
    </xf>
    <xf numFmtId="3" fontId="73" fillId="25" borderId="40" xfId="277" applyNumberFormat="1" applyFont="1" applyFill="1" applyBorder="1" applyAlignment="1" applyProtection="1">
      <alignment horizontal="center" vertical="center"/>
      <protection hidden="1"/>
    </xf>
    <xf numFmtId="3" fontId="73" fillId="25" borderId="54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57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26" xfId="277" applyNumberFormat="1" applyFont="1" applyFill="1" applyBorder="1" applyAlignment="1" applyProtection="1">
      <alignment horizontal="center" vertical="center" wrapText="1"/>
      <protection hidden="1"/>
    </xf>
    <xf numFmtId="177" fontId="159" fillId="25" borderId="0" xfId="216" applyFont="1" applyFill="1" applyAlignment="1" applyProtection="1">
      <alignment horizontal="center" vertical="center"/>
      <protection hidden="1"/>
    </xf>
    <xf numFmtId="180" fontId="73" fillId="25" borderId="52" xfId="277" applyNumberFormat="1" applyFont="1" applyFill="1" applyBorder="1" applyAlignment="1" applyProtection="1">
      <alignment horizontal="center" vertical="center" wrapText="1"/>
      <protection hidden="1"/>
    </xf>
    <xf numFmtId="180" fontId="73" fillId="25" borderId="40" xfId="277" applyNumberFormat="1" applyFont="1" applyFill="1" applyBorder="1" applyAlignment="1" applyProtection="1">
      <alignment horizontal="center" vertical="center" wrapText="1"/>
      <protection hidden="1"/>
    </xf>
    <xf numFmtId="180" fontId="73" fillId="25" borderId="6" xfId="277" applyNumberFormat="1" applyFont="1" applyFill="1" applyBorder="1" applyAlignment="1" applyProtection="1">
      <alignment horizontal="center" vertical="center" wrapText="1"/>
      <protection hidden="1"/>
    </xf>
    <xf numFmtId="180" fontId="73" fillId="25" borderId="74" xfId="277" applyNumberFormat="1" applyFont="1" applyFill="1" applyBorder="1" applyAlignment="1" applyProtection="1">
      <alignment horizontal="center" vertical="center" wrapText="1"/>
      <protection hidden="1"/>
    </xf>
    <xf numFmtId="177" fontId="73" fillId="25" borderId="72" xfId="276" applyFont="1" applyFill="1" applyBorder="1" applyAlignment="1" applyProtection="1">
      <alignment horizontal="center" vertical="center" wrapText="1"/>
      <protection hidden="1"/>
    </xf>
    <xf numFmtId="177" fontId="73" fillId="25" borderId="39" xfId="276" applyFont="1" applyFill="1" applyBorder="1" applyAlignment="1" applyProtection="1">
      <alignment horizontal="center" vertical="center" wrapText="1"/>
      <protection hidden="1"/>
    </xf>
    <xf numFmtId="177" fontId="73" fillId="25" borderId="46" xfId="276" applyFont="1" applyFill="1" applyBorder="1" applyAlignment="1" applyProtection="1">
      <alignment horizontal="center" vertical="center" wrapText="1"/>
      <protection hidden="1"/>
    </xf>
    <xf numFmtId="177" fontId="73" fillId="25" borderId="60" xfId="276" applyFont="1" applyFill="1" applyBorder="1" applyAlignment="1" applyProtection="1">
      <alignment horizontal="center" vertical="center" wrapText="1"/>
      <protection hidden="1"/>
    </xf>
    <xf numFmtId="177" fontId="73" fillId="25" borderId="52" xfId="276" applyFont="1" applyFill="1" applyBorder="1" applyAlignment="1" applyProtection="1">
      <alignment horizontal="center" vertical="center" wrapText="1"/>
      <protection hidden="1"/>
    </xf>
    <xf numFmtId="177" fontId="73" fillId="25" borderId="40" xfId="276" applyFont="1" applyFill="1" applyBorder="1" applyAlignment="1" applyProtection="1">
      <alignment horizontal="center" vertical="center" wrapText="1"/>
      <protection hidden="1"/>
    </xf>
    <xf numFmtId="177" fontId="73" fillId="25" borderId="52" xfId="216" applyFont="1" applyFill="1" applyBorder="1" applyAlignment="1" applyProtection="1">
      <alignment horizontal="center" vertical="center" wrapText="1"/>
      <protection hidden="1"/>
    </xf>
    <xf numFmtId="177" fontId="73" fillId="25" borderId="40" xfId="216" applyFont="1" applyFill="1" applyBorder="1" applyAlignment="1" applyProtection="1">
      <alignment horizontal="center" vertical="center" wrapText="1"/>
      <protection hidden="1"/>
    </xf>
    <xf numFmtId="3" fontId="73" fillId="25" borderId="73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6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33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21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34" xfId="277" applyNumberFormat="1" applyFont="1" applyFill="1" applyBorder="1" applyAlignment="1" applyProtection="1">
      <alignment horizontal="center" vertical="center" wrapText="1"/>
      <protection hidden="1"/>
    </xf>
    <xf numFmtId="177" fontId="73" fillId="25" borderId="53" xfId="216" applyFont="1" applyFill="1" applyBorder="1" applyAlignment="1" applyProtection="1">
      <alignment horizontal="center" vertical="center" wrapText="1"/>
      <protection hidden="1"/>
    </xf>
    <xf numFmtId="177" fontId="73" fillId="25" borderId="54" xfId="216" applyFont="1" applyFill="1" applyBorder="1" applyAlignment="1" applyProtection="1">
      <alignment horizontal="center" vertical="center" wrapText="1"/>
      <protection hidden="1"/>
    </xf>
    <xf numFmtId="177" fontId="73" fillId="25" borderId="27" xfId="216" applyFont="1" applyFill="1" applyBorder="1" applyAlignment="1" applyProtection="1">
      <alignment horizontal="center" vertical="center" wrapText="1"/>
      <protection hidden="1"/>
    </xf>
    <xf numFmtId="41" fontId="74" fillId="25" borderId="4" xfId="266" applyNumberFormat="1" applyFont="1" applyFill="1" applyBorder="1" applyAlignment="1" applyProtection="1">
      <alignment horizontal="center" vertical="center"/>
      <protection locked="0" hidden="1"/>
    </xf>
    <xf numFmtId="0" fontId="73" fillId="25" borderId="74" xfId="0" applyFont="1" applyFill="1" applyBorder="1" applyAlignment="1" applyProtection="1">
      <alignment horizontal="center" vertical="center" wrapText="1"/>
      <protection hidden="1"/>
    </xf>
    <xf numFmtId="177" fontId="73" fillId="25" borderId="60" xfId="266" applyFont="1" applyFill="1" applyBorder="1" applyAlignment="1" applyProtection="1">
      <alignment horizontal="center" vertical="center" wrapText="1"/>
      <protection hidden="1"/>
    </xf>
    <xf numFmtId="177" fontId="73" fillId="25" borderId="52" xfId="266" applyFont="1" applyFill="1" applyBorder="1" applyAlignment="1" applyProtection="1">
      <alignment horizontal="center" vertical="center" wrapText="1"/>
      <protection hidden="1"/>
    </xf>
    <xf numFmtId="177" fontId="73" fillId="25" borderId="40" xfId="266" applyFont="1" applyFill="1" applyBorder="1" applyAlignment="1" applyProtection="1">
      <alignment horizontal="center" vertical="center" wrapText="1"/>
      <protection hidden="1"/>
    </xf>
    <xf numFmtId="0" fontId="73" fillId="25" borderId="73" xfId="0" applyFont="1" applyFill="1" applyBorder="1" applyAlignment="1" applyProtection="1">
      <alignment horizontal="center" vertical="center"/>
      <protection hidden="1"/>
    </xf>
    <xf numFmtId="0" fontId="73" fillId="25" borderId="54" xfId="0" applyFont="1" applyFill="1" applyBorder="1" applyAlignment="1" applyProtection="1">
      <alignment horizontal="center" vertical="center"/>
      <protection hidden="1"/>
    </xf>
    <xf numFmtId="41" fontId="73" fillId="25" borderId="0" xfId="266" applyNumberFormat="1" applyFont="1" applyFill="1" applyBorder="1" applyAlignment="1" applyProtection="1">
      <alignment horizontal="center" vertical="center"/>
      <protection hidden="1"/>
    </xf>
    <xf numFmtId="0" fontId="73" fillId="25" borderId="4" xfId="354" applyFont="1" applyFill="1" applyBorder="1" applyAlignment="1" applyProtection="1">
      <alignment horizontal="center" vertical="center"/>
      <protection hidden="1"/>
    </xf>
    <xf numFmtId="177" fontId="73" fillId="25" borderId="78" xfId="266" applyFont="1" applyFill="1" applyBorder="1" applyAlignment="1" applyProtection="1">
      <alignment horizontal="center" vertical="center" wrapText="1"/>
      <protection hidden="1"/>
    </xf>
    <xf numFmtId="177" fontId="73" fillId="25" borderId="41" xfId="266" applyFont="1" applyFill="1" applyBorder="1" applyAlignment="1" applyProtection="1">
      <alignment horizontal="center" vertical="center" wrapText="1"/>
      <protection hidden="1"/>
    </xf>
    <xf numFmtId="177" fontId="73" fillId="25" borderId="45" xfId="266" applyFont="1" applyFill="1" applyBorder="1" applyAlignment="1" applyProtection="1">
      <alignment horizontal="center" vertical="center" wrapText="1"/>
      <protection hidden="1"/>
    </xf>
    <xf numFmtId="0" fontId="170" fillId="25" borderId="35" xfId="0" applyFont="1" applyFill="1" applyBorder="1" applyAlignment="1" applyProtection="1">
      <alignment horizontal="center" vertical="center"/>
      <protection hidden="1"/>
    </xf>
    <xf numFmtId="0" fontId="170" fillId="25" borderId="0" xfId="0" applyFont="1" applyFill="1" applyBorder="1" applyAlignment="1" applyProtection="1">
      <alignment horizontal="center" vertical="center"/>
      <protection hidden="1"/>
    </xf>
    <xf numFmtId="0" fontId="170" fillId="25" borderId="23" xfId="0" applyFont="1" applyFill="1" applyBorder="1" applyAlignment="1" applyProtection="1">
      <alignment horizontal="center" vertical="center"/>
      <protection hidden="1"/>
    </xf>
    <xf numFmtId="0" fontId="73" fillId="25" borderId="70" xfId="0" applyFont="1" applyFill="1" applyBorder="1" applyAlignment="1" applyProtection="1">
      <alignment horizontal="center" vertical="center"/>
      <protection hidden="1"/>
    </xf>
    <xf numFmtId="0" fontId="73" fillId="25" borderId="42" xfId="0" applyFont="1" applyFill="1" applyBorder="1" applyAlignment="1" applyProtection="1">
      <alignment horizontal="center" vertical="center" wrapText="1"/>
      <protection hidden="1"/>
    </xf>
    <xf numFmtId="0" fontId="161" fillId="25" borderId="26" xfId="0" applyFont="1" applyFill="1" applyBorder="1" applyAlignment="1" applyProtection="1">
      <alignment horizontal="center" vertical="center" wrapText="1"/>
      <protection hidden="1"/>
    </xf>
    <xf numFmtId="0" fontId="161" fillId="25" borderId="82" xfId="0" applyFont="1" applyFill="1" applyBorder="1" applyAlignment="1" applyProtection="1">
      <alignment horizontal="center" vertical="center" wrapText="1"/>
      <protection hidden="1"/>
    </xf>
    <xf numFmtId="177" fontId="161" fillId="25" borderId="35" xfId="275" applyFont="1" applyFill="1" applyBorder="1" applyAlignment="1" applyProtection="1">
      <alignment horizontal="center" vertical="center" wrapText="1"/>
      <protection hidden="1"/>
    </xf>
    <xf numFmtId="177" fontId="161" fillId="25" borderId="0" xfId="275" applyFont="1" applyFill="1" applyBorder="1" applyAlignment="1" applyProtection="1">
      <alignment horizontal="center" vertical="center" wrapText="1"/>
      <protection hidden="1"/>
    </xf>
    <xf numFmtId="177" fontId="161" fillId="25" borderId="23" xfId="275" applyFont="1" applyFill="1" applyBorder="1" applyAlignment="1" applyProtection="1">
      <alignment horizontal="center" vertical="center" wrapText="1"/>
      <protection hidden="1"/>
    </xf>
    <xf numFmtId="0" fontId="161" fillId="25" borderId="52" xfId="0" applyFont="1" applyFill="1" applyBorder="1" applyAlignment="1" applyProtection="1">
      <alignment horizontal="center" vertical="center" wrapText="1"/>
      <protection hidden="1"/>
    </xf>
    <xf numFmtId="0" fontId="161" fillId="25" borderId="52" xfId="0" applyFont="1" applyFill="1" applyBorder="1" applyAlignment="1" applyProtection="1">
      <alignment horizontal="center" vertical="center"/>
      <protection hidden="1"/>
    </xf>
    <xf numFmtId="0" fontId="161" fillId="25" borderId="26" xfId="0" applyFont="1" applyFill="1" applyBorder="1" applyAlignment="1" applyProtection="1">
      <alignment horizontal="center" vertical="center"/>
      <protection hidden="1"/>
    </xf>
    <xf numFmtId="0" fontId="161" fillId="25" borderId="40" xfId="0" applyFont="1" applyFill="1" applyBorder="1" applyAlignment="1" applyProtection="1">
      <alignment horizontal="center" vertical="center"/>
      <protection hidden="1"/>
    </xf>
    <xf numFmtId="0" fontId="161" fillId="25" borderId="60" xfId="0" applyFont="1" applyFill="1" applyBorder="1" applyAlignment="1" applyProtection="1">
      <alignment horizontal="center" vertical="center" wrapText="1"/>
      <protection hidden="1"/>
    </xf>
    <xf numFmtId="0" fontId="161" fillId="25" borderId="40" xfId="0" applyFont="1" applyFill="1" applyBorder="1" applyAlignment="1" applyProtection="1">
      <alignment horizontal="center" vertical="center" wrapText="1"/>
      <protection hidden="1"/>
    </xf>
    <xf numFmtId="0" fontId="161" fillId="25" borderId="54" xfId="0" applyFont="1" applyFill="1" applyBorder="1" applyAlignment="1" applyProtection="1">
      <alignment horizontal="center" vertical="center" wrapText="1"/>
      <protection hidden="1"/>
    </xf>
    <xf numFmtId="0" fontId="167" fillId="25" borderId="57" xfId="0" applyFont="1" applyFill="1" applyBorder="1" applyAlignment="1" applyProtection="1">
      <alignment horizontal="center" vertical="center" wrapText="1"/>
      <protection hidden="1"/>
    </xf>
    <xf numFmtId="0" fontId="167" fillId="25" borderId="58" xfId="0" applyFont="1" applyFill="1" applyBorder="1" applyAlignment="1" applyProtection="1">
      <alignment horizontal="center" vertical="center" wrapText="1"/>
      <protection hidden="1"/>
    </xf>
    <xf numFmtId="0" fontId="167" fillId="25" borderId="42" xfId="0" applyFont="1" applyFill="1" applyBorder="1" applyAlignment="1" applyProtection="1">
      <alignment horizontal="center" vertical="center" wrapText="1"/>
      <protection hidden="1"/>
    </xf>
    <xf numFmtId="0" fontId="161" fillId="25" borderId="54" xfId="0" applyFont="1" applyFill="1" applyBorder="1" applyAlignment="1" applyProtection="1">
      <alignment horizontal="center" vertical="center"/>
      <protection hidden="1"/>
    </xf>
    <xf numFmtId="0" fontId="161" fillId="25" borderId="73" xfId="0" applyFont="1" applyFill="1" applyBorder="1" applyAlignment="1" applyProtection="1">
      <alignment horizontal="center" vertical="center"/>
      <protection hidden="1"/>
    </xf>
    <xf numFmtId="0" fontId="161" fillId="25" borderId="6" xfId="0" applyFont="1" applyFill="1" applyBorder="1" applyAlignment="1" applyProtection="1">
      <alignment horizontal="center" vertical="center"/>
      <protection hidden="1"/>
    </xf>
    <xf numFmtId="0" fontId="163" fillId="25" borderId="44" xfId="0" applyFont="1" applyFill="1" applyBorder="1" applyAlignment="1" applyProtection="1">
      <alignment horizontal="center" vertical="center"/>
      <protection hidden="1"/>
    </xf>
    <xf numFmtId="177" fontId="161" fillId="25" borderId="0" xfId="275" applyFont="1" applyFill="1" applyBorder="1" applyAlignment="1" applyProtection="1">
      <alignment horizontal="center" vertical="center"/>
      <protection hidden="1"/>
    </xf>
    <xf numFmtId="177" fontId="161" fillId="25" borderId="23" xfId="275" applyFont="1" applyFill="1" applyBorder="1" applyAlignment="1" applyProtection="1">
      <alignment horizontal="center" vertical="center"/>
      <protection hidden="1"/>
    </xf>
    <xf numFmtId="0" fontId="163" fillId="25" borderId="50" xfId="0" applyFont="1" applyFill="1" applyBorder="1" applyAlignment="1" applyProtection="1">
      <alignment horizontal="center" vertical="center"/>
      <protection hidden="1"/>
    </xf>
    <xf numFmtId="0" fontId="161" fillId="25" borderId="6" xfId="0" applyFont="1" applyFill="1" applyBorder="1" applyAlignment="1" applyProtection="1">
      <alignment horizontal="center" vertical="center" wrapText="1"/>
      <protection hidden="1"/>
    </xf>
    <xf numFmtId="0" fontId="161" fillId="25" borderId="74" xfId="0" applyFont="1" applyFill="1" applyBorder="1" applyAlignment="1" applyProtection="1">
      <alignment horizontal="center" vertical="center" wrapText="1"/>
      <protection hidden="1"/>
    </xf>
    <xf numFmtId="186" fontId="74" fillId="25" borderId="4" xfId="0" applyNumberFormat="1" applyFont="1" applyFill="1" applyBorder="1" applyAlignment="1" applyProtection="1">
      <alignment horizontal="right" vertical="center"/>
      <protection locked="0" hidden="1"/>
    </xf>
    <xf numFmtId="186" fontId="74" fillId="0" borderId="4" xfId="0" applyNumberFormat="1" applyFont="1" applyFill="1" applyBorder="1" applyAlignment="1" applyProtection="1">
      <alignment horizontal="right" vertical="center"/>
      <protection locked="0" hidden="1"/>
    </xf>
    <xf numFmtId="183" fontId="73" fillId="25" borderId="18" xfId="216" applyNumberFormat="1" applyFont="1" applyFill="1" applyBorder="1" applyAlignment="1" applyProtection="1">
      <alignment horizontal="right" vertical="center"/>
      <protection hidden="1"/>
    </xf>
    <xf numFmtId="183" fontId="73" fillId="25" borderId="0" xfId="216" applyNumberFormat="1" applyFont="1" applyFill="1" applyBorder="1" applyAlignment="1" applyProtection="1">
      <alignment horizontal="right" vertical="center"/>
      <protection hidden="1"/>
    </xf>
    <xf numFmtId="186" fontId="73" fillId="25" borderId="0" xfId="0" applyNumberFormat="1" applyFont="1" applyFill="1" applyBorder="1" applyAlignment="1" applyProtection="1">
      <alignment horizontal="right" vertical="center"/>
      <protection hidden="1"/>
    </xf>
    <xf numFmtId="183" fontId="74" fillId="25" borderId="19" xfId="216" applyNumberFormat="1" applyFont="1" applyFill="1" applyBorder="1" applyAlignment="1" applyProtection="1">
      <alignment horizontal="right" vertical="center"/>
      <protection locked="0" hidden="1"/>
    </xf>
    <xf numFmtId="183" fontId="74" fillId="25" borderId="4" xfId="216" applyNumberFormat="1" applyFont="1" applyFill="1" applyBorder="1" applyAlignment="1" applyProtection="1">
      <alignment horizontal="right" vertical="center"/>
      <protection locked="0" hidden="1"/>
    </xf>
    <xf numFmtId="177" fontId="73" fillId="25" borderId="44" xfId="278" applyFont="1" applyFill="1" applyBorder="1" applyAlignment="1" applyProtection="1">
      <alignment horizontal="center" vertical="center" wrapText="1"/>
      <protection hidden="1"/>
    </xf>
    <xf numFmtId="177" fontId="73" fillId="25" borderId="31" xfId="278" applyFont="1" applyFill="1" applyBorder="1" applyAlignment="1" applyProtection="1">
      <alignment horizontal="center" vertical="center"/>
      <protection hidden="1"/>
    </xf>
    <xf numFmtId="177" fontId="73" fillId="25" borderId="32" xfId="278" applyFont="1" applyFill="1" applyBorder="1" applyAlignment="1" applyProtection="1">
      <alignment horizontal="center" vertical="center"/>
      <protection hidden="1"/>
    </xf>
    <xf numFmtId="177" fontId="73" fillId="25" borderId="60" xfId="278" applyFont="1" applyFill="1" applyBorder="1" applyAlignment="1" applyProtection="1">
      <alignment horizontal="center" vertical="top"/>
      <protection hidden="1"/>
    </xf>
    <xf numFmtId="177" fontId="73" fillId="25" borderId="48" xfId="278" applyFont="1" applyFill="1" applyBorder="1" applyAlignment="1" applyProtection="1">
      <alignment horizontal="center" vertical="top"/>
      <protection hidden="1"/>
    </xf>
    <xf numFmtId="0" fontId="73" fillId="25" borderId="61" xfId="0" applyFont="1" applyFill="1" applyBorder="1" applyAlignment="1" applyProtection="1">
      <alignment horizontal="center"/>
      <protection hidden="1"/>
    </xf>
    <xf numFmtId="177" fontId="73" fillId="25" borderId="70" xfId="278" applyFont="1" applyFill="1" applyBorder="1" applyAlignment="1" applyProtection="1">
      <alignment horizontal="center"/>
      <protection hidden="1"/>
    </xf>
    <xf numFmtId="177" fontId="73" fillId="25" borderId="62" xfId="278" applyFont="1" applyFill="1" applyBorder="1" applyAlignment="1" applyProtection="1">
      <alignment horizontal="center"/>
      <protection hidden="1"/>
    </xf>
    <xf numFmtId="177" fontId="73" fillId="25" borderId="52" xfId="278" applyFont="1" applyFill="1" applyBorder="1" applyAlignment="1" applyProtection="1">
      <alignment horizontal="center" vertical="center" wrapText="1"/>
      <protection hidden="1"/>
    </xf>
    <xf numFmtId="177" fontId="73" fillId="25" borderId="40" xfId="278" applyFont="1" applyFill="1" applyBorder="1" applyAlignment="1" applyProtection="1">
      <alignment horizontal="center" vertical="center" wrapText="1"/>
      <protection hidden="1"/>
    </xf>
    <xf numFmtId="177" fontId="73" fillId="25" borderId="72" xfId="278" applyFont="1" applyFill="1" applyBorder="1" applyAlignment="1" applyProtection="1">
      <alignment horizontal="center" vertical="top"/>
      <protection hidden="1"/>
    </xf>
    <xf numFmtId="177" fontId="73" fillId="25" borderId="58" xfId="278" applyFont="1" applyFill="1" applyBorder="1" applyAlignment="1" applyProtection="1">
      <alignment horizontal="center" vertical="center" wrapText="1"/>
      <protection hidden="1"/>
    </xf>
    <xf numFmtId="177" fontId="73" fillId="25" borderId="42" xfId="278" applyFont="1" applyFill="1" applyBorder="1" applyAlignment="1" applyProtection="1">
      <alignment horizontal="center" vertical="center" wrapText="1"/>
      <protection hidden="1"/>
    </xf>
    <xf numFmtId="177" fontId="73" fillId="25" borderId="61" xfId="278" applyFont="1" applyFill="1" applyBorder="1" applyAlignment="1" applyProtection="1">
      <alignment horizontal="center"/>
      <protection hidden="1"/>
    </xf>
    <xf numFmtId="0" fontId="73" fillId="25" borderId="60" xfId="0" applyFont="1" applyFill="1" applyBorder="1" applyAlignment="1" applyProtection="1">
      <alignment horizontal="center" vertical="top"/>
      <protection hidden="1"/>
    </xf>
    <xf numFmtId="0" fontId="73" fillId="25" borderId="33" xfId="0" applyFont="1" applyFill="1" applyBorder="1" applyAlignment="1" applyProtection="1">
      <alignment horizontal="center" wrapText="1"/>
      <protection hidden="1"/>
    </xf>
    <xf numFmtId="0" fontId="73" fillId="25" borderId="27" xfId="0" applyFont="1" applyFill="1" applyBorder="1" applyAlignment="1" applyProtection="1">
      <alignment horizontal="center" wrapText="1"/>
      <protection hidden="1"/>
    </xf>
    <xf numFmtId="0" fontId="73" fillId="25" borderId="64" xfId="0" applyFont="1" applyFill="1" applyBorder="1" applyAlignment="1" applyProtection="1">
      <alignment horizontal="center" vertical="top"/>
      <protection hidden="1"/>
    </xf>
    <xf numFmtId="0" fontId="73" fillId="25" borderId="49" xfId="0" applyFont="1" applyFill="1" applyBorder="1" applyAlignment="1" applyProtection="1">
      <alignment horizontal="center" vertical="top"/>
      <protection hidden="1"/>
    </xf>
    <xf numFmtId="0" fontId="73" fillId="25" borderId="72" xfId="0" applyFont="1" applyFill="1" applyBorder="1" applyAlignment="1" applyProtection="1">
      <alignment horizontal="center" vertical="top"/>
      <protection hidden="1"/>
    </xf>
    <xf numFmtId="177" fontId="73" fillId="25" borderId="33" xfId="278" applyFont="1" applyFill="1" applyBorder="1" applyAlignment="1" applyProtection="1">
      <alignment horizontal="center" vertical="center" wrapText="1"/>
      <protection hidden="1"/>
    </xf>
    <xf numFmtId="177" fontId="73" fillId="25" borderId="27" xfId="278" applyFont="1" applyFill="1" applyBorder="1" applyAlignment="1" applyProtection="1">
      <alignment horizontal="center" vertical="center" wrapText="1"/>
      <protection hidden="1"/>
    </xf>
    <xf numFmtId="177" fontId="73" fillId="25" borderId="34" xfId="278" applyFont="1" applyFill="1" applyBorder="1" applyAlignment="1" applyProtection="1">
      <alignment horizontal="center" vertical="center" wrapText="1"/>
      <protection hidden="1"/>
    </xf>
    <xf numFmtId="177" fontId="73" fillId="25" borderId="30" xfId="278" applyFont="1" applyFill="1" applyBorder="1" applyAlignment="1" applyProtection="1">
      <alignment horizontal="center" vertical="center" wrapText="1"/>
      <protection hidden="1"/>
    </xf>
    <xf numFmtId="0" fontId="167" fillId="25" borderId="36" xfId="0" applyFont="1" applyFill="1" applyBorder="1" applyAlignment="1" applyProtection="1">
      <alignment horizontal="center" vertical="top" wrapText="1"/>
      <protection hidden="1"/>
    </xf>
    <xf numFmtId="0" fontId="167" fillId="25" borderId="30" xfId="0" applyFont="1" applyFill="1" applyBorder="1" applyAlignment="1" applyProtection="1">
      <alignment horizontal="center" vertical="top" wrapText="1"/>
      <protection hidden="1"/>
    </xf>
    <xf numFmtId="177" fontId="73" fillId="25" borderId="49" xfId="278" applyFont="1" applyFill="1" applyBorder="1" applyAlignment="1" applyProtection="1">
      <alignment horizontal="center" vertical="top"/>
      <protection hidden="1"/>
    </xf>
    <xf numFmtId="177" fontId="73" fillId="25" borderId="47" xfId="278" applyFont="1" applyFill="1" applyBorder="1" applyAlignment="1" applyProtection="1">
      <alignment horizontal="center" vertical="center" wrapText="1"/>
      <protection hidden="1"/>
    </xf>
    <xf numFmtId="177" fontId="73" fillId="25" borderId="23" xfId="278" applyFont="1" applyFill="1" applyBorder="1" applyAlignment="1" applyProtection="1">
      <alignment horizontal="center" vertical="center" wrapText="1"/>
      <protection hidden="1"/>
    </xf>
    <xf numFmtId="0" fontId="167" fillId="25" borderId="34" xfId="0" applyFont="1" applyFill="1" applyBorder="1" applyAlignment="1" applyProtection="1">
      <alignment horizontal="center" vertical="top" wrapText="1"/>
      <protection hidden="1"/>
    </xf>
    <xf numFmtId="0" fontId="73" fillId="25" borderId="65" xfId="0" applyFont="1" applyFill="1" applyBorder="1" applyAlignment="1" applyProtection="1">
      <alignment horizontal="center" wrapText="1"/>
      <protection hidden="1"/>
    </xf>
    <xf numFmtId="177" fontId="73" fillId="25" borderId="35" xfId="278" applyFont="1" applyFill="1" applyBorder="1" applyAlignment="1" applyProtection="1">
      <alignment horizontal="center"/>
      <protection hidden="1"/>
    </xf>
    <xf numFmtId="0" fontId="73" fillId="25" borderId="63" xfId="0" applyFont="1" applyFill="1" applyBorder="1" applyAlignment="1" applyProtection="1">
      <alignment horizontal="center"/>
      <protection hidden="1"/>
    </xf>
    <xf numFmtId="0" fontId="73" fillId="25" borderId="35" xfId="0" applyFont="1" applyFill="1" applyBorder="1" applyAlignment="1" applyProtection="1">
      <alignment horizontal="center"/>
      <protection hidden="1"/>
    </xf>
    <xf numFmtId="0" fontId="73" fillId="25" borderId="62" xfId="0" applyFont="1" applyFill="1" applyBorder="1" applyAlignment="1" applyProtection="1">
      <alignment horizontal="center"/>
      <protection hidden="1"/>
    </xf>
    <xf numFmtId="3" fontId="73" fillId="25" borderId="1" xfId="348" applyNumberFormat="1" applyFont="1" applyFill="1" applyBorder="1" applyAlignment="1" applyProtection="1">
      <alignment horizontal="center" vertical="center"/>
      <protection hidden="1"/>
    </xf>
    <xf numFmtId="3" fontId="73" fillId="25" borderId="61" xfId="278" applyNumberFormat="1" applyFont="1" applyFill="1" applyBorder="1" applyAlignment="1" applyProtection="1">
      <alignment horizontal="center"/>
      <protection hidden="1"/>
    </xf>
    <xf numFmtId="0" fontId="73" fillId="25" borderId="71" xfId="0" applyFont="1" applyFill="1" applyBorder="1" applyAlignment="1" applyProtection="1">
      <alignment horizontal="center"/>
      <protection hidden="1"/>
    </xf>
    <xf numFmtId="0" fontId="73" fillId="25" borderId="61" xfId="278" applyNumberFormat="1" applyFont="1" applyFill="1" applyBorder="1" applyAlignment="1" applyProtection="1">
      <alignment horizontal="center"/>
      <protection hidden="1"/>
    </xf>
    <xf numFmtId="0" fontId="73" fillId="25" borderId="76" xfId="0" applyFont="1" applyFill="1" applyBorder="1" applyAlignment="1" applyProtection="1">
      <alignment horizontal="center" vertical="top"/>
      <protection hidden="1"/>
    </xf>
    <xf numFmtId="177" fontId="73" fillId="25" borderId="18" xfId="216" applyFont="1" applyFill="1" applyBorder="1" applyAlignment="1" applyProtection="1">
      <alignment horizontal="right" vertical="center"/>
      <protection hidden="1"/>
    </xf>
    <xf numFmtId="177" fontId="73" fillId="25" borderId="0" xfId="216" applyFont="1" applyFill="1" applyBorder="1" applyAlignment="1" applyProtection="1">
      <alignment horizontal="right" vertical="center"/>
      <protection hidden="1"/>
    </xf>
    <xf numFmtId="0" fontId="73" fillId="25" borderId="70" xfId="278" applyNumberFormat="1" applyFont="1" applyFill="1" applyBorder="1" applyAlignment="1" applyProtection="1">
      <alignment horizontal="center"/>
      <protection hidden="1"/>
    </xf>
    <xf numFmtId="0" fontId="73" fillId="25" borderId="35" xfId="278" applyNumberFormat="1" applyFont="1" applyFill="1" applyBorder="1" applyAlignment="1" applyProtection="1">
      <alignment horizontal="center"/>
      <protection hidden="1"/>
    </xf>
    <xf numFmtId="3" fontId="73" fillId="25" borderId="60" xfId="278" applyNumberFormat="1" applyFont="1" applyFill="1" applyBorder="1" applyAlignment="1" applyProtection="1">
      <alignment horizontal="center" vertical="top"/>
      <protection hidden="1"/>
    </xf>
    <xf numFmtId="177" fontId="73" fillId="25" borderId="53" xfId="279" applyFont="1" applyFill="1" applyBorder="1" applyAlignment="1" applyProtection="1">
      <alignment horizontal="center" vertical="center" wrapText="1"/>
      <protection hidden="1"/>
    </xf>
    <xf numFmtId="177" fontId="73" fillId="25" borderId="39" xfId="279" applyFont="1" applyFill="1" applyBorder="1" applyAlignment="1" applyProtection="1">
      <alignment horizontal="center" vertical="center"/>
      <protection hidden="1"/>
    </xf>
    <xf numFmtId="177" fontId="73" fillId="25" borderId="46" xfId="279" applyFont="1" applyFill="1" applyBorder="1" applyAlignment="1" applyProtection="1">
      <alignment horizontal="center" vertical="center"/>
      <protection hidden="1"/>
    </xf>
    <xf numFmtId="177" fontId="73" fillId="25" borderId="54" xfId="279" applyFont="1" applyFill="1" applyBorder="1" applyAlignment="1" applyProtection="1">
      <alignment horizontal="center" vertical="center" wrapText="1"/>
      <protection hidden="1"/>
    </xf>
    <xf numFmtId="177" fontId="73" fillId="25" borderId="52" xfId="279" applyFont="1" applyFill="1" applyBorder="1" applyAlignment="1" applyProtection="1">
      <alignment horizontal="center" vertical="center"/>
      <protection hidden="1"/>
    </xf>
    <xf numFmtId="177" fontId="73" fillId="25" borderId="40" xfId="279" applyFont="1" applyFill="1" applyBorder="1" applyAlignment="1" applyProtection="1">
      <alignment horizontal="center" vertical="center"/>
      <protection hidden="1"/>
    </xf>
    <xf numFmtId="0" fontId="163" fillId="25" borderId="16" xfId="341" applyFont="1" applyFill="1" applyBorder="1" applyAlignment="1" applyProtection="1">
      <alignment horizontal="center" vertical="center"/>
      <protection hidden="1"/>
    </xf>
    <xf numFmtId="177" fontId="73" fillId="25" borderId="35" xfId="279" applyFont="1" applyFill="1" applyBorder="1" applyAlignment="1" applyProtection="1">
      <alignment horizontal="center" vertical="center" wrapText="1"/>
      <protection hidden="1"/>
    </xf>
    <xf numFmtId="0" fontId="163" fillId="25" borderId="44" xfId="341" applyFont="1" applyFill="1" applyBorder="1" applyAlignment="1" applyProtection="1">
      <alignment horizontal="center" vertical="center" wrapText="1"/>
      <protection hidden="1"/>
    </xf>
    <xf numFmtId="177" fontId="73" fillId="25" borderId="0" xfId="279" applyFont="1" applyFill="1" applyBorder="1" applyAlignment="1" applyProtection="1">
      <alignment horizontal="center" vertical="center" wrapText="1"/>
      <protection hidden="1"/>
    </xf>
    <xf numFmtId="0" fontId="163" fillId="25" borderId="16" xfId="341" applyFont="1" applyFill="1" applyBorder="1" applyAlignment="1" applyProtection="1">
      <alignment horizontal="center" vertical="center" wrapText="1"/>
      <protection hidden="1"/>
    </xf>
    <xf numFmtId="177" fontId="73" fillId="25" borderId="23" xfId="279" applyFont="1" applyFill="1" applyBorder="1" applyAlignment="1" applyProtection="1">
      <alignment horizontal="center" vertical="center" wrapText="1"/>
      <protection hidden="1"/>
    </xf>
    <xf numFmtId="0" fontId="163" fillId="25" borderId="50" xfId="341" applyFont="1" applyFill="1" applyBorder="1" applyAlignment="1" applyProtection="1">
      <alignment horizontal="center" vertical="center" wrapText="1"/>
      <protection hidden="1"/>
    </xf>
    <xf numFmtId="177" fontId="73" fillId="25" borderId="57" xfId="279" applyFont="1" applyFill="1" applyBorder="1" applyAlignment="1" applyProtection="1">
      <alignment horizontal="center" vertical="center" wrapText="1"/>
      <protection hidden="1"/>
    </xf>
    <xf numFmtId="177" fontId="73" fillId="25" borderId="58" xfId="279" applyFont="1" applyFill="1" applyBorder="1" applyAlignment="1" applyProtection="1">
      <alignment horizontal="center" vertical="center"/>
      <protection hidden="1"/>
    </xf>
    <xf numFmtId="177" fontId="73" fillId="25" borderId="42" xfId="279" applyFont="1" applyFill="1" applyBorder="1" applyAlignment="1" applyProtection="1">
      <alignment horizontal="center" vertical="center"/>
      <protection hidden="1"/>
    </xf>
    <xf numFmtId="0" fontId="73" fillId="25" borderId="53" xfId="341" applyFont="1" applyFill="1" applyBorder="1" applyAlignment="1" applyProtection="1">
      <alignment horizontal="center" vertical="center" wrapText="1"/>
      <protection hidden="1"/>
    </xf>
    <xf numFmtId="0" fontId="73" fillId="25" borderId="39" xfId="341" applyFont="1" applyFill="1" applyBorder="1" applyAlignment="1" applyProtection="1">
      <alignment horizontal="center" vertical="center"/>
      <protection hidden="1"/>
    </xf>
    <xf numFmtId="0" fontId="73" fillId="25" borderId="46" xfId="341" applyFont="1" applyFill="1" applyBorder="1" applyAlignment="1" applyProtection="1">
      <alignment horizontal="center" vertical="center"/>
      <protection hidden="1"/>
    </xf>
    <xf numFmtId="0" fontId="64" fillId="25" borderId="54" xfId="280" applyNumberFormat="1" applyFont="1" applyFill="1" applyBorder="1" applyAlignment="1" applyProtection="1">
      <alignment horizontal="center" vertical="center" wrapText="1"/>
      <protection hidden="1"/>
    </xf>
    <xf numFmtId="0" fontId="64" fillId="25" borderId="52" xfId="280" applyNumberFormat="1" applyFont="1" applyFill="1" applyBorder="1" applyAlignment="1" applyProtection="1">
      <alignment horizontal="center" vertical="center" wrapText="1"/>
      <protection hidden="1"/>
    </xf>
    <xf numFmtId="0" fontId="64" fillId="25" borderId="40" xfId="280" applyNumberFormat="1" applyFont="1" applyFill="1" applyBorder="1" applyAlignment="1" applyProtection="1">
      <alignment horizontal="center" vertical="center" wrapText="1"/>
      <protection hidden="1"/>
    </xf>
    <xf numFmtId="0" fontId="193" fillId="25" borderId="0" xfId="348" applyFont="1" applyFill="1" applyBorder="1" applyAlignment="1" applyProtection="1">
      <alignment horizontal="center" vertical="center"/>
      <protection hidden="1"/>
    </xf>
    <xf numFmtId="0" fontId="64" fillId="25" borderId="35" xfId="279" applyNumberFormat="1" applyFont="1" applyFill="1" applyBorder="1" applyAlignment="1" applyProtection="1">
      <alignment horizontal="center" vertical="center" wrapText="1"/>
      <protection hidden="1"/>
    </xf>
    <xf numFmtId="0" fontId="29" fillId="25" borderId="44" xfId="341" applyNumberFormat="1" applyFont="1" applyFill="1" applyBorder="1" applyAlignment="1" applyProtection="1">
      <alignment horizontal="center" vertical="center" wrapText="1"/>
      <protection hidden="1"/>
    </xf>
    <xf numFmtId="0" fontId="64" fillId="25" borderId="0" xfId="279" applyNumberFormat="1" applyFont="1" applyFill="1" applyBorder="1" applyAlignment="1" applyProtection="1">
      <alignment horizontal="center" vertical="center" wrapText="1"/>
      <protection hidden="1"/>
    </xf>
    <xf numFmtId="0" fontId="29" fillId="25" borderId="16" xfId="341" applyNumberFormat="1" applyFont="1" applyFill="1" applyBorder="1" applyAlignment="1" applyProtection="1">
      <alignment horizontal="center" vertical="center" wrapText="1"/>
      <protection hidden="1"/>
    </xf>
    <xf numFmtId="0" fontId="64" fillId="25" borderId="23" xfId="279" applyNumberFormat="1" applyFont="1" applyFill="1" applyBorder="1" applyAlignment="1" applyProtection="1">
      <alignment horizontal="center" vertical="center" wrapText="1"/>
      <protection hidden="1"/>
    </xf>
    <xf numFmtId="0" fontId="29" fillId="25" borderId="50" xfId="341" applyNumberFormat="1" applyFont="1" applyFill="1" applyBorder="1" applyAlignment="1" applyProtection="1">
      <alignment horizontal="center" vertical="center" wrapText="1"/>
      <protection hidden="1"/>
    </xf>
    <xf numFmtId="0" fontId="64" fillId="25" borderId="0" xfId="348" applyFont="1" applyFill="1" applyBorder="1" applyAlignment="1" applyProtection="1">
      <alignment horizontal="center" vertical="center" wrapText="1"/>
      <protection hidden="1"/>
    </xf>
    <xf numFmtId="0" fontId="64" fillId="25" borderId="57" xfId="280" applyNumberFormat="1" applyFont="1" applyFill="1" applyBorder="1" applyAlignment="1" applyProtection="1">
      <alignment horizontal="center" vertical="center" wrapText="1"/>
      <protection hidden="1"/>
    </xf>
    <xf numFmtId="0" fontId="64" fillId="25" borderId="58" xfId="280" applyNumberFormat="1" applyFont="1" applyFill="1" applyBorder="1" applyAlignment="1" applyProtection="1">
      <alignment horizontal="center" vertical="center" wrapText="1"/>
      <protection hidden="1"/>
    </xf>
    <xf numFmtId="0" fontId="64" fillId="25" borderId="42" xfId="280" applyNumberFormat="1" applyFont="1" applyFill="1" applyBorder="1" applyAlignment="1" applyProtection="1">
      <alignment horizontal="center" vertical="center" wrapText="1"/>
      <protection hidden="1"/>
    </xf>
    <xf numFmtId="0" fontId="64" fillId="25" borderId="53" xfId="280" applyNumberFormat="1" applyFont="1" applyFill="1" applyBorder="1" applyAlignment="1" applyProtection="1">
      <alignment horizontal="center" vertical="center" wrapText="1"/>
      <protection hidden="1"/>
    </xf>
    <xf numFmtId="0" fontId="64" fillId="25" borderId="39" xfId="280" applyNumberFormat="1" applyFont="1" applyFill="1" applyBorder="1" applyAlignment="1" applyProtection="1">
      <alignment horizontal="center" vertical="center" wrapText="1"/>
      <protection hidden="1"/>
    </xf>
    <xf numFmtId="0" fontId="64" fillId="25" borderId="46" xfId="280" applyNumberFormat="1" applyFont="1" applyFill="1" applyBorder="1" applyAlignment="1" applyProtection="1">
      <alignment horizontal="center" vertical="center" wrapText="1"/>
      <protection hidden="1"/>
    </xf>
    <xf numFmtId="0" fontId="64" fillId="25" borderId="53" xfId="341" applyNumberFormat="1" applyFont="1" applyFill="1" applyBorder="1" applyAlignment="1" applyProtection="1">
      <alignment horizontal="center" vertical="center" wrapText="1"/>
      <protection hidden="1"/>
    </xf>
    <xf numFmtId="0" fontId="64" fillId="25" borderId="39" xfId="341" applyNumberFormat="1" applyFont="1" applyFill="1" applyBorder="1" applyAlignment="1" applyProtection="1">
      <alignment horizontal="center" vertical="center" wrapText="1"/>
      <protection hidden="1"/>
    </xf>
    <xf numFmtId="0" fontId="64" fillId="25" borderId="46" xfId="341" applyNumberFormat="1" applyFont="1" applyFill="1" applyBorder="1" applyAlignment="1" applyProtection="1">
      <alignment horizontal="center" vertical="center" wrapText="1"/>
      <protection hidden="1"/>
    </xf>
    <xf numFmtId="0" fontId="194" fillId="25" borderId="0" xfId="348" applyFont="1" applyFill="1" applyBorder="1" applyAlignment="1" applyProtection="1">
      <alignment horizontal="center" vertical="center"/>
      <protection hidden="1"/>
    </xf>
    <xf numFmtId="177" fontId="195" fillId="25" borderId="0" xfId="273" quotePrefix="1" applyFont="1" applyFill="1" applyBorder="1" applyAlignment="1" applyProtection="1">
      <alignment horizontal="center" vertical="center"/>
      <protection hidden="1"/>
    </xf>
    <xf numFmtId="0" fontId="29" fillId="25" borderId="16" xfId="341" applyFont="1" applyFill="1" applyBorder="1" applyAlignment="1" applyProtection="1">
      <alignment horizontal="center" vertical="center"/>
      <protection hidden="1"/>
    </xf>
    <xf numFmtId="177" fontId="64" fillId="25" borderId="0" xfId="273" quotePrefix="1" applyFont="1" applyFill="1" applyBorder="1" applyAlignment="1" applyProtection="1">
      <alignment horizontal="center" vertical="center"/>
      <protection hidden="1"/>
    </xf>
    <xf numFmtId="177" fontId="64" fillId="25" borderId="16" xfId="273" quotePrefix="1" applyFont="1" applyFill="1" applyBorder="1" applyAlignment="1" applyProtection="1">
      <alignment horizontal="center" vertical="center"/>
      <protection hidden="1"/>
    </xf>
    <xf numFmtId="0" fontId="161" fillId="25" borderId="52" xfId="281" applyNumberFormat="1" applyFont="1" applyFill="1" applyBorder="1" applyAlignment="1" applyProtection="1">
      <alignment horizontal="center" vertical="center" wrapText="1"/>
      <protection hidden="1"/>
    </xf>
    <xf numFmtId="0" fontId="161" fillId="25" borderId="40" xfId="281" applyNumberFormat="1" applyFont="1" applyFill="1" applyBorder="1" applyAlignment="1" applyProtection="1">
      <alignment horizontal="center" vertical="center"/>
      <protection hidden="1"/>
    </xf>
    <xf numFmtId="0" fontId="73" fillId="25" borderId="70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35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21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49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63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62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18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0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43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4" xfId="348" applyFont="1" applyFill="1" applyBorder="1" applyAlignment="1" applyProtection="1">
      <alignment horizontal="right" vertical="center"/>
      <protection hidden="1"/>
    </xf>
    <xf numFmtId="0" fontId="73" fillId="25" borderId="44" xfId="279" applyNumberFormat="1" applyFont="1" applyFill="1" applyBorder="1" applyAlignment="1" applyProtection="1">
      <alignment horizontal="center" vertical="center" wrapText="1"/>
      <protection hidden="1"/>
    </xf>
    <xf numFmtId="0" fontId="73" fillId="25" borderId="16" xfId="279" applyNumberFormat="1" applyFont="1" applyFill="1" applyBorder="1" applyAlignment="1" applyProtection="1">
      <alignment horizontal="center" vertical="center" wrapText="1"/>
      <protection hidden="1"/>
    </xf>
    <xf numFmtId="0" fontId="73" fillId="25" borderId="50" xfId="279" applyNumberFormat="1" applyFont="1" applyFill="1" applyBorder="1" applyAlignment="1" applyProtection="1">
      <alignment horizontal="center" vertical="center" wrapText="1"/>
      <protection hidden="1"/>
    </xf>
    <xf numFmtId="0" fontId="161" fillId="25" borderId="26" xfId="281" applyNumberFormat="1" applyFont="1" applyFill="1" applyBorder="1" applyAlignment="1" applyProtection="1">
      <alignment horizontal="center" vertical="center" wrapText="1"/>
      <protection hidden="1"/>
    </xf>
    <xf numFmtId="0" fontId="161" fillId="25" borderId="29" xfId="281" applyNumberFormat="1" applyFont="1" applyFill="1" applyBorder="1" applyAlignment="1" applyProtection="1">
      <alignment horizontal="center" vertical="center" wrapText="1"/>
      <protection hidden="1"/>
    </xf>
    <xf numFmtId="0" fontId="161" fillId="25" borderId="55" xfId="0" applyNumberFormat="1" applyFont="1" applyFill="1" applyBorder="1" applyAlignment="1" applyProtection="1">
      <alignment horizontal="center" vertical="center" wrapText="1"/>
      <protection hidden="1"/>
    </xf>
    <xf numFmtId="0" fontId="161" fillId="25" borderId="28" xfId="0" applyNumberFormat="1" applyFont="1" applyFill="1" applyBorder="1" applyAlignment="1" applyProtection="1">
      <alignment horizontal="center" vertical="center" wrapText="1"/>
      <protection hidden="1"/>
    </xf>
    <xf numFmtId="0" fontId="161" fillId="25" borderId="56" xfId="0" applyNumberFormat="1" applyFont="1" applyFill="1" applyBorder="1" applyAlignment="1" applyProtection="1">
      <alignment horizontal="center" vertical="center" wrapText="1"/>
      <protection hidden="1"/>
    </xf>
    <xf numFmtId="0" fontId="161" fillId="25" borderId="29" xfId="0" applyNumberFormat="1" applyFont="1" applyFill="1" applyBorder="1" applyAlignment="1" applyProtection="1">
      <alignment horizontal="center" vertical="center" wrapText="1"/>
      <protection hidden="1"/>
    </xf>
    <xf numFmtId="0" fontId="161" fillId="25" borderId="26" xfId="0" applyNumberFormat="1" applyFont="1" applyFill="1" applyBorder="1" applyAlignment="1" applyProtection="1">
      <alignment horizontal="center" vertical="center" wrapText="1"/>
      <protection hidden="1"/>
    </xf>
    <xf numFmtId="0" fontId="161" fillId="25" borderId="58" xfId="281" applyNumberFormat="1" applyFont="1" applyFill="1" applyBorder="1" applyAlignment="1" applyProtection="1">
      <alignment horizontal="center" vertical="center" wrapText="1"/>
      <protection hidden="1"/>
    </xf>
    <xf numFmtId="0" fontId="161" fillId="25" borderId="42" xfId="281" applyNumberFormat="1" applyFont="1" applyFill="1" applyBorder="1" applyAlignment="1" applyProtection="1">
      <alignment horizontal="center" vertical="center"/>
      <protection hidden="1"/>
    </xf>
    <xf numFmtId="177" fontId="73" fillId="25" borderId="26" xfId="282" applyFont="1" applyFill="1" applyBorder="1" applyAlignment="1" applyProtection="1">
      <alignment horizontal="center" vertical="center" wrapText="1"/>
      <protection hidden="1"/>
    </xf>
    <xf numFmtId="177" fontId="73" fillId="25" borderId="29" xfId="282" applyFont="1" applyFill="1" applyBorder="1" applyAlignment="1" applyProtection="1">
      <alignment horizontal="center" vertical="center" wrapText="1"/>
      <protection hidden="1"/>
    </xf>
    <xf numFmtId="0" fontId="73" fillId="25" borderId="29" xfId="0" applyFont="1" applyFill="1" applyBorder="1" applyAlignment="1" applyProtection="1">
      <alignment horizontal="center" vertical="center" wrapText="1"/>
      <protection hidden="1"/>
    </xf>
    <xf numFmtId="186" fontId="159" fillId="25" borderId="0" xfId="0" applyNumberFormat="1" applyFont="1" applyFill="1" applyAlignment="1" applyProtection="1">
      <alignment horizontal="center" vertical="center"/>
      <protection hidden="1"/>
    </xf>
    <xf numFmtId="177" fontId="73" fillId="25" borderId="63" xfId="275" applyFont="1" applyFill="1" applyBorder="1" applyAlignment="1" applyProtection="1">
      <alignment horizontal="center" vertical="center" wrapText="1"/>
      <protection hidden="1"/>
    </xf>
    <xf numFmtId="177" fontId="73" fillId="25" borderId="18" xfId="275" applyFont="1" applyFill="1" applyBorder="1" applyAlignment="1" applyProtection="1">
      <alignment horizontal="center" vertical="center" wrapText="1"/>
      <protection hidden="1"/>
    </xf>
    <xf numFmtId="177" fontId="73" fillId="25" borderId="36" xfId="275" applyFont="1" applyFill="1" applyBorder="1" applyAlignment="1" applyProtection="1">
      <alignment horizontal="center" vertical="center" wrapText="1"/>
      <protection hidden="1"/>
    </xf>
    <xf numFmtId="0" fontId="73" fillId="25" borderId="48" xfId="0" applyFont="1" applyFill="1" applyBorder="1" applyAlignment="1" applyProtection="1">
      <alignment horizontal="center" vertical="center" wrapText="1"/>
      <protection hidden="1"/>
    </xf>
    <xf numFmtId="0" fontId="73" fillId="25" borderId="75" xfId="0" applyFont="1" applyFill="1" applyBorder="1" applyAlignment="1" applyProtection="1">
      <alignment horizontal="center" vertical="center" wrapText="1"/>
      <protection hidden="1"/>
    </xf>
    <xf numFmtId="0" fontId="73" fillId="25" borderId="25" xfId="0" applyFont="1" applyFill="1" applyBorder="1" applyAlignment="1" applyProtection="1">
      <alignment horizontal="center" vertical="center" wrapText="1"/>
      <protection hidden="1"/>
    </xf>
    <xf numFmtId="0" fontId="73" fillId="25" borderId="28" xfId="0" applyFont="1" applyFill="1" applyBorder="1" applyAlignment="1" applyProtection="1">
      <alignment horizontal="center" vertical="center" wrapText="1"/>
      <protection hidden="1"/>
    </xf>
    <xf numFmtId="177" fontId="73" fillId="25" borderId="33" xfId="282" applyFont="1" applyFill="1" applyBorder="1" applyAlignment="1" applyProtection="1">
      <alignment horizontal="center" vertical="center" wrapText="1"/>
      <protection hidden="1"/>
    </xf>
    <xf numFmtId="177" fontId="73" fillId="25" borderId="34" xfId="282" applyFont="1" applyFill="1" applyBorder="1" applyAlignment="1" applyProtection="1">
      <alignment horizontal="center" vertical="center" wrapText="1"/>
      <protection hidden="1"/>
    </xf>
    <xf numFmtId="0" fontId="73" fillId="25" borderId="27" xfId="0" applyFont="1" applyFill="1" applyBorder="1" applyAlignment="1" applyProtection="1">
      <alignment horizontal="center" vertical="center" wrapText="1"/>
      <protection hidden="1"/>
    </xf>
    <xf numFmtId="177" fontId="73" fillId="25" borderId="37" xfId="282" applyFont="1" applyFill="1" applyBorder="1" applyAlignment="1" applyProtection="1">
      <alignment horizontal="center" vertical="center" wrapText="1"/>
      <protection hidden="1"/>
    </xf>
    <xf numFmtId="177" fontId="73" fillId="25" borderId="38" xfId="282" applyFont="1" applyFill="1" applyBorder="1" applyAlignment="1" applyProtection="1">
      <alignment horizontal="center" vertical="center" wrapText="1"/>
      <protection hidden="1"/>
    </xf>
    <xf numFmtId="177" fontId="73" fillId="25" borderId="54" xfId="283" applyFont="1" applyFill="1" applyBorder="1" applyAlignment="1" applyProtection="1">
      <alignment horizontal="center" vertical="center" wrapText="1"/>
      <protection hidden="1"/>
    </xf>
    <xf numFmtId="177" fontId="73" fillId="25" borderId="52" xfId="283" applyFont="1" applyFill="1" applyBorder="1" applyAlignment="1" applyProtection="1">
      <alignment horizontal="center" vertical="center" wrapText="1"/>
      <protection hidden="1"/>
    </xf>
    <xf numFmtId="177" fontId="73" fillId="25" borderId="40" xfId="283" applyFont="1" applyFill="1" applyBorder="1" applyAlignment="1" applyProtection="1">
      <alignment horizontal="center" vertical="center" wrapText="1"/>
      <protection hidden="1"/>
    </xf>
    <xf numFmtId="177" fontId="73" fillId="25" borderId="57" xfId="283" applyFont="1" applyFill="1" applyBorder="1" applyAlignment="1" applyProtection="1">
      <alignment horizontal="center" vertical="center" wrapText="1"/>
      <protection hidden="1"/>
    </xf>
    <xf numFmtId="177" fontId="73" fillId="25" borderId="58" xfId="283" applyFont="1" applyFill="1" applyBorder="1" applyAlignment="1" applyProtection="1">
      <alignment horizontal="center" vertical="center" wrapText="1"/>
      <protection hidden="1"/>
    </xf>
    <xf numFmtId="177" fontId="73" fillId="25" borderId="42" xfId="283" applyFont="1" applyFill="1" applyBorder="1" applyAlignment="1" applyProtection="1">
      <alignment horizontal="center" vertical="center" wrapText="1"/>
      <protection hidden="1"/>
    </xf>
    <xf numFmtId="177" fontId="73" fillId="25" borderId="67" xfId="275" applyFont="1" applyFill="1" applyBorder="1" applyAlignment="1" applyProtection="1">
      <alignment horizontal="center" vertical="center" wrapText="1"/>
      <protection hidden="1"/>
    </xf>
    <xf numFmtId="177" fontId="73" fillId="25" borderId="68" xfId="275" applyFont="1" applyFill="1" applyBorder="1" applyAlignment="1" applyProtection="1">
      <alignment horizontal="center" vertical="center" wrapText="1"/>
      <protection hidden="1"/>
    </xf>
    <xf numFmtId="177" fontId="73" fillId="25" borderId="69" xfId="275" applyFont="1" applyFill="1" applyBorder="1" applyAlignment="1" applyProtection="1">
      <alignment horizontal="center" vertical="center" wrapText="1"/>
      <protection hidden="1"/>
    </xf>
    <xf numFmtId="0" fontId="159" fillId="25" borderId="0" xfId="344" applyFont="1" applyFill="1" applyAlignment="1" applyProtection="1">
      <alignment horizontal="center" vertical="center"/>
      <protection hidden="1"/>
    </xf>
    <xf numFmtId="0" fontId="161" fillId="25" borderId="61" xfId="0" applyFont="1" applyFill="1" applyBorder="1" applyAlignment="1" applyProtection="1">
      <alignment horizontal="center" vertical="center" wrapText="1"/>
      <protection hidden="1"/>
    </xf>
    <xf numFmtId="0" fontId="161" fillId="25" borderId="29" xfId="0" applyFont="1" applyFill="1" applyBorder="1" applyAlignment="1" applyProtection="1">
      <alignment horizontal="center" vertical="center" wrapText="1"/>
      <protection hidden="1"/>
    </xf>
    <xf numFmtId="3" fontId="161" fillId="25" borderId="61" xfId="293" applyNumberFormat="1" applyFont="1" applyFill="1" applyBorder="1" applyAlignment="1" applyProtection="1">
      <alignment horizontal="center" vertical="center" wrapText="1"/>
      <protection hidden="1"/>
    </xf>
    <xf numFmtId="3" fontId="161" fillId="25" borderId="29" xfId="293" applyNumberFormat="1" applyFont="1" applyFill="1" applyBorder="1" applyAlignment="1" applyProtection="1">
      <alignment horizontal="center" vertical="center" wrapText="1"/>
      <protection hidden="1"/>
    </xf>
    <xf numFmtId="181" fontId="161" fillId="25" borderId="71" xfId="293" applyNumberFormat="1" applyFont="1" applyFill="1" applyBorder="1" applyAlignment="1" applyProtection="1">
      <alignment horizontal="center" vertical="center" wrapText="1"/>
      <protection hidden="1"/>
    </xf>
    <xf numFmtId="181" fontId="161" fillId="25" borderId="28" xfId="293" applyNumberFormat="1" applyFont="1" applyFill="1" applyBorder="1" applyAlignment="1" applyProtection="1">
      <alignment horizontal="center" vertical="center" wrapText="1"/>
      <protection hidden="1"/>
    </xf>
    <xf numFmtId="3" fontId="161" fillId="25" borderId="71" xfId="293" applyNumberFormat="1" applyFont="1" applyFill="1" applyBorder="1" applyAlignment="1" applyProtection="1">
      <alignment horizontal="center" vertical="center" wrapText="1"/>
      <protection hidden="1"/>
    </xf>
    <xf numFmtId="3" fontId="161" fillId="25" borderId="28" xfId="293" applyNumberFormat="1" applyFont="1" applyFill="1" applyBorder="1" applyAlignment="1" applyProtection="1">
      <alignment horizontal="center" vertical="center" wrapText="1"/>
      <protection hidden="1"/>
    </xf>
    <xf numFmtId="0" fontId="172" fillId="25" borderId="0" xfId="344" applyFont="1" applyFill="1" applyBorder="1" applyAlignment="1" applyProtection="1">
      <alignment horizontal="center" vertical="center" shrinkToFit="1"/>
      <protection hidden="1"/>
    </xf>
    <xf numFmtId="3" fontId="161" fillId="25" borderId="35" xfId="293" applyNumberFormat="1" applyFont="1" applyFill="1" applyBorder="1" applyAlignment="1" applyProtection="1">
      <alignment horizontal="center" vertical="center" wrapText="1"/>
      <protection hidden="1"/>
    </xf>
    <xf numFmtId="3" fontId="161" fillId="25" borderId="23" xfId="293" applyNumberFormat="1" applyFont="1" applyFill="1" applyBorder="1" applyAlignment="1" applyProtection="1">
      <alignment horizontal="center" vertical="center" wrapText="1"/>
      <protection hidden="1"/>
    </xf>
    <xf numFmtId="3" fontId="161" fillId="25" borderId="70" xfId="293" applyNumberFormat="1" applyFont="1" applyFill="1" applyBorder="1" applyAlignment="1" applyProtection="1">
      <alignment horizontal="center" vertical="center" wrapText="1"/>
      <protection hidden="1"/>
    </xf>
    <xf numFmtId="3" fontId="161" fillId="25" borderId="62" xfId="293" applyNumberFormat="1" applyFont="1" applyFill="1" applyBorder="1" applyAlignment="1" applyProtection="1">
      <alignment horizontal="center" vertical="center" wrapText="1"/>
      <protection hidden="1"/>
    </xf>
    <xf numFmtId="0" fontId="73" fillId="25" borderId="70" xfId="355" applyFont="1" applyFill="1" applyBorder="1" applyAlignment="1" applyProtection="1">
      <alignment horizontal="center" vertical="center" wrapText="1" shrinkToFit="1"/>
      <protection hidden="1"/>
    </xf>
    <xf numFmtId="0" fontId="73" fillId="25" borderId="34" xfId="355" applyFont="1" applyFill="1" applyBorder="1" applyAlignment="1" applyProtection="1">
      <alignment horizontal="center" vertical="center" shrinkToFit="1"/>
      <protection hidden="1"/>
    </xf>
    <xf numFmtId="0" fontId="191" fillId="25" borderId="0" xfId="344" applyFont="1" applyFill="1" applyBorder="1" applyAlignment="1" applyProtection="1">
      <alignment horizontal="center" vertical="center"/>
      <protection hidden="1"/>
    </xf>
    <xf numFmtId="0" fontId="160" fillId="25" borderId="0" xfId="348" applyFont="1" applyFill="1" applyBorder="1" applyAlignment="1" applyProtection="1">
      <alignment horizontal="center" vertical="top"/>
      <protection hidden="1"/>
    </xf>
    <xf numFmtId="177" fontId="73" fillId="25" borderId="70" xfId="285" applyFont="1" applyFill="1" applyBorder="1" applyAlignment="1" applyProtection="1">
      <alignment horizontal="center" vertical="center" wrapText="1"/>
      <protection hidden="1"/>
    </xf>
    <xf numFmtId="177" fontId="73" fillId="25" borderId="21" xfId="285" applyFont="1" applyFill="1" applyBorder="1" applyAlignment="1" applyProtection="1">
      <alignment horizontal="center" vertical="center" wrapText="1"/>
      <protection hidden="1"/>
    </xf>
    <xf numFmtId="177" fontId="73" fillId="25" borderId="34" xfId="285" applyFont="1" applyFill="1" applyBorder="1" applyAlignment="1" applyProtection="1">
      <alignment horizontal="center" vertical="center" wrapText="1"/>
      <protection hidden="1"/>
    </xf>
    <xf numFmtId="0" fontId="73" fillId="25" borderId="56" xfId="0" applyFont="1" applyFill="1" applyBorder="1" applyAlignment="1" applyProtection="1">
      <alignment horizontal="center" vertical="center" wrapText="1"/>
      <protection hidden="1"/>
    </xf>
    <xf numFmtId="41" fontId="195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195" fillId="25" borderId="16" xfId="273" quotePrefix="1" applyNumberFormat="1" applyFont="1" applyFill="1" applyBorder="1" applyAlignment="1" applyProtection="1">
      <alignment horizontal="center" vertical="center"/>
      <protection hidden="1"/>
    </xf>
    <xf numFmtId="41" fontId="73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73" fillId="25" borderId="16" xfId="273" quotePrefix="1" applyNumberFormat="1" applyFont="1" applyFill="1" applyBorder="1" applyAlignment="1" applyProtection="1">
      <alignment horizontal="center" vertical="center"/>
      <protection hidden="1"/>
    </xf>
    <xf numFmtId="177" fontId="73" fillId="25" borderId="35" xfId="285" applyFont="1" applyFill="1" applyBorder="1" applyAlignment="1" applyProtection="1">
      <alignment horizontal="center" vertical="center" wrapText="1"/>
      <protection hidden="1"/>
    </xf>
    <xf numFmtId="177" fontId="73" fillId="25" borderId="0" xfId="285" applyFont="1" applyFill="1" applyBorder="1" applyAlignment="1" applyProtection="1">
      <alignment horizontal="center" vertical="center"/>
      <protection hidden="1"/>
    </xf>
    <xf numFmtId="177" fontId="73" fillId="25" borderId="23" xfId="285" applyFont="1" applyFill="1" applyBorder="1" applyAlignment="1" applyProtection="1">
      <alignment horizontal="center" vertical="center"/>
      <protection hidden="1"/>
    </xf>
    <xf numFmtId="0" fontId="73" fillId="25" borderId="21" xfId="0" applyFont="1" applyFill="1" applyBorder="1" applyAlignment="1" applyProtection="1">
      <alignment horizontal="center" vertical="center" wrapText="1"/>
      <protection hidden="1"/>
    </xf>
    <xf numFmtId="0" fontId="73" fillId="25" borderId="34" xfId="0" applyFont="1" applyFill="1" applyBorder="1" applyAlignment="1" applyProtection="1">
      <alignment horizontal="center" vertical="center" wrapText="1"/>
      <protection hidden="1"/>
    </xf>
    <xf numFmtId="0" fontId="73" fillId="25" borderId="41" xfId="0" applyFont="1" applyFill="1" applyBorder="1" applyAlignment="1" applyProtection="1">
      <alignment horizontal="center" vertical="center" wrapText="1"/>
      <protection hidden="1"/>
    </xf>
    <xf numFmtId="177" fontId="73" fillId="25" borderId="63" xfId="285" applyFont="1" applyFill="1" applyBorder="1" applyAlignment="1" applyProtection="1">
      <alignment horizontal="center" vertical="center" wrapText="1"/>
      <protection hidden="1"/>
    </xf>
    <xf numFmtId="177" fontId="73" fillId="25" borderId="56" xfId="285" applyFont="1" applyFill="1" applyBorder="1" applyAlignment="1" applyProtection="1">
      <alignment horizontal="center" vertical="center" wrapText="1"/>
      <protection hidden="1"/>
    </xf>
    <xf numFmtId="177" fontId="73" fillId="25" borderId="29" xfId="285" applyFont="1" applyFill="1" applyBorder="1" applyAlignment="1" applyProtection="1">
      <alignment horizontal="center" vertical="center" wrapText="1"/>
      <protection hidden="1"/>
    </xf>
    <xf numFmtId="177" fontId="73" fillId="25" borderId="34" xfId="285" applyFont="1" applyFill="1" applyBorder="1" applyAlignment="1" applyProtection="1">
      <alignment horizontal="center" vertical="center"/>
      <protection hidden="1"/>
    </xf>
    <xf numFmtId="0" fontId="73" fillId="25" borderId="55" xfId="0" applyFont="1" applyFill="1" applyBorder="1" applyAlignment="1" applyProtection="1">
      <alignment horizontal="center" vertical="center" wrapText="1"/>
      <protection hidden="1"/>
    </xf>
    <xf numFmtId="177" fontId="73" fillId="25" borderId="33" xfId="285" applyFont="1" applyFill="1" applyBorder="1" applyAlignment="1" applyProtection="1">
      <alignment horizontal="center" vertical="center" wrapText="1"/>
      <protection hidden="1"/>
    </xf>
    <xf numFmtId="177" fontId="73" fillId="25" borderId="21" xfId="285" applyFont="1" applyFill="1" applyBorder="1" applyAlignment="1" applyProtection="1">
      <alignment horizontal="center" vertical="center"/>
      <protection hidden="1"/>
    </xf>
    <xf numFmtId="177" fontId="73" fillId="25" borderId="41" xfId="285" applyFont="1" applyFill="1" applyBorder="1" applyAlignment="1" applyProtection="1">
      <alignment horizontal="center" vertical="center" wrapText="1"/>
      <protection hidden="1"/>
    </xf>
    <xf numFmtId="177" fontId="73" fillId="25" borderId="43" xfId="285" applyFont="1" applyFill="1" applyBorder="1" applyAlignment="1" applyProtection="1">
      <alignment horizontal="center" vertical="center" wrapText="1"/>
      <protection hidden="1"/>
    </xf>
    <xf numFmtId="177" fontId="73" fillId="25" borderId="30" xfId="285" applyFont="1" applyFill="1" applyBorder="1" applyAlignment="1" applyProtection="1">
      <alignment horizontal="center" vertical="center"/>
      <protection hidden="1"/>
    </xf>
    <xf numFmtId="0" fontId="73" fillId="25" borderId="26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56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29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61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54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57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71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54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57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35" xfId="285" applyNumberFormat="1" applyFont="1" applyFill="1" applyBorder="1" applyAlignment="1" applyProtection="1">
      <alignment horizontal="center" vertical="center" wrapText="1"/>
      <protection hidden="1"/>
    </xf>
    <xf numFmtId="0" fontId="163" fillId="25" borderId="44" xfId="0" applyNumberFormat="1" applyFont="1" applyFill="1" applyBorder="1" applyAlignment="1" applyProtection="1">
      <alignment horizontal="center" vertical="center"/>
      <protection hidden="1"/>
    </xf>
    <xf numFmtId="0" fontId="73" fillId="25" borderId="0" xfId="285" applyNumberFormat="1" applyFont="1" applyFill="1" applyBorder="1" applyAlignment="1" applyProtection="1">
      <alignment horizontal="center" vertical="center"/>
      <protection hidden="1"/>
    </xf>
    <xf numFmtId="0" fontId="163" fillId="25" borderId="16" xfId="0" applyNumberFormat="1" applyFont="1" applyFill="1" applyBorder="1" applyAlignment="1" applyProtection="1">
      <alignment horizontal="center" vertical="center"/>
      <protection hidden="1"/>
    </xf>
    <xf numFmtId="0" fontId="73" fillId="25" borderId="23" xfId="285" applyNumberFormat="1" applyFont="1" applyFill="1" applyBorder="1" applyAlignment="1" applyProtection="1">
      <alignment horizontal="center" vertical="center"/>
      <protection hidden="1"/>
    </xf>
    <xf numFmtId="0" fontId="163" fillId="25" borderId="50" xfId="0" applyNumberFormat="1" applyFont="1" applyFill="1" applyBorder="1" applyAlignment="1" applyProtection="1">
      <alignment horizontal="center" vertical="center"/>
      <protection hidden="1"/>
    </xf>
    <xf numFmtId="0" fontId="73" fillId="25" borderId="26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56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29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33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21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34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55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28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53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39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27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46" xfId="0" applyNumberFormat="1" applyFont="1" applyFill="1" applyBorder="1" applyAlignment="1" applyProtection="1">
      <alignment horizontal="center" vertical="center" wrapText="1"/>
      <protection hidden="1"/>
    </xf>
    <xf numFmtId="41" fontId="74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74" fillId="25" borderId="16" xfId="273" quotePrefix="1" applyNumberFormat="1" applyFont="1" applyFill="1" applyBorder="1" applyAlignment="1" applyProtection="1">
      <alignment horizontal="center" vertical="center"/>
      <protection hidden="1"/>
    </xf>
    <xf numFmtId="177" fontId="73" fillId="25" borderId="57" xfId="287" applyFont="1" applyFill="1" applyBorder="1" applyAlignment="1" applyProtection="1">
      <alignment horizontal="center" vertical="center" wrapText="1"/>
      <protection hidden="1"/>
    </xf>
    <xf numFmtId="177" fontId="73" fillId="25" borderId="58" xfId="287" applyFont="1" applyFill="1" applyBorder="1" applyAlignment="1" applyProtection="1">
      <alignment horizontal="center" vertical="center" wrapText="1"/>
      <protection hidden="1"/>
    </xf>
    <xf numFmtId="177" fontId="73" fillId="25" borderId="42" xfId="287" applyFont="1" applyFill="1" applyBorder="1" applyAlignment="1" applyProtection="1">
      <alignment horizontal="center" vertical="center" wrapText="1"/>
      <protection hidden="1"/>
    </xf>
    <xf numFmtId="177" fontId="73" fillId="25" borderId="62" xfId="288" applyFont="1" applyFill="1" applyBorder="1" applyAlignment="1" applyProtection="1">
      <alignment horizontal="center" vertical="center" wrapText="1"/>
      <protection hidden="1"/>
    </xf>
    <xf numFmtId="177" fontId="73" fillId="25" borderId="43" xfId="288" applyFont="1" applyFill="1" applyBorder="1" applyAlignment="1" applyProtection="1">
      <alignment horizontal="center" vertical="center" wrapText="1"/>
      <protection hidden="1"/>
    </xf>
    <xf numFmtId="177" fontId="73" fillId="25" borderId="30" xfId="288" applyFont="1" applyFill="1" applyBorder="1" applyAlignment="1" applyProtection="1">
      <alignment horizontal="center" vertical="center" wrapText="1"/>
      <protection hidden="1"/>
    </xf>
    <xf numFmtId="177" fontId="73" fillId="25" borderId="24" xfId="285" applyFont="1" applyFill="1" applyBorder="1" applyAlignment="1" applyProtection="1">
      <alignment horizontal="center" vertical="center"/>
      <protection hidden="1"/>
    </xf>
    <xf numFmtId="177" fontId="73" fillId="25" borderId="31" xfId="285" applyFont="1" applyFill="1" applyBorder="1" applyAlignment="1" applyProtection="1">
      <alignment horizontal="center" vertical="center"/>
      <protection hidden="1"/>
    </xf>
    <xf numFmtId="177" fontId="73" fillId="25" borderId="32" xfId="285" applyFont="1" applyFill="1" applyBorder="1" applyAlignment="1" applyProtection="1">
      <alignment horizontal="center" vertical="center"/>
      <protection hidden="1"/>
    </xf>
    <xf numFmtId="177" fontId="73" fillId="25" borderId="54" xfId="288" applyFont="1" applyFill="1" applyBorder="1" applyAlignment="1" applyProtection="1">
      <alignment horizontal="center" vertical="center" wrapText="1"/>
      <protection hidden="1"/>
    </xf>
    <xf numFmtId="177" fontId="73" fillId="25" borderId="52" xfId="288" applyFont="1" applyFill="1" applyBorder="1" applyAlignment="1" applyProtection="1">
      <alignment horizontal="center" vertical="center"/>
      <protection hidden="1"/>
    </xf>
    <xf numFmtId="177" fontId="73" fillId="25" borderId="40" xfId="288" applyFont="1" applyFill="1" applyBorder="1" applyAlignment="1" applyProtection="1">
      <alignment horizontal="center" vertical="center"/>
      <protection hidden="1"/>
    </xf>
    <xf numFmtId="177" fontId="73" fillId="25" borderId="57" xfId="288" applyFont="1" applyFill="1" applyBorder="1" applyAlignment="1" applyProtection="1">
      <alignment horizontal="center" vertical="center" wrapText="1"/>
      <protection hidden="1"/>
    </xf>
    <xf numFmtId="177" fontId="73" fillId="25" borderId="58" xfId="288" applyFont="1" applyFill="1" applyBorder="1" applyAlignment="1" applyProtection="1">
      <alignment horizontal="center" vertical="center"/>
      <protection hidden="1"/>
    </xf>
    <xf numFmtId="177" fontId="73" fillId="25" borderId="42" xfId="288" applyFont="1" applyFill="1" applyBorder="1" applyAlignment="1" applyProtection="1">
      <alignment horizontal="center" vertical="center"/>
      <protection hidden="1"/>
    </xf>
    <xf numFmtId="177" fontId="73" fillId="25" borderId="53" xfId="288" applyFont="1" applyFill="1" applyBorder="1" applyAlignment="1" applyProtection="1">
      <alignment horizontal="center" vertical="center" wrapText="1"/>
      <protection hidden="1"/>
    </xf>
    <xf numFmtId="177" fontId="73" fillId="25" borderId="39" xfId="288" applyFont="1" applyFill="1" applyBorder="1" applyAlignment="1" applyProtection="1">
      <alignment horizontal="center" vertical="center"/>
      <protection hidden="1"/>
    </xf>
    <xf numFmtId="177" fontId="73" fillId="25" borderId="46" xfId="288" applyFont="1" applyFill="1" applyBorder="1" applyAlignment="1" applyProtection="1">
      <alignment horizontal="center" vertical="center"/>
      <protection hidden="1"/>
    </xf>
    <xf numFmtId="177" fontId="73" fillId="25" borderId="61" xfId="288" applyFont="1" applyFill="1" applyBorder="1" applyAlignment="1" applyProtection="1">
      <alignment horizontal="center" vertical="center" wrapText="1"/>
      <protection hidden="1"/>
    </xf>
    <xf numFmtId="177" fontId="73" fillId="25" borderId="56" xfId="288" applyFont="1" applyFill="1" applyBorder="1" applyAlignment="1" applyProtection="1">
      <alignment horizontal="center" vertical="center" wrapText="1"/>
      <protection hidden="1"/>
    </xf>
    <xf numFmtId="177" fontId="73" fillId="25" borderId="29" xfId="288" applyFont="1" applyFill="1" applyBorder="1" applyAlignment="1" applyProtection="1">
      <alignment horizontal="center" vertical="center" wrapText="1"/>
      <protection hidden="1"/>
    </xf>
    <xf numFmtId="0" fontId="73" fillId="25" borderId="77" xfId="348" applyFont="1" applyFill="1" applyBorder="1" applyAlignment="1" applyProtection="1">
      <alignment horizontal="center" vertical="center" wrapText="1"/>
      <protection hidden="1"/>
    </xf>
    <xf numFmtId="0" fontId="73" fillId="25" borderId="80" xfId="348" applyFont="1" applyFill="1" applyBorder="1" applyAlignment="1" applyProtection="1">
      <alignment horizontal="center" vertical="center" wrapText="1"/>
      <protection hidden="1"/>
    </xf>
    <xf numFmtId="0" fontId="73" fillId="25" borderId="81" xfId="348" applyFont="1" applyFill="1" applyBorder="1" applyAlignment="1" applyProtection="1">
      <alignment horizontal="center" vertical="center" wrapText="1"/>
      <protection hidden="1"/>
    </xf>
    <xf numFmtId="0" fontId="73" fillId="25" borderId="6" xfId="0" applyFont="1" applyFill="1" applyBorder="1" applyAlignment="1" applyProtection="1">
      <alignment horizontal="center" vertical="center"/>
      <protection hidden="1"/>
    </xf>
    <xf numFmtId="0" fontId="73" fillId="25" borderId="74" xfId="0" applyFont="1" applyFill="1" applyBorder="1" applyAlignment="1" applyProtection="1">
      <alignment horizontal="center" vertical="center"/>
      <protection hidden="1"/>
    </xf>
    <xf numFmtId="177" fontId="73" fillId="25" borderId="35" xfId="285" applyFont="1" applyFill="1" applyBorder="1" applyAlignment="1" applyProtection="1">
      <alignment horizontal="center" vertical="center"/>
      <protection hidden="1"/>
    </xf>
    <xf numFmtId="177" fontId="73" fillId="25" borderId="44" xfId="285" applyFont="1" applyFill="1" applyBorder="1" applyAlignment="1" applyProtection="1">
      <alignment horizontal="center" vertical="center"/>
      <protection hidden="1"/>
    </xf>
    <xf numFmtId="177" fontId="73" fillId="25" borderId="16" xfId="285" applyFont="1" applyFill="1" applyBorder="1" applyAlignment="1" applyProtection="1">
      <alignment horizontal="center" vertical="center"/>
      <protection hidden="1"/>
    </xf>
    <xf numFmtId="177" fontId="73" fillId="25" borderId="50" xfId="285" applyFont="1" applyFill="1" applyBorder="1" applyAlignment="1" applyProtection="1">
      <alignment horizontal="center" vertical="center"/>
      <protection hidden="1"/>
    </xf>
    <xf numFmtId="0" fontId="73" fillId="25" borderId="57" xfId="0" applyFont="1" applyFill="1" applyBorder="1" applyAlignment="1" applyProtection="1">
      <alignment horizontal="center" vertical="center"/>
      <protection hidden="1"/>
    </xf>
    <xf numFmtId="0" fontId="73" fillId="25" borderId="0" xfId="0" applyFont="1" applyFill="1" applyBorder="1" applyAlignment="1" applyProtection="1">
      <alignment horizontal="center" vertical="center"/>
      <protection hidden="1"/>
    </xf>
    <xf numFmtId="0" fontId="73" fillId="25" borderId="23" xfId="0" applyFont="1" applyFill="1" applyBorder="1" applyAlignment="1" applyProtection="1">
      <alignment horizontal="center" vertical="center"/>
      <protection hidden="1"/>
    </xf>
    <xf numFmtId="41" fontId="64" fillId="25" borderId="0" xfId="0" applyNumberFormat="1" applyFont="1" applyFill="1" applyBorder="1" applyAlignment="1" applyProtection="1">
      <alignment horizontal="center" vertical="center" wrapText="1"/>
      <protection hidden="1"/>
    </xf>
    <xf numFmtId="41" fontId="64" fillId="25" borderId="0" xfId="0" applyNumberFormat="1" applyFont="1" applyFill="1" applyBorder="1" applyAlignment="1" applyProtection="1">
      <alignment horizontal="center" vertical="center"/>
      <protection hidden="1"/>
    </xf>
    <xf numFmtId="41" fontId="73" fillId="25" borderId="52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40" xfId="0" applyNumberFormat="1" applyFont="1" applyFill="1" applyBorder="1" applyAlignment="1" applyProtection="1">
      <alignment horizontal="center" vertical="center" wrapText="1"/>
      <protection hidden="1"/>
    </xf>
    <xf numFmtId="0" fontId="159" fillId="25" borderId="0" xfId="0" applyFont="1" applyFill="1" applyBorder="1" applyAlignment="1" applyProtection="1">
      <alignment horizontal="center" vertical="center"/>
      <protection hidden="1"/>
    </xf>
    <xf numFmtId="0" fontId="170" fillId="25" borderId="16" xfId="0" applyFont="1" applyFill="1" applyBorder="1" applyAlignment="1" applyProtection="1">
      <alignment horizontal="center" vertical="center" wrapText="1"/>
      <protection hidden="1"/>
    </xf>
    <xf numFmtId="0" fontId="170" fillId="25" borderId="50" xfId="0" applyFont="1" applyFill="1" applyBorder="1" applyAlignment="1" applyProtection="1">
      <alignment horizontal="center" vertical="center" wrapText="1"/>
      <protection hidden="1"/>
    </xf>
    <xf numFmtId="41" fontId="73" fillId="25" borderId="35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62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0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49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72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54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57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58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42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18" xfId="0" applyFont="1" applyFill="1" applyBorder="1" applyAlignment="1" applyProtection="1">
      <alignment horizontal="center" vertical="center"/>
      <protection hidden="1"/>
    </xf>
    <xf numFmtId="0" fontId="73" fillId="25" borderId="36" xfId="0" applyFont="1" applyFill="1" applyBorder="1" applyAlignment="1" applyProtection="1">
      <alignment horizontal="center" vertical="center"/>
      <protection hidden="1"/>
    </xf>
    <xf numFmtId="0" fontId="73" fillId="25" borderId="76" xfId="0" applyFont="1" applyFill="1" applyBorder="1" applyAlignment="1" applyProtection="1">
      <alignment horizontal="center" vertical="center" wrapText="1"/>
      <protection hidden="1"/>
    </xf>
    <xf numFmtId="183" fontId="159" fillId="25" borderId="0" xfId="0" applyNumberFormat="1" applyFont="1" applyFill="1" applyAlignment="1" applyProtection="1">
      <alignment horizontal="center" vertical="center"/>
      <protection hidden="1"/>
    </xf>
    <xf numFmtId="183" fontId="160" fillId="25" borderId="0" xfId="0" applyNumberFormat="1" applyFont="1" applyFill="1" applyAlignment="1" applyProtection="1">
      <alignment horizontal="center" vertical="center"/>
      <protection hidden="1"/>
    </xf>
    <xf numFmtId="183" fontId="73" fillId="25" borderId="53" xfId="0" applyNumberFormat="1" applyFont="1" applyFill="1" applyBorder="1" applyAlignment="1" applyProtection="1">
      <alignment horizontal="center" vertical="center" wrapText="1"/>
      <protection hidden="1"/>
    </xf>
    <xf numFmtId="183" fontId="73" fillId="25" borderId="39" xfId="0" applyNumberFormat="1" applyFont="1" applyFill="1" applyBorder="1" applyAlignment="1" applyProtection="1">
      <alignment horizontal="center" vertical="center"/>
      <protection hidden="1"/>
    </xf>
    <xf numFmtId="183" fontId="73" fillId="25" borderId="46" xfId="0" applyNumberFormat="1" applyFont="1" applyFill="1" applyBorder="1" applyAlignment="1" applyProtection="1">
      <alignment horizontal="center" vertical="center"/>
      <protection hidden="1"/>
    </xf>
    <xf numFmtId="183" fontId="73" fillId="25" borderId="54" xfId="0" applyNumberFormat="1" applyFont="1" applyFill="1" applyBorder="1" applyAlignment="1" applyProtection="1">
      <alignment horizontal="center" vertical="center" wrapText="1"/>
      <protection hidden="1"/>
    </xf>
    <xf numFmtId="183" fontId="73" fillId="25" borderId="52" xfId="0" applyNumberFormat="1" applyFont="1" applyFill="1" applyBorder="1" applyAlignment="1" applyProtection="1">
      <alignment horizontal="center" vertical="center" wrapText="1"/>
      <protection hidden="1"/>
    </xf>
    <xf numFmtId="183" fontId="73" fillId="25" borderId="40" xfId="0" applyNumberFormat="1" applyFont="1" applyFill="1" applyBorder="1" applyAlignment="1" applyProtection="1">
      <alignment horizontal="center" vertical="center" wrapText="1"/>
      <protection hidden="1"/>
    </xf>
    <xf numFmtId="183" fontId="73" fillId="25" borderId="57" xfId="0" applyNumberFormat="1" applyFont="1" applyFill="1" applyBorder="1" applyAlignment="1" applyProtection="1">
      <alignment horizontal="center" vertical="center" wrapText="1"/>
      <protection hidden="1"/>
    </xf>
    <xf numFmtId="183" fontId="73" fillId="25" borderId="58" xfId="0" applyNumberFormat="1" applyFont="1" applyFill="1" applyBorder="1" applyAlignment="1" applyProtection="1">
      <alignment horizontal="center" vertical="center" wrapText="1"/>
      <protection hidden="1"/>
    </xf>
    <xf numFmtId="183" fontId="73" fillId="25" borderId="42" xfId="0" applyNumberFormat="1" applyFont="1" applyFill="1" applyBorder="1" applyAlignment="1" applyProtection="1">
      <alignment horizontal="center" vertical="center" wrapText="1"/>
      <protection hidden="1"/>
    </xf>
    <xf numFmtId="177" fontId="73" fillId="25" borderId="35" xfId="290" applyFont="1" applyFill="1" applyBorder="1" applyAlignment="1" applyProtection="1">
      <alignment horizontal="center" vertical="center" wrapText="1"/>
      <protection hidden="1"/>
    </xf>
    <xf numFmtId="177" fontId="73" fillId="25" borderId="23" xfId="290" applyFont="1" applyFill="1" applyBorder="1" applyAlignment="1" applyProtection="1">
      <alignment horizontal="center" vertical="center" wrapText="1"/>
      <protection hidden="1"/>
    </xf>
    <xf numFmtId="183" fontId="160" fillId="25" borderId="0" xfId="348" applyNumberFormat="1" applyFont="1" applyFill="1" applyBorder="1" applyAlignment="1" applyProtection="1">
      <alignment horizontal="center" vertical="top"/>
      <protection hidden="1"/>
    </xf>
    <xf numFmtId="183" fontId="160" fillId="25" borderId="0" xfId="348" applyNumberFormat="1" applyFont="1" applyFill="1" applyBorder="1" applyAlignment="1" applyProtection="1">
      <alignment horizontal="center" vertical="center"/>
      <protection hidden="1"/>
    </xf>
    <xf numFmtId="184" fontId="73" fillId="25" borderId="54" xfId="290" applyNumberFormat="1" applyFont="1" applyFill="1" applyBorder="1" applyAlignment="1" applyProtection="1">
      <alignment horizontal="center" vertical="center" wrapText="1"/>
      <protection hidden="1"/>
    </xf>
    <xf numFmtId="184" fontId="73" fillId="25" borderId="40" xfId="290" applyNumberFormat="1" applyFont="1" applyFill="1" applyBorder="1" applyAlignment="1" applyProtection="1">
      <alignment horizontal="center" vertical="center" wrapText="1"/>
      <protection hidden="1"/>
    </xf>
    <xf numFmtId="49" fontId="73" fillId="25" borderId="63" xfId="290" applyNumberFormat="1" applyFont="1" applyFill="1" applyBorder="1" applyAlignment="1" applyProtection="1">
      <alignment horizontal="center" vertical="center" wrapText="1"/>
      <protection hidden="1"/>
    </xf>
    <xf numFmtId="49" fontId="73" fillId="25" borderId="36" xfId="290" applyNumberFormat="1" applyFont="1" applyFill="1" applyBorder="1" applyAlignment="1" applyProtection="1">
      <alignment horizontal="center" vertical="center" wrapText="1"/>
      <protection hidden="1"/>
    </xf>
    <xf numFmtId="184" fontId="73" fillId="25" borderId="57" xfId="290" applyNumberFormat="1" applyFont="1" applyFill="1" applyBorder="1" applyAlignment="1" applyProtection="1">
      <alignment horizontal="center" vertical="center" wrapText="1"/>
      <protection hidden="1"/>
    </xf>
    <xf numFmtId="184" fontId="73" fillId="25" borderId="42" xfId="290" applyNumberFormat="1" applyFont="1" applyFill="1" applyBorder="1" applyAlignment="1" applyProtection="1">
      <alignment horizontal="center" vertical="center" wrapText="1"/>
      <protection hidden="1"/>
    </xf>
    <xf numFmtId="177" fontId="73" fillId="25" borderId="24" xfId="290" applyFont="1" applyFill="1" applyBorder="1" applyAlignment="1" applyProtection="1">
      <alignment horizontal="center" vertical="center" wrapText="1"/>
      <protection hidden="1"/>
    </xf>
    <xf numFmtId="177" fontId="73" fillId="25" borderId="79" xfId="290" applyFont="1" applyFill="1" applyBorder="1" applyAlignment="1" applyProtection="1">
      <alignment horizontal="center" vertical="center" wrapText="1"/>
      <protection hidden="1"/>
    </xf>
    <xf numFmtId="177" fontId="73" fillId="25" borderId="32" xfId="290" applyFont="1" applyFill="1" applyBorder="1" applyAlignment="1" applyProtection="1">
      <alignment horizontal="center" vertical="center" wrapText="1"/>
      <protection hidden="1"/>
    </xf>
    <xf numFmtId="177" fontId="73" fillId="25" borderId="63" xfId="291" applyFont="1" applyFill="1" applyBorder="1" applyAlignment="1" applyProtection="1">
      <alignment horizontal="center" vertical="center" wrapText="1"/>
      <protection hidden="1"/>
    </xf>
    <xf numFmtId="177" fontId="73" fillId="25" borderId="62" xfId="291" applyFont="1" applyFill="1" applyBorder="1" applyAlignment="1" applyProtection="1">
      <alignment horizontal="center" vertical="center"/>
      <protection hidden="1"/>
    </xf>
    <xf numFmtId="177" fontId="73" fillId="25" borderId="70" xfId="291" applyFont="1" applyFill="1" applyBorder="1" applyAlignment="1" applyProtection="1">
      <alignment horizontal="center" vertical="center" wrapText="1"/>
      <protection hidden="1"/>
    </xf>
    <xf numFmtId="208" fontId="73" fillId="25" borderId="70" xfId="336" applyNumberFormat="1" applyFont="1" applyFill="1" applyBorder="1" applyAlignment="1" applyProtection="1">
      <alignment horizontal="center" vertical="center" wrapText="1"/>
      <protection hidden="1"/>
    </xf>
    <xf numFmtId="208" fontId="73" fillId="25" borderId="35" xfId="336" applyNumberFormat="1" applyFont="1" applyFill="1" applyBorder="1" applyAlignment="1" applyProtection="1">
      <alignment horizontal="center" vertical="center"/>
      <protection hidden="1"/>
    </xf>
    <xf numFmtId="208" fontId="159" fillId="25" borderId="0" xfId="336" applyNumberFormat="1" applyFont="1" applyFill="1" applyAlignment="1" applyProtection="1">
      <alignment horizontal="center" vertical="center"/>
      <protection hidden="1"/>
    </xf>
    <xf numFmtId="208" fontId="73" fillId="25" borderId="35" xfId="336" applyNumberFormat="1" applyFont="1" applyFill="1" applyBorder="1" applyAlignment="1" applyProtection="1">
      <alignment horizontal="center" vertical="center" wrapText="1"/>
      <protection hidden="1"/>
    </xf>
    <xf numFmtId="208" fontId="73" fillId="25" borderId="62" xfId="336" applyNumberFormat="1" applyFont="1" applyFill="1" applyBorder="1" applyAlignment="1" applyProtection="1">
      <alignment horizontal="center" vertical="center"/>
      <protection hidden="1"/>
    </xf>
    <xf numFmtId="177" fontId="73" fillId="25" borderId="77" xfId="289" applyFont="1" applyFill="1" applyBorder="1" applyAlignment="1" applyProtection="1">
      <alignment horizontal="center" vertical="center" wrapText="1"/>
      <protection hidden="1"/>
    </xf>
    <xf numFmtId="177" fontId="73" fillId="25" borderId="65" xfId="289" applyFont="1" applyFill="1" applyBorder="1" applyAlignment="1" applyProtection="1">
      <alignment horizontal="center" vertical="center" wrapText="1"/>
      <protection hidden="1"/>
    </xf>
    <xf numFmtId="177" fontId="73" fillId="25" borderId="81" xfId="289" applyFont="1" applyFill="1" applyBorder="1" applyAlignment="1" applyProtection="1">
      <alignment horizontal="center" vertical="center" wrapText="1"/>
      <protection hidden="1"/>
    </xf>
    <xf numFmtId="0" fontId="168" fillId="25" borderId="0" xfId="336" applyFont="1" applyFill="1" applyAlignment="1" applyProtection="1">
      <alignment horizontal="center" vertical="center"/>
      <protection hidden="1"/>
    </xf>
    <xf numFmtId="0" fontId="163" fillId="25" borderId="0" xfId="336" applyFont="1" applyFill="1" applyAlignment="1" applyProtection="1">
      <alignment horizontal="center" vertical="center"/>
      <protection hidden="1"/>
    </xf>
    <xf numFmtId="0" fontId="73" fillId="25" borderId="61" xfId="336" applyFont="1" applyFill="1" applyBorder="1" applyAlignment="1" applyProtection="1">
      <alignment horizontal="center" vertical="center" wrapText="1"/>
      <protection hidden="1"/>
    </xf>
    <xf numFmtId="0" fontId="73" fillId="25" borderId="70" xfId="336" applyFont="1" applyFill="1" applyBorder="1" applyAlignment="1" applyProtection="1">
      <alignment horizontal="center" vertical="center"/>
      <protection hidden="1"/>
    </xf>
    <xf numFmtId="177" fontId="73" fillId="25" borderId="78" xfId="289" applyFont="1" applyFill="1" applyBorder="1" applyAlignment="1" applyProtection="1">
      <alignment horizontal="center" vertical="center" wrapText="1"/>
      <protection hidden="1"/>
    </xf>
    <xf numFmtId="177" fontId="73" fillId="25" borderId="47" xfId="289" applyFont="1" applyFill="1" applyBorder="1" applyAlignment="1" applyProtection="1">
      <alignment horizontal="center" vertical="center" wrapText="1"/>
      <protection hidden="1"/>
    </xf>
    <xf numFmtId="177" fontId="73" fillId="25" borderId="45" xfId="289" applyFont="1" applyFill="1" applyBorder="1" applyAlignment="1" applyProtection="1">
      <alignment horizontal="center" vertical="center" wrapText="1"/>
      <protection hidden="1"/>
    </xf>
    <xf numFmtId="49" fontId="64" fillId="25" borderId="52" xfId="0" applyNumberFormat="1" applyFont="1" applyFill="1" applyBorder="1" applyAlignment="1" applyProtection="1">
      <alignment horizontal="center" vertical="center" wrapText="1"/>
      <protection hidden="1"/>
    </xf>
    <xf numFmtId="49" fontId="64" fillId="25" borderId="40" xfId="0" applyNumberFormat="1" applyFont="1" applyFill="1" applyBorder="1" applyAlignment="1" applyProtection="1">
      <alignment horizontal="center" vertical="center" wrapText="1"/>
      <protection hidden="1"/>
    </xf>
    <xf numFmtId="177" fontId="64" fillId="25" borderId="60" xfId="292" applyFont="1" applyFill="1" applyBorder="1" applyAlignment="1" applyProtection="1">
      <alignment horizontal="center" vertical="center" wrapText="1"/>
      <protection hidden="1"/>
    </xf>
    <xf numFmtId="177" fontId="64" fillId="25" borderId="48" xfId="292" applyFont="1" applyFill="1" applyBorder="1" applyAlignment="1" applyProtection="1">
      <alignment horizontal="center" vertical="center" wrapText="1"/>
      <protection hidden="1"/>
    </xf>
    <xf numFmtId="49" fontId="64" fillId="25" borderId="58" xfId="292" applyNumberFormat="1" applyFont="1" applyFill="1" applyBorder="1" applyAlignment="1" applyProtection="1">
      <alignment horizontal="center" vertical="center" wrapText="1"/>
      <protection hidden="1"/>
    </xf>
    <xf numFmtId="49" fontId="64" fillId="25" borderId="42" xfId="292" applyNumberFormat="1" applyFont="1" applyFill="1" applyBorder="1" applyAlignment="1" applyProtection="1">
      <alignment horizontal="center" vertical="center" wrapText="1"/>
      <protection hidden="1"/>
    </xf>
    <xf numFmtId="0" fontId="64" fillId="25" borderId="52" xfId="0" applyFont="1" applyFill="1" applyBorder="1" applyAlignment="1" applyProtection="1">
      <alignment horizontal="center" vertical="center" wrapText="1"/>
      <protection hidden="1"/>
    </xf>
    <xf numFmtId="0" fontId="64" fillId="25" borderId="40" xfId="0" applyFont="1" applyFill="1" applyBorder="1" applyAlignment="1" applyProtection="1">
      <alignment horizontal="center" vertical="center" wrapText="1"/>
      <protection hidden="1"/>
    </xf>
    <xf numFmtId="49" fontId="64" fillId="25" borderId="39" xfId="292" applyNumberFormat="1" applyFont="1" applyFill="1" applyBorder="1" applyAlignment="1" applyProtection="1">
      <alignment horizontal="center" vertical="center" wrapText="1"/>
      <protection hidden="1"/>
    </xf>
    <xf numFmtId="49" fontId="64" fillId="25" borderId="46" xfId="292" applyNumberFormat="1" applyFont="1" applyFill="1" applyBorder="1" applyAlignment="1" applyProtection="1">
      <alignment horizontal="center" vertical="center" wrapText="1"/>
      <protection hidden="1"/>
    </xf>
    <xf numFmtId="49" fontId="64" fillId="25" borderId="52" xfId="292" applyNumberFormat="1" applyFont="1" applyFill="1" applyBorder="1" applyAlignment="1" applyProtection="1">
      <alignment horizontal="center" vertical="center" wrapText="1"/>
      <protection hidden="1"/>
    </xf>
    <xf numFmtId="49" fontId="64" fillId="25" borderId="40" xfId="292" applyNumberFormat="1" applyFont="1" applyFill="1" applyBorder="1" applyAlignment="1" applyProtection="1">
      <alignment horizontal="center" vertical="center" wrapText="1"/>
      <protection hidden="1"/>
    </xf>
    <xf numFmtId="177" fontId="64" fillId="25" borderId="72" xfId="292" applyFont="1" applyFill="1" applyBorder="1" applyAlignment="1" applyProtection="1">
      <alignment horizontal="center" vertical="center" wrapText="1"/>
      <protection hidden="1"/>
    </xf>
    <xf numFmtId="2" fontId="193" fillId="25" borderId="0" xfId="0" applyNumberFormat="1" applyFont="1" applyFill="1" applyAlignment="1" applyProtection="1">
      <alignment horizontal="center" vertical="center"/>
      <protection hidden="1"/>
    </xf>
    <xf numFmtId="0" fontId="29" fillId="25" borderId="0" xfId="0" applyFont="1" applyFill="1" applyAlignment="1" applyProtection="1">
      <alignment horizontal="center" vertical="center"/>
      <protection hidden="1"/>
    </xf>
    <xf numFmtId="2" fontId="194" fillId="25" borderId="0" xfId="0" applyNumberFormat="1" applyFont="1" applyFill="1" applyAlignment="1" applyProtection="1">
      <alignment horizontal="center" vertical="center"/>
      <protection hidden="1"/>
    </xf>
    <xf numFmtId="2" fontId="64" fillId="25" borderId="62" xfId="0" applyNumberFormat="1" applyFont="1" applyFill="1" applyBorder="1" applyAlignment="1" applyProtection="1">
      <alignment horizontal="center" vertical="center" wrapText="1"/>
      <protection hidden="1"/>
    </xf>
    <xf numFmtId="2" fontId="64" fillId="25" borderId="61" xfId="0" applyNumberFormat="1" applyFont="1" applyFill="1" applyBorder="1" applyAlignment="1" applyProtection="1">
      <alignment horizontal="center" vertical="center" wrapText="1"/>
      <protection hidden="1"/>
    </xf>
    <xf numFmtId="177" fontId="64" fillId="25" borderId="63" xfId="289" applyFont="1" applyFill="1" applyBorder="1" applyAlignment="1" applyProtection="1">
      <alignment horizontal="center" vertical="center" wrapText="1"/>
      <protection hidden="1"/>
    </xf>
    <xf numFmtId="177" fontId="64" fillId="25" borderId="80" xfId="289" applyFont="1" applyFill="1" applyBorder="1" applyAlignment="1" applyProtection="1">
      <alignment horizontal="center" vertical="center" wrapText="1"/>
      <protection hidden="1"/>
    </xf>
    <xf numFmtId="177" fontId="64" fillId="25" borderId="81" xfId="289" applyFont="1" applyFill="1" applyBorder="1" applyAlignment="1" applyProtection="1">
      <alignment horizontal="center" vertical="center" wrapText="1"/>
      <protection hidden="1"/>
    </xf>
    <xf numFmtId="177" fontId="64" fillId="25" borderId="61" xfId="292" applyFont="1" applyFill="1" applyBorder="1" applyAlignment="1" applyProtection="1">
      <alignment horizontal="center" vertical="center" wrapText="1"/>
      <protection hidden="1"/>
    </xf>
    <xf numFmtId="177" fontId="64" fillId="25" borderId="70" xfId="292" applyFont="1" applyFill="1" applyBorder="1" applyAlignment="1" applyProtection="1">
      <alignment horizontal="center" vertical="center" wrapText="1"/>
      <protection hidden="1"/>
    </xf>
    <xf numFmtId="0" fontId="196" fillId="25" borderId="52" xfId="0" applyFont="1" applyFill="1" applyBorder="1" applyAlignment="1" applyProtection="1">
      <alignment horizontal="center" vertical="center" wrapText="1"/>
      <protection hidden="1"/>
    </xf>
    <xf numFmtId="0" fontId="196" fillId="25" borderId="40" xfId="0" applyFont="1" applyFill="1" applyBorder="1" applyAlignment="1" applyProtection="1">
      <alignment horizontal="center" vertical="center" wrapText="1"/>
      <protection hidden="1"/>
    </xf>
    <xf numFmtId="177" fontId="196" fillId="25" borderId="52" xfId="292" applyFont="1" applyFill="1" applyBorder="1" applyAlignment="1" applyProtection="1">
      <alignment horizontal="center" vertical="center" wrapText="1"/>
      <protection hidden="1"/>
    </xf>
    <xf numFmtId="177" fontId="196" fillId="25" borderId="40" xfId="292" applyFont="1" applyFill="1" applyBorder="1" applyAlignment="1" applyProtection="1">
      <alignment horizontal="center" vertical="center" wrapText="1"/>
      <protection hidden="1"/>
    </xf>
    <xf numFmtId="208" fontId="64" fillId="25" borderId="61" xfId="0" applyNumberFormat="1" applyFont="1" applyFill="1" applyBorder="1" applyAlignment="1" applyProtection="1">
      <alignment horizontal="center" vertical="center" wrapText="1"/>
      <protection hidden="1"/>
    </xf>
    <xf numFmtId="208" fontId="64" fillId="25" borderId="70" xfId="0" applyNumberFormat="1" applyFont="1" applyFill="1" applyBorder="1" applyAlignment="1" applyProtection="1">
      <alignment horizontal="center" vertical="center" wrapText="1"/>
      <protection hidden="1"/>
    </xf>
    <xf numFmtId="3" fontId="64" fillId="25" borderId="60" xfId="292" applyNumberFormat="1" applyFont="1" applyFill="1" applyBorder="1" applyAlignment="1" applyProtection="1">
      <alignment horizontal="center" vertical="center" wrapText="1"/>
      <protection hidden="1"/>
    </xf>
    <xf numFmtId="177" fontId="64" fillId="25" borderId="44" xfId="290" applyFont="1" applyFill="1" applyBorder="1" applyAlignment="1" applyProtection="1">
      <alignment horizontal="center" vertical="center" wrapText="1"/>
      <protection hidden="1"/>
    </xf>
    <xf numFmtId="177" fontId="64" fillId="25" borderId="31" xfId="290" applyFont="1" applyFill="1" applyBorder="1" applyAlignment="1" applyProtection="1">
      <alignment horizontal="center" vertical="center" wrapText="1"/>
      <protection hidden="1"/>
    </xf>
    <xf numFmtId="177" fontId="64" fillId="25" borderId="32" xfId="290" applyFont="1" applyFill="1" applyBorder="1" applyAlignment="1" applyProtection="1">
      <alignment horizontal="center" vertical="center" wrapText="1"/>
      <protection hidden="1"/>
    </xf>
    <xf numFmtId="177" fontId="196" fillId="25" borderId="39" xfId="292" applyFont="1" applyFill="1" applyBorder="1" applyAlignment="1" applyProtection="1">
      <alignment horizontal="center" vertical="center" wrapText="1"/>
      <protection hidden="1"/>
    </xf>
    <xf numFmtId="177" fontId="196" fillId="25" borderId="46" xfId="292" applyFont="1" applyFill="1" applyBorder="1" applyAlignment="1" applyProtection="1">
      <alignment horizontal="center" vertical="center" wrapText="1"/>
      <protection hidden="1"/>
    </xf>
    <xf numFmtId="177" fontId="64" fillId="25" borderId="62" xfId="292" applyFont="1" applyFill="1" applyBorder="1" applyAlignment="1" applyProtection="1">
      <alignment horizontal="center" vertical="center" wrapText="1"/>
      <protection hidden="1"/>
    </xf>
    <xf numFmtId="177" fontId="64" fillId="25" borderId="52" xfId="292" applyFont="1" applyFill="1" applyBorder="1" applyAlignment="1" applyProtection="1">
      <alignment horizontal="center" vertical="center" wrapText="1"/>
      <protection hidden="1"/>
    </xf>
    <xf numFmtId="177" fontId="64" fillId="25" borderId="40" xfId="292" applyFont="1" applyFill="1" applyBorder="1" applyAlignment="1" applyProtection="1">
      <alignment horizontal="center" vertical="center" wrapText="1"/>
      <protection hidden="1"/>
    </xf>
    <xf numFmtId="3" fontId="64" fillId="25" borderId="61" xfId="0" applyNumberFormat="1" applyFont="1" applyFill="1" applyBorder="1" applyAlignment="1" applyProtection="1">
      <alignment horizontal="center" vertical="center" wrapText="1"/>
      <protection hidden="1"/>
    </xf>
    <xf numFmtId="177" fontId="73" fillId="25" borderId="39" xfId="292" applyFont="1" applyFill="1" applyBorder="1" applyAlignment="1" applyProtection="1">
      <alignment horizontal="center" vertical="center" wrapText="1"/>
      <protection hidden="1"/>
    </xf>
    <xf numFmtId="177" fontId="73" fillId="25" borderId="46" xfId="292" applyFont="1" applyFill="1" applyBorder="1" applyAlignment="1" applyProtection="1">
      <alignment horizontal="center" vertical="center" wrapText="1"/>
      <protection hidden="1"/>
    </xf>
    <xf numFmtId="177" fontId="73" fillId="25" borderId="80" xfId="289" applyFont="1" applyFill="1" applyBorder="1" applyAlignment="1" applyProtection="1">
      <alignment horizontal="center" vertical="center" wrapText="1"/>
      <protection hidden="1"/>
    </xf>
    <xf numFmtId="2" fontId="159" fillId="25" borderId="0" xfId="0" applyNumberFormat="1" applyFont="1" applyFill="1" applyAlignment="1" applyProtection="1">
      <alignment horizontal="center" vertical="center"/>
      <protection hidden="1"/>
    </xf>
    <xf numFmtId="177" fontId="73" fillId="25" borderId="31" xfId="290" applyFont="1" applyFill="1" applyBorder="1" applyAlignment="1" applyProtection="1">
      <alignment horizontal="center" vertical="center" wrapText="1"/>
      <protection hidden="1"/>
    </xf>
    <xf numFmtId="177" fontId="73" fillId="25" borderId="25" xfId="290" applyFont="1" applyFill="1" applyBorder="1" applyAlignment="1" applyProtection="1">
      <alignment horizontal="center" vertical="center" wrapText="1"/>
      <protection hidden="1"/>
    </xf>
    <xf numFmtId="177" fontId="73" fillId="25" borderId="28" xfId="290" applyFont="1" applyFill="1" applyBorder="1" applyAlignment="1" applyProtection="1">
      <alignment horizontal="center" vertical="center" wrapText="1"/>
      <protection hidden="1"/>
    </xf>
    <xf numFmtId="177" fontId="73" fillId="25" borderId="63" xfId="290" applyFont="1" applyFill="1" applyBorder="1" applyAlignment="1" applyProtection="1">
      <alignment horizontal="center" vertical="center" wrapText="1"/>
      <protection hidden="1"/>
    </xf>
    <xf numFmtId="177" fontId="73" fillId="25" borderId="62" xfId="290" applyFont="1" applyFill="1" applyBorder="1" applyAlignment="1" applyProtection="1">
      <alignment horizontal="center" vertical="center" wrapText="1"/>
      <protection hidden="1"/>
    </xf>
    <xf numFmtId="177" fontId="73" fillId="25" borderId="64" xfId="290" applyFont="1" applyFill="1" applyBorder="1" applyAlignment="1" applyProtection="1">
      <alignment horizontal="center" vertical="center" wrapText="1"/>
      <protection hidden="1"/>
    </xf>
    <xf numFmtId="177" fontId="73" fillId="25" borderId="49" xfId="290" applyFont="1" applyFill="1" applyBorder="1" applyAlignment="1" applyProtection="1">
      <alignment horizontal="center" vertical="center" wrapText="1"/>
      <protection hidden="1"/>
    </xf>
    <xf numFmtId="177" fontId="73" fillId="25" borderId="72" xfId="290" applyFont="1" applyFill="1" applyBorder="1" applyAlignment="1" applyProtection="1">
      <alignment horizontal="center" vertical="center" wrapText="1"/>
      <protection hidden="1"/>
    </xf>
    <xf numFmtId="177" fontId="73" fillId="25" borderId="52" xfId="292" applyFont="1" applyFill="1" applyBorder="1" applyAlignment="1" applyProtection="1">
      <alignment horizontal="center" vertical="center" wrapText="1"/>
      <protection hidden="1"/>
    </xf>
    <xf numFmtId="177" fontId="73" fillId="25" borderId="40" xfId="292" applyFont="1" applyFill="1" applyBorder="1" applyAlignment="1" applyProtection="1">
      <alignment horizontal="center" vertical="center" wrapText="1"/>
      <protection hidden="1"/>
    </xf>
    <xf numFmtId="177" fontId="73" fillId="25" borderId="26" xfId="292" applyFont="1" applyFill="1" applyBorder="1" applyAlignment="1" applyProtection="1">
      <alignment horizontal="center" vertical="center" wrapText="1"/>
      <protection hidden="1"/>
    </xf>
    <xf numFmtId="177" fontId="73" fillId="25" borderId="29" xfId="292" applyFont="1" applyFill="1" applyBorder="1" applyAlignment="1" applyProtection="1">
      <alignment horizontal="center" vertical="center" wrapText="1"/>
      <protection hidden="1"/>
    </xf>
    <xf numFmtId="177" fontId="73" fillId="25" borderId="70" xfId="292" applyFont="1" applyFill="1" applyBorder="1" applyAlignment="1" applyProtection="1">
      <alignment horizontal="center" vertical="center" wrapText="1"/>
      <protection hidden="1"/>
    </xf>
    <xf numFmtId="177" fontId="73" fillId="25" borderId="35" xfId="292" applyFont="1" applyFill="1" applyBorder="1" applyAlignment="1" applyProtection="1">
      <alignment horizontal="center" vertical="center" wrapText="1"/>
      <protection hidden="1"/>
    </xf>
    <xf numFmtId="177" fontId="73" fillId="25" borderId="62" xfId="292" applyFont="1" applyFill="1" applyBorder="1" applyAlignment="1" applyProtection="1">
      <alignment horizontal="center" vertical="center" wrapText="1"/>
      <protection hidden="1"/>
    </xf>
    <xf numFmtId="177" fontId="73" fillId="25" borderId="48" xfId="292" applyFont="1" applyFill="1" applyBorder="1" applyAlignment="1" applyProtection="1">
      <alignment horizontal="center" vertical="center" wrapText="1"/>
      <protection hidden="1"/>
    </xf>
    <xf numFmtId="177" fontId="73" fillId="25" borderId="49" xfId="292" applyFont="1" applyFill="1" applyBorder="1" applyAlignment="1" applyProtection="1">
      <alignment horizontal="center" vertical="center" wrapText="1"/>
      <protection hidden="1"/>
    </xf>
    <xf numFmtId="177" fontId="73" fillId="25" borderId="72" xfId="292" applyFont="1" applyFill="1" applyBorder="1" applyAlignment="1" applyProtection="1">
      <alignment horizontal="center" vertical="center" wrapText="1"/>
      <protection hidden="1"/>
    </xf>
    <xf numFmtId="0" fontId="74" fillId="25" borderId="0" xfId="342" quotePrefix="1" applyFont="1" applyFill="1" applyBorder="1" applyAlignment="1" applyProtection="1">
      <alignment horizontal="center" vertical="center"/>
      <protection hidden="1"/>
    </xf>
    <xf numFmtId="0" fontId="74" fillId="25" borderId="16" xfId="342" applyFont="1" applyFill="1" applyBorder="1" applyAlignment="1" applyProtection="1">
      <alignment horizontal="center" vertical="center"/>
      <protection hidden="1"/>
    </xf>
    <xf numFmtId="0" fontId="73" fillId="25" borderId="0" xfId="342" applyFont="1" applyFill="1" applyBorder="1" applyAlignment="1" applyProtection="1">
      <alignment horizontal="center" vertical="center" wrapText="1"/>
      <protection hidden="1"/>
    </xf>
    <xf numFmtId="0" fontId="73" fillId="25" borderId="16" xfId="342" applyFont="1" applyFill="1" applyBorder="1" applyAlignment="1" applyProtection="1">
      <alignment horizontal="center" vertical="center" wrapText="1"/>
      <protection hidden="1"/>
    </xf>
    <xf numFmtId="0" fontId="159" fillId="25" borderId="0" xfId="342" applyFont="1" applyFill="1" applyAlignment="1" applyProtection="1">
      <alignment horizontal="center" vertical="center" wrapText="1"/>
      <protection hidden="1"/>
    </xf>
    <xf numFmtId="0" fontId="160" fillId="25" borderId="0" xfId="342" applyFont="1" applyFill="1" applyAlignment="1" applyProtection="1">
      <alignment horizontal="center" vertical="center"/>
      <protection hidden="1"/>
    </xf>
    <xf numFmtId="0" fontId="73" fillId="25" borderId="35" xfId="342" applyFont="1" applyFill="1" applyBorder="1" applyAlignment="1" applyProtection="1">
      <alignment horizontal="center" vertical="center" wrapText="1"/>
      <protection hidden="1"/>
    </xf>
    <xf numFmtId="0" fontId="73" fillId="25" borderId="44" xfId="342" applyFont="1" applyFill="1" applyBorder="1" applyAlignment="1" applyProtection="1">
      <alignment horizontal="center" vertical="center" wrapText="1"/>
      <protection hidden="1"/>
    </xf>
    <xf numFmtId="0" fontId="73" fillId="25" borderId="23" xfId="342" applyFont="1" applyFill="1" applyBorder="1" applyAlignment="1" applyProtection="1">
      <alignment horizontal="center" vertical="center" wrapText="1"/>
      <protection hidden="1"/>
    </xf>
    <xf numFmtId="0" fontId="73" fillId="25" borderId="50" xfId="342" applyFont="1" applyFill="1" applyBorder="1" applyAlignment="1" applyProtection="1">
      <alignment horizontal="center" vertical="center" wrapText="1"/>
      <protection hidden="1"/>
    </xf>
    <xf numFmtId="0" fontId="73" fillId="25" borderId="53" xfId="342" applyFont="1" applyFill="1" applyBorder="1" applyAlignment="1" applyProtection="1">
      <alignment horizontal="center" vertical="center" wrapText="1"/>
      <protection hidden="1"/>
    </xf>
    <xf numFmtId="0" fontId="74" fillId="25" borderId="46" xfId="342" applyFont="1" applyFill="1" applyBorder="1" applyAlignment="1" applyProtection="1">
      <alignment horizontal="center" vertical="center" wrapText="1"/>
      <protection hidden="1"/>
    </xf>
    <xf numFmtId="0" fontId="73" fillId="25" borderId="54" xfId="342" applyFont="1" applyFill="1" applyBorder="1" applyAlignment="1" applyProtection="1">
      <alignment horizontal="center" vertical="center" wrapText="1"/>
      <protection hidden="1"/>
    </xf>
    <xf numFmtId="0" fontId="74" fillId="25" borderId="40" xfId="342" applyFont="1" applyFill="1" applyBorder="1" applyAlignment="1" applyProtection="1">
      <alignment horizontal="center" vertical="center" wrapText="1"/>
      <protection hidden="1"/>
    </xf>
    <xf numFmtId="0" fontId="73" fillId="25" borderId="70" xfId="342" applyFont="1" applyFill="1" applyBorder="1" applyAlignment="1" applyProtection="1">
      <alignment horizontal="center" vertical="center" wrapText="1"/>
      <protection hidden="1"/>
    </xf>
    <xf numFmtId="0" fontId="74" fillId="25" borderId="34" xfId="342" applyFont="1" applyFill="1" applyBorder="1" applyAlignment="1" applyProtection="1">
      <alignment horizontal="center" vertical="center" wrapText="1"/>
      <protection hidden="1"/>
    </xf>
    <xf numFmtId="0" fontId="73" fillId="25" borderId="57" xfId="342" applyFont="1" applyFill="1" applyBorder="1" applyAlignment="1" applyProtection="1">
      <alignment horizontal="center" vertical="center" wrapText="1"/>
      <protection hidden="1"/>
    </xf>
    <xf numFmtId="0" fontId="74" fillId="25" borderId="42" xfId="342" applyFont="1" applyFill="1" applyBorder="1" applyAlignment="1" applyProtection="1">
      <alignment horizontal="center" vertical="center" wrapText="1"/>
      <protection hidden="1"/>
    </xf>
  </cellXfs>
  <cellStyles count="8055">
    <cellStyle name=" 1" xfId="1"/>
    <cellStyle name=" 1 2" xfId="371"/>
    <cellStyle name="??&amp;O?&amp;H?_x0008__x000f__x0007_?_x0007__x0001__x0001_" xfId="2802"/>
    <cellStyle name="??&amp;O?&amp;H?_x0008_??_x0007__x0001__x0001_" xfId="2"/>
    <cellStyle name="_Book1" xfId="2803"/>
    <cellStyle name="_Capex Tracking Control Sheet -ADMIN " xfId="2804"/>
    <cellStyle name="_Project tracking Puri (Diana) per March'06 " xfId="2805"/>
    <cellStyle name="_Recon with FAR " xfId="2806"/>
    <cellStyle name="_금융점포(광주)" xfId="2807"/>
    <cellStyle name="_은행별 점포현황(202011년12월말기준)" xfId="2808"/>
    <cellStyle name="¤@?e_TEST-1 " xfId="3"/>
    <cellStyle name="20% - Accent1" xfId="372"/>
    <cellStyle name="20% - Accent1 2" xfId="373"/>
    <cellStyle name="20% - Accent1 2 2" xfId="3744"/>
    <cellStyle name="20% - Accent1 3" xfId="3745"/>
    <cellStyle name="20% - Accent1_010_주택건설" xfId="2809"/>
    <cellStyle name="20% - Accent2" xfId="374"/>
    <cellStyle name="20% - Accent2 2" xfId="375"/>
    <cellStyle name="20% - Accent2 2 2" xfId="3746"/>
    <cellStyle name="20% - Accent2 3" xfId="3747"/>
    <cellStyle name="20% - Accent2_010_주택건설" xfId="2810"/>
    <cellStyle name="20% - Accent3" xfId="376"/>
    <cellStyle name="20% - Accent3 2" xfId="377"/>
    <cellStyle name="20% - Accent3 2 2" xfId="3748"/>
    <cellStyle name="20% - Accent3 3" xfId="3749"/>
    <cellStyle name="20% - Accent3_010_주택건설" xfId="2811"/>
    <cellStyle name="20% - Accent4" xfId="378"/>
    <cellStyle name="20% - Accent4 2" xfId="379"/>
    <cellStyle name="20% - Accent4 2 2" xfId="3750"/>
    <cellStyle name="20% - Accent4 3" xfId="3751"/>
    <cellStyle name="20% - Accent4_010_주택건설" xfId="2812"/>
    <cellStyle name="20% - Accent5" xfId="380"/>
    <cellStyle name="20% - Accent5 2" xfId="381"/>
    <cellStyle name="20% - Accent5 2 2" xfId="3752"/>
    <cellStyle name="20% - Accent5 3" xfId="3753"/>
    <cellStyle name="20% - Accent5_010_주택건설" xfId="2813"/>
    <cellStyle name="20% - Accent6" xfId="382"/>
    <cellStyle name="20% - Accent6 2" xfId="383"/>
    <cellStyle name="20% - Accent6 2 2" xfId="3754"/>
    <cellStyle name="20% - Accent6 3" xfId="3755"/>
    <cellStyle name="20% - Accent6_010_주택건설" xfId="2814"/>
    <cellStyle name="20% - 강조색1" xfId="4" builtinId="30" customBuiltin="1"/>
    <cellStyle name="20% - 강조색1 2" xfId="5"/>
    <cellStyle name="20% - 강조색1 2 2" xfId="384"/>
    <cellStyle name="20% - 강조색1 2 2 2" xfId="2815"/>
    <cellStyle name="20% - 강조색1 2 2 3" xfId="2816"/>
    <cellStyle name="20% - 강조색1 2 2 3 2" xfId="2817"/>
    <cellStyle name="20% - 강조색1 2 2 3 3" xfId="3756"/>
    <cellStyle name="20% - 강조색1 2 2 4" xfId="3757"/>
    <cellStyle name="20% - 강조색1 2 2 5" xfId="3758"/>
    <cellStyle name="20% - 강조색1 2 2_012_보건및사회보장" xfId="2818"/>
    <cellStyle name="20% - 강조색1 2 3" xfId="2819"/>
    <cellStyle name="20% - 강조색1 2 3 2" xfId="2820"/>
    <cellStyle name="20% - 강조색1 2 4" xfId="2821"/>
    <cellStyle name="20% - 강조색1 2 5" xfId="2822"/>
    <cellStyle name="20% - 강조색1 2 6" xfId="2823"/>
    <cellStyle name="20% - 강조색1 2 6 2" xfId="3759"/>
    <cellStyle name="20% - 강조색1 2 6 3" xfId="3760"/>
    <cellStyle name="20% - 강조색1 2_014_교육및문화" xfId="2824"/>
    <cellStyle name="20% - 강조색1 3" xfId="6"/>
    <cellStyle name="20% - 강조색1 3 2" xfId="385"/>
    <cellStyle name="20% - 강조색1 3 2 2" xfId="386"/>
    <cellStyle name="20% - 강조색1 3 2 2 2" xfId="3761"/>
    <cellStyle name="20% - 강조색1 3 2 3" xfId="2825"/>
    <cellStyle name="20% - 강조색1 3 2_004_노동" xfId="2826"/>
    <cellStyle name="20% - 강조색1 3 3" xfId="387"/>
    <cellStyle name="20% - 강조색1 3 3 2" xfId="3762"/>
    <cellStyle name="20% - 강조색1 3 4" xfId="3763"/>
    <cellStyle name="20% - 강조색1 4" xfId="388"/>
    <cellStyle name="20% - 강조색1 4 2" xfId="2827"/>
    <cellStyle name="20% - 강조색1 4 3" xfId="3764"/>
    <cellStyle name="20% - 강조색1 5" xfId="2828"/>
    <cellStyle name="20% - 강조색1 6" xfId="2829"/>
    <cellStyle name="20% - 강조색1 6 2" xfId="3765"/>
    <cellStyle name="20% - 강조색1 6 3" xfId="3766"/>
    <cellStyle name="20% - 강조색1 7" xfId="3767"/>
    <cellStyle name="20% - 강조색2" xfId="7" builtinId="34" customBuiltin="1"/>
    <cellStyle name="20% - 강조색2 2" xfId="8"/>
    <cellStyle name="20% - 강조색2 2 2" xfId="389"/>
    <cellStyle name="20% - 강조색2 2 2 2" xfId="2830"/>
    <cellStyle name="20% - 강조색2 2 2 3" xfId="2831"/>
    <cellStyle name="20% - 강조색2 2 2 3 2" xfId="2832"/>
    <cellStyle name="20% - 강조색2 2 2 3 3" xfId="3768"/>
    <cellStyle name="20% - 강조색2 2 2 4" xfId="3769"/>
    <cellStyle name="20% - 강조색2 2 2 5" xfId="3770"/>
    <cellStyle name="20% - 강조색2 2 2_012_보건및사회보장" xfId="2833"/>
    <cellStyle name="20% - 강조색2 2 3" xfId="2834"/>
    <cellStyle name="20% - 강조색2 2 3 2" xfId="2835"/>
    <cellStyle name="20% - 강조색2 2 4" xfId="2836"/>
    <cellStyle name="20% - 강조색2 2 5" xfId="2837"/>
    <cellStyle name="20% - 강조색2 2 6" xfId="2838"/>
    <cellStyle name="20% - 강조색2 2 6 2" xfId="3771"/>
    <cellStyle name="20% - 강조색2 2 6 3" xfId="3772"/>
    <cellStyle name="20% - 강조색2 2_014_교육및문화" xfId="2839"/>
    <cellStyle name="20% - 강조색2 3" xfId="9"/>
    <cellStyle name="20% - 강조색2 3 2" xfId="390"/>
    <cellStyle name="20% - 강조색2 3 2 2" xfId="391"/>
    <cellStyle name="20% - 강조색2 3 2 2 2" xfId="3773"/>
    <cellStyle name="20% - 강조색2 3 2 3" xfId="2840"/>
    <cellStyle name="20% - 강조색2 3 2_004_노동" xfId="2841"/>
    <cellStyle name="20% - 강조색2 3 3" xfId="392"/>
    <cellStyle name="20% - 강조색2 3 3 2" xfId="3774"/>
    <cellStyle name="20% - 강조색2 3 4" xfId="3775"/>
    <cellStyle name="20% - 강조색2 4" xfId="393"/>
    <cellStyle name="20% - 강조색2 4 2" xfId="2842"/>
    <cellStyle name="20% - 강조색2 4 3" xfId="3776"/>
    <cellStyle name="20% - 강조색2 5" xfId="2843"/>
    <cellStyle name="20% - 강조색2 6" xfId="2844"/>
    <cellStyle name="20% - 강조색2 6 2" xfId="3777"/>
    <cellStyle name="20% - 강조색2 6 3" xfId="3778"/>
    <cellStyle name="20% - 강조색2 7" xfId="3779"/>
    <cellStyle name="20% - 강조색3" xfId="10" builtinId="38" customBuiltin="1"/>
    <cellStyle name="20% - 강조색3 2" xfId="11"/>
    <cellStyle name="20% - 강조색3 2 2" xfId="394"/>
    <cellStyle name="20% - 강조색3 2 2 2" xfId="2845"/>
    <cellStyle name="20% - 강조색3 2 2 3" xfId="2846"/>
    <cellStyle name="20% - 강조색3 2 2 3 2" xfId="2847"/>
    <cellStyle name="20% - 강조색3 2 2 3 3" xfId="3780"/>
    <cellStyle name="20% - 강조색3 2 2 4" xfId="3781"/>
    <cellStyle name="20% - 강조색3 2 2 5" xfId="3782"/>
    <cellStyle name="20% - 강조색3 2 2_012_보건및사회보장" xfId="2848"/>
    <cellStyle name="20% - 강조색3 2 3" xfId="2849"/>
    <cellStyle name="20% - 강조색3 2 3 2" xfId="2850"/>
    <cellStyle name="20% - 강조색3 2 4" xfId="2851"/>
    <cellStyle name="20% - 강조색3 2 5" xfId="2852"/>
    <cellStyle name="20% - 강조색3 2 6" xfId="2853"/>
    <cellStyle name="20% - 강조색3 2 6 2" xfId="3783"/>
    <cellStyle name="20% - 강조색3 2 6 3" xfId="3784"/>
    <cellStyle name="20% - 강조색3 2_014_교육및문화" xfId="2854"/>
    <cellStyle name="20% - 강조색3 3" xfId="12"/>
    <cellStyle name="20% - 강조색3 3 2" xfId="395"/>
    <cellStyle name="20% - 강조색3 3 2 2" xfId="396"/>
    <cellStyle name="20% - 강조색3 3 2 2 2" xfId="3785"/>
    <cellStyle name="20% - 강조색3 3 2 3" xfId="2855"/>
    <cellStyle name="20% - 강조색3 3 2_004_노동" xfId="2856"/>
    <cellStyle name="20% - 강조색3 3 3" xfId="397"/>
    <cellStyle name="20% - 강조색3 3 3 2" xfId="3786"/>
    <cellStyle name="20% - 강조색3 3 4" xfId="3787"/>
    <cellStyle name="20% - 강조색3 4" xfId="398"/>
    <cellStyle name="20% - 강조색3 4 2" xfId="2857"/>
    <cellStyle name="20% - 강조색3 4 3" xfId="3788"/>
    <cellStyle name="20% - 강조색3 5" xfId="2858"/>
    <cellStyle name="20% - 강조색3 6" xfId="2859"/>
    <cellStyle name="20% - 강조색3 6 2" xfId="3789"/>
    <cellStyle name="20% - 강조색3 6 3" xfId="3790"/>
    <cellStyle name="20% - 강조색3 7" xfId="3791"/>
    <cellStyle name="20% - 강조색4" xfId="13" builtinId="42" customBuiltin="1"/>
    <cellStyle name="20% - 강조색4 2" xfId="14"/>
    <cellStyle name="20% - 강조색4 2 2" xfId="399"/>
    <cellStyle name="20% - 강조색4 2 2 2" xfId="2860"/>
    <cellStyle name="20% - 강조색4 2 2 3" xfId="2861"/>
    <cellStyle name="20% - 강조색4 2 2 3 2" xfId="2862"/>
    <cellStyle name="20% - 강조색4 2 2 3 3" xfId="3792"/>
    <cellStyle name="20% - 강조색4 2 2 4" xfId="3793"/>
    <cellStyle name="20% - 강조색4 2 2 5" xfId="3794"/>
    <cellStyle name="20% - 강조색4 2 2_012_보건및사회보장" xfId="2863"/>
    <cellStyle name="20% - 강조색4 2 3" xfId="2864"/>
    <cellStyle name="20% - 강조색4 2 3 2" xfId="2865"/>
    <cellStyle name="20% - 강조색4 2 4" xfId="2866"/>
    <cellStyle name="20% - 강조색4 2 5" xfId="2867"/>
    <cellStyle name="20% - 강조색4 2 6" xfId="2868"/>
    <cellStyle name="20% - 강조색4 2 6 2" xfId="3795"/>
    <cellStyle name="20% - 강조색4 2 6 3" xfId="3796"/>
    <cellStyle name="20% - 강조색4 2_014_교육및문화" xfId="2869"/>
    <cellStyle name="20% - 강조색4 3" xfId="15"/>
    <cellStyle name="20% - 강조색4 3 2" xfId="400"/>
    <cellStyle name="20% - 강조색4 3 2 2" xfId="401"/>
    <cellStyle name="20% - 강조색4 3 2 2 2" xfId="3797"/>
    <cellStyle name="20% - 강조색4 3 2 3" xfId="2870"/>
    <cellStyle name="20% - 강조색4 3 2_004_노동" xfId="2871"/>
    <cellStyle name="20% - 강조색4 3 3" xfId="402"/>
    <cellStyle name="20% - 강조색4 3 3 2" xfId="3798"/>
    <cellStyle name="20% - 강조색4 3 4" xfId="3799"/>
    <cellStyle name="20% - 강조색4 4" xfId="403"/>
    <cellStyle name="20% - 강조색4 4 2" xfId="2872"/>
    <cellStyle name="20% - 강조색4 4 3" xfId="3800"/>
    <cellStyle name="20% - 강조색4 5" xfId="2873"/>
    <cellStyle name="20% - 강조색4 6" xfId="2874"/>
    <cellStyle name="20% - 강조색4 6 2" xfId="3801"/>
    <cellStyle name="20% - 강조색4 6 3" xfId="3802"/>
    <cellStyle name="20% - 강조색4 7" xfId="3803"/>
    <cellStyle name="20% - 강조색5" xfId="16" builtinId="46" customBuiltin="1"/>
    <cellStyle name="20% - 강조색5 2" xfId="17"/>
    <cellStyle name="20% - 강조색5 2 2" xfId="404"/>
    <cellStyle name="20% - 강조색5 2 2 2" xfId="2875"/>
    <cellStyle name="20% - 강조색5 2 2 3" xfId="2876"/>
    <cellStyle name="20% - 강조색5 2 2 3 2" xfId="2877"/>
    <cellStyle name="20% - 강조색5 2 2 3 3" xfId="3804"/>
    <cellStyle name="20% - 강조색5 2 2 4" xfId="3805"/>
    <cellStyle name="20% - 강조색5 2 2 5" xfId="3806"/>
    <cellStyle name="20% - 강조색5 2 2_012_보건및사회보장" xfId="2878"/>
    <cellStyle name="20% - 강조색5 2 3" xfId="2879"/>
    <cellStyle name="20% - 강조색5 2 3 2" xfId="2880"/>
    <cellStyle name="20% - 강조색5 2 4" xfId="2881"/>
    <cellStyle name="20% - 강조색5 2 5" xfId="2882"/>
    <cellStyle name="20% - 강조색5 2 6" xfId="2883"/>
    <cellStyle name="20% - 강조색5 2 6 2" xfId="3807"/>
    <cellStyle name="20% - 강조색5 2 6 3" xfId="3808"/>
    <cellStyle name="20% - 강조색5 2_014_교육및문화" xfId="2884"/>
    <cellStyle name="20% - 강조색5 3" xfId="18"/>
    <cellStyle name="20% - 강조색5 3 2" xfId="405"/>
    <cellStyle name="20% - 강조색5 3 2 2" xfId="406"/>
    <cellStyle name="20% - 강조색5 3 2 2 2" xfId="3809"/>
    <cellStyle name="20% - 강조색5 3 2 3" xfId="2885"/>
    <cellStyle name="20% - 강조색5 3 2_004_노동" xfId="2886"/>
    <cellStyle name="20% - 강조색5 3 3" xfId="407"/>
    <cellStyle name="20% - 강조색5 3 3 2" xfId="3810"/>
    <cellStyle name="20% - 강조색5 3 4" xfId="3811"/>
    <cellStyle name="20% - 강조색5 4" xfId="408"/>
    <cellStyle name="20% - 강조색5 4 2" xfId="2887"/>
    <cellStyle name="20% - 강조색5 4 3" xfId="3812"/>
    <cellStyle name="20% - 강조색5 5" xfId="2888"/>
    <cellStyle name="20% - 강조색5 6" xfId="2889"/>
    <cellStyle name="20% - 강조색5 6 2" xfId="3813"/>
    <cellStyle name="20% - 강조색5 6 3" xfId="3814"/>
    <cellStyle name="20% - 강조색5 7" xfId="3815"/>
    <cellStyle name="20% - 강조색6" xfId="19" builtinId="50" customBuiltin="1"/>
    <cellStyle name="20% - 강조색6 2" xfId="20"/>
    <cellStyle name="20% - 강조색6 2 2" xfId="409"/>
    <cellStyle name="20% - 강조색6 2 2 2" xfId="2890"/>
    <cellStyle name="20% - 강조색6 2 2 3" xfId="2891"/>
    <cellStyle name="20% - 강조색6 2 2 3 2" xfId="2892"/>
    <cellStyle name="20% - 강조색6 2 2 3 3" xfId="3816"/>
    <cellStyle name="20% - 강조색6 2 2 4" xfId="3817"/>
    <cellStyle name="20% - 강조색6 2 2 5" xfId="3818"/>
    <cellStyle name="20% - 강조색6 2 2_012_보건및사회보장" xfId="2893"/>
    <cellStyle name="20% - 강조색6 2 3" xfId="2894"/>
    <cellStyle name="20% - 강조색6 2 3 2" xfId="2895"/>
    <cellStyle name="20% - 강조색6 2 4" xfId="2896"/>
    <cellStyle name="20% - 강조색6 2 5" xfId="2897"/>
    <cellStyle name="20% - 강조색6 2 6" xfId="2898"/>
    <cellStyle name="20% - 강조색6 2 6 2" xfId="3819"/>
    <cellStyle name="20% - 강조색6 2 6 3" xfId="3820"/>
    <cellStyle name="20% - 강조색6 2_014_교육및문화" xfId="2899"/>
    <cellStyle name="20% - 강조색6 3" xfId="21"/>
    <cellStyle name="20% - 강조색6 3 2" xfId="410"/>
    <cellStyle name="20% - 강조색6 3 2 2" xfId="411"/>
    <cellStyle name="20% - 강조색6 3 2 2 2" xfId="3821"/>
    <cellStyle name="20% - 강조색6 3 2 3" xfId="2900"/>
    <cellStyle name="20% - 강조색6 3 2_004_노동" xfId="2901"/>
    <cellStyle name="20% - 강조색6 3 3" xfId="412"/>
    <cellStyle name="20% - 강조색6 3 3 2" xfId="3822"/>
    <cellStyle name="20% - 강조색6 3 4" xfId="3823"/>
    <cellStyle name="20% - 강조색6 4" xfId="413"/>
    <cellStyle name="20% - 강조색6 4 2" xfId="2902"/>
    <cellStyle name="20% - 강조색6 4 3" xfId="3824"/>
    <cellStyle name="20% - 강조색6 5" xfId="2903"/>
    <cellStyle name="20% - 강조색6 6" xfId="2904"/>
    <cellStyle name="20% - 강조색6 6 2" xfId="3825"/>
    <cellStyle name="20% - 강조색6 6 3" xfId="3826"/>
    <cellStyle name="20% - 강조색6 7" xfId="3827"/>
    <cellStyle name="40% - Accent1" xfId="414"/>
    <cellStyle name="40% - Accent1 2" xfId="415"/>
    <cellStyle name="40% - Accent1 2 2" xfId="3828"/>
    <cellStyle name="40% - Accent1 3" xfId="3829"/>
    <cellStyle name="40% - Accent1_010_주택건설" xfId="2905"/>
    <cellStyle name="40% - Accent2" xfId="416"/>
    <cellStyle name="40% - Accent2 2" xfId="417"/>
    <cellStyle name="40% - Accent2 2 2" xfId="3830"/>
    <cellStyle name="40% - Accent2 3" xfId="3831"/>
    <cellStyle name="40% - Accent2_010_주택건설" xfId="2906"/>
    <cellStyle name="40% - Accent3" xfId="418"/>
    <cellStyle name="40% - Accent3 2" xfId="419"/>
    <cellStyle name="40% - Accent3 2 2" xfId="3832"/>
    <cellStyle name="40% - Accent3 3" xfId="3833"/>
    <cellStyle name="40% - Accent3_010_주택건설" xfId="2907"/>
    <cellStyle name="40% - Accent4" xfId="420"/>
    <cellStyle name="40% - Accent4 2" xfId="421"/>
    <cellStyle name="40% - Accent4 2 2" xfId="3834"/>
    <cellStyle name="40% - Accent4 3" xfId="3835"/>
    <cellStyle name="40% - Accent4_010_주택건설" xfId="2908"/>
    <cellStyle name="40% - Accent5" xfId="422"/>
    <cellStyle name="40% - Accent5 2" xfId="423"/>
    <cellStyle name="40% - Accent5 2 2" xfId="3836"/>
    <cellStyle name="40% - Accent5 3" xfId="3837"/>
    <cellStyle name="40% - Accent5_010_주택건설" xfId="2909"/>
    <cellStyle name="40% - Accent6" xfId="424"/>
    <cellStyle name="40% - Accent6 2" xfId="425"/>
    <cellStyle name="40% - Accent6 2 2" xfId="3838"/>
    <cellStyle name="40% - Accent6 3" xfId="3839"/>
    <cellStyle name="40% - Accent6_010_주택건설" xfId="2910"/>
    <cellStyle name="40% - 강조색1" xfId="22" builtinId="31" customBuiltin="1"/>
    <cellStyle name="40% - 강조색1 2" xfId="23"/>
    <cellStyle name="40% - 강조색1 2 2" xfId="426"/>
    <cellStyle name="40% - 강조색1 2 2 2" xfId="2911"/>
    <cellStyle name="40% - 강조색1 2 2 3" xfId="2912"/>
    <cellStyle name="40% - 강조색1 2 2 3 2" xfId="2913"/>
    <cellStyle name="40% - 강조색1 2 2 3 3" xfId="3840"/>
    <cellStyle name="40% - 강조색1 2 2 4" xfId="3841"/>
    <cellStyle name="40% - 강조색1 2 2 5" xfId="3842"/>
    <cellStyle name="40% - 강조색1 2 2_012_보건및사회보장" xfId="2914"/>
    <cellStyle name="40% - 강조색1 2 3" xfId="2915"/>
    <cellStyle name="40% - 강조색1 2 3 2" xfId="2916"/>
    <cellStyle name="40% - 강조색1 2 4" xfId="2917"/>
    <cellStyle name="40% - 강조색1 2 5" xfId="2918"/>
    <cellStyle name="40% - 강조색1 2 6" xfId="2919"/>
    <cellStyle name="40% - 강조색1 2 6 2" xfId="3843"/>
    <cellStyle name="40% - 강조색1 2 6 3" xfId="3844"/>
    <cellStyle name="40% - 강조색1 2_014_교육및문화" xfId="2920"/>
    <cellStyle name="40% - 강조색1 3" xfId="24"/>
    <cellStyle name="40% - 강조색1 3 2" xfId="427"/>
    <cellStyle name="40% - 강조색1 3 2 2" xfId="428"/>
    <cellStyle name="40% - 강조색1 3 2 2 2" xfId="3845"/>
    <cellStyle name="40% - 강조색1 3 2 3" xfId="2921"/>
    <cellStyle name="40% - 강조색1 3 2_004_노동" xfId="2922"/>
    <cellStyle name="40% - 강조색1 3 3" xfId="429"/>
    <cellStyle name="40% - 강조색1 3 3 2" xfId="3846"/>
    <cellStyle name="40% - 강조색1 3 4" xfId="3847"/>
    <cellStyle name="40% - 강조색1 4" xfId="430"/>
    <cellStyle name="40% - 강조색1 4 2" xfId="2923"/>
    <cellStyle name="40% - 강조색1 4 3" xfId="3848"/>
    <cellStyle name="40% - 강조색1 5" xfId="2924"/>
    <cellStyle name="40% - 강조색1 6" xfId="2925"/>
    <cellStyle name="40% - 강조색1 6 2" xfId="3849"/>
    <cellStyle name="40% - 강조색1 6 3" xfId="3850"/>
    <cellStyle name="40% - 강조색1 7" xfId="3851"/>
    <cellStyle name="40% - 강조색2" xfId="25" builtinId="35" customBuiltin="1"/>
    <cellStyle name="40% - 강조색2 2" xfId="26"/>
    <cellStyle name="40% - 강조색2 2 2" xfId="431"/>
    <cellStyle name="40% - 강조색2 2 2 2" xfId="2926"/>
    <cellStyle name="40% - 강조색2 2 2 3" xfId="2927"/>
    <cellStyle name="40% - 강조색2 2 2 3 2" xfId="2928"/>
    <cellStyle name="40% - 강조색2 2 2 3 3" xfId="3852"/>
    <cellStyle name="40% - 강조색2 2 2 4" xfId="3853"/>
    <cellStyle name="40% - 강조색2 2 2 5" xfId="3854"/>
    <cellStyle name="40% - 강조색2 2 2_012_보건및사회보장" xfId="2929"/>
    <cellStyle name="40% - 강조색2 2 3" xfId="2930"/>
    <cellStyle name="40% - 강조색2 2 3 2" xfId="2931"/>
    <cellStyle name="40% - 강조색2 2 4" xfId="2932"/>
    <cellStyle name="40% - 강조색2 2 5" xfId="2933"/>
    <cellStyle name="40% - 강조색2 2 6" xfId="2934"/>
    <cellStyle name="40% - 강조색2 2 6 2" xfId="3855"/>
    <cellStyle name="40% - 강조색2 2 6 3" xfId="3856"/>
    <cellStyle name="40% - 강조색2 2_014_교육및문화" xfId="2935"/>
    <cellStyle name="40% - 강조색2 3" xfId="27"/>
    <cellStyle name="40% - 강조색2 3 2" xfId="432"/>
    <cellStyle name="40% - 강조색2 3 2 2" xfId="433"/>
    <cellStyle name="40% - 강조색2 3 2 2 2" xfId="3857"/>
    <cellStyle name="40% - 강조색2 3 2 3" xfId="2936"/>
    <cellStyle name="40% - 강조색2 3 2_004_노동" xfId="2937"/>
    <cellStyle name="40% - 강조색2 3 3" xfId="434"/>
    <cellStyle name="40% - 강조색2 3 3 2" xfId="3858"/>
    <cellStyle name="40% - 강조색2 3 4" xfId="3859"/>
    <cellStyle name="40% - 강조색2 4" xfId="435"/>
    <cellStyle name="40% - 강조색2 4 2" xfId="2938"/>
    <cellStyle name="40% - 강조색2 4 3" xfId="3860"/>
    <cellStyle name="40% - 강조색2 5" xfId="2939"/>
    <cellStyle name="40% - 강조색2 6" xfId="2940"/>
    <cellStyle name="40% - 강조색2 6 2" xfId="3861"/>
    <cellStyle name="40% - 강조색2 6 3" xfId="3862"/>
    <cellStyle name="40% - 강조색2 7" xfId="3863"/>
    <cellStyle name="40% - 강조색3" xfId="28" builtinId="39" customBuiltin="1"/>
    <cellStyle name="40% - 강조색3 2" xfId="29"/>
    <cellStyle name="40% - 강조색3 2 2" xfId="436"/>
    <cellStyle name="40% - 강조색3 2 2 2" xfId="2941"/>
    <cellStyle name="40% - 강조색3 2 2 3" xfId="2942"/>
    <cellStyle name="40% - 강조색3 2 2 3 2" xfId="2943"/>
    <cellStyle name="40% - 강조색3 2 2 3 3" xfId="3864"/>
    <cellStyle name="40% - 강조색3 2 2 4" xfId="3865"/>
    <cellStyle name="40% - 강조색3 2 2 5" xfId="3866"/>
    <cellStyle name="40% - 강조색3 2 2_012_보건및사회보장" xfId="2944"/>
    <cellStyle name="40% - 강조색3 2 3" xfId="2945"/>
    <cellStyle name="40% - 강조색3 2 3 2" xfId="2946"/>
    <cellStyle name="40% - 강조색3 2 4" xfId="2947"/>
    <cellStyle name="40% - 강조색3 2 5" xfId="2948"/>
    <cellStyle name="40% - 강조색3 2 6" xfId="2949"/>
    <cellStyle name="40% - 강조색3 2 6 2" xfId="3867"/>
    <cellStyle name="40% - 강조색3 2 6 3" xfId="3868"/>
    <cellStyle name="40% - 강조색3 2_014_교육및문화" xfId="2950"/>
    <cellStyle name="40% - 강조색3 3" xfId="30"/>
    <cellStyle name="40% - 강조색3 3 2" xfId="437"/>
    <cellStyle name="40% - 강조색3 3 2 2" xfId="438"/>
    <cellStyle name="40% - 강조색3 3 2 2 2" xfId="3869"/>
    <cellStyle name="40% - 강조색3 3 2 3" xfId="2951"/>
    <cellStyle name="40% - 강조색3 3 2_004_노동" xfId="2952"/>
    <cellStyle name="40% - 강조색3 3 3" xfId="439"/>
    <cellStyle name="40% - 강조색3 3 3 2" xfId="3870"/>
    <cellStyle name="40% - 강조색3 3 4" xfId="3871"/>
    <cellStyle name="40% - 강조색3 4" xfId="440"/>
    <cellStyle name="40% - 강조색3 4 2" xfId="2953"/>
    <cellStyle name="40% - 강조색3 4 3" xfId="3872"/>
    <cellStyle name="40% - 강조색3 5" xfId="2954"/>
    <cellStyle name="40% - 강조색3 6" xfId="2955"/>
    <cellStyle name="40% - 강조색3 6 2" xfId="3873"/>
    <cellStyle name="40% - 강조색3 6 3" xfId="3874"/>
    <cellStyle name="40% - 강조색3 7" xfId="3875"/>
    <cellStyle name="40% - 강조색4" xfId="31" builtinId="43" customBuiltin="1"/>
    <cellStyle name="40% - 강조색4 2" xfId="32"/>
    <cellStyle name="40% - 강조색4 2 2" xfId="441"/>
    <cellStyle name="40% - 강조색4 2 2 2" xfId="2956"/>
    <cellStyle name="40% - 강조색4 2 2 3" xfId="2957"/>
    <cellStyle name="40% - 강조색4 2 2 3 2" xfId="2958"/>
    <cellStyle name="40% - 강조색4 2 2 3 3" xfId="3876"/>
    <cellStyle name="40% - 강조색4 2 2 4" xfId="3877"/>
    <cellStyle name="40% - 강조색4 2 2 5" xfId="3878"/>
    <cellStyle name="40% - 강조색4 2 2_012_보건및사회보장" xfId="2959"/>
    <cellStyle name="40% - 강조색4 2 3" xfId="2960"/>
    <cellStyle name="40% - 강조색4 2 3 2" xfId="2961"/>
    <cellStyle name="40% - 강조색4 2 4" xfId="2962"/>
    <cellStyle name="40% - 강조색4 2 5" xfId="2963"/>
    <cellStyle name="40% - 강조색4 2 6" xfId="2964"/>
    <cellStyle name="40% - 강조색4 2 6 2" xfId="3879"/>
    <cellStyle name="40% - 강조색4 2 6 3" xfId="3880"/>
    <cellStyle name="40% - 강조색4 2_014_교육및문화" xfId="2965"/>
    <cellStyle name="40% - 강조색4 3" xfId="33"/>
    <cellStyle name="40% - 강조색4 3 2" xfId="442"/>
    <cellStyle name="40% - 강조색4 3 2 2" xfId="443"/>
    <cellStyle name="40% - 강조색4 3 2 2 2" xfId="3881"/>
    <cellStyle name="40% - 강조색4 3 2 3" xfId="2966"/>
    <cellStyle name="40% - 강조색4 3 2_004_노동" xfId="2967"/>
    <cellStyle name="40% - 강조색4 3 3" xfId="444"/>
    <cellStyle name="40% - 강조색4 3 3 2" xfId="3882"/>
    <cellStyle name="40% - 강조색4 3 4" xfId="3883"/>
    <cellStyle name="40% - 강조색4 4" xfId="445"/>
    <cellStyle name="40% - 강조색4 4 2" xfId="2968"/>
    <cellStyle name="40% - 강조색4 4 3" xfId="3884"/>
    <cellStyle name="40% - 강조색4 5" xfId="2969"/>
    <cellStyle name="40% - 강조색4 6" xfId="2970"/>
    <cellStyle name="40% - 강조색4 6 2" xfId="3885"/>
    <cellStyle name="40% - 강조색4 6 3" xfId="3886"/>
    <cellStyle name="40% - 강조색4 7" xfId="3887"/>
    <cellStyle name="40% - 강조색5" xfId="34" builtinId="47" customBuiltin="1"/>
    <cellStyle name="40% - 강조색5 2" xfId="35"/>
    <cellStyle name="40% - 강조색5 2 2" xfId="446"/>
    <cellStyle name="40% - 강조색5 2 2 2" xfId="2971"/>
    <cellStyle name="40% - 강조색5 2 2 3" xfId="2972"/>
    <cellStyle name="40% - 강조색5 2 2 3 2" xfId="2973"/>
    <cellStyle name="40% - 강조색5 2 2 3 3" xfId="3888"/>
    <cellStyle name="40% - 강조색5 2 2 4" xfId="3889"/>
    <cellStyle name="40% - 강조색5 2 2 5" xfId="3890"/>
    <cellStyle name="40% - 강조색5 2 2_012_보건및사회보장" xfId="2974"/>
    <cellStyle name="40% - 강조색5 2 3" xfId="2975"/>
    <cellStyle name="40% - 강조색5 2 3 2" xfId="2976"/>
    <cellStyle name="40% - 강조색5 2 4" xfId="2977"/>
    <cellStyle name="40% - 강조색5 2 5" xfId="2978"/>
    <cellStyle name="40% - 강조색5 2 6" xfId="2979"/>
    <cellStyle name="40% - 강조색5 2 6 2" xfId="3891"/>
    <cellStyle name="40% - 강조색5 2 6 3" xfId="3892"/>
    <cellStyle name="40% - 강조색5 2_014_교육및문화" xfId="2980"/>
    <cellStyle name="40% - 강조색5 3" xfId="36"/>
    <cellStyle name="40% - 강조색5 3 2" xfId="447"/>
    <cellStyle name="40% - 강조색5 3 2 2" xfId="448"/>
    <cellStyle name="40% - 강조색5 3 2 2 2" xfId="3893"/>
    <cellStyle name="40% - 강조색5 3 2 3" xfId="2981"/>
    <cellStyle name="40% - 강조색5 3 2_004_노동" xfId="2982"/>
    <cellStyle name="40% - 강조색5 3 3" xfId="449"/>
    <cellStyle name="40% - 강조색5 3 3 2" xfId="3894"/>
    <cellStyle name="40% - 강조색5 3 4" xfId="3895"/>
    <cellStyle name="40% - 강조색5 4" xfId="450"/>
    <cellStyle name="40% - 강조색5 4 2" xfId="2983"/>
    <cellStyle name="40% - 강조색5 4 3" xfId="3896"/>
    <cellStyle name="40% - 강조색5 5" xfId="2984"/>
    <cellStyle name="40% - 강조색5 6" xfId="2985"/>
    <cellStyle name="40% - 강조색5 6 2" xfId="3897"/>
    <cellStyle name="40% - 강조색5 6 3" xfId="3898"/>
    <cellStyle name="40% - 강조색5 7" xfId="3899"/>
    <cellStyle name="40% - 강조색6" xfId="37" builtinId="51" customBuiltin="1"/>
    <cellStyle name="40% - 강조색6 2" xfId="38"/>
    <cellStyle name="40% - 강조색6 2 2" xfId="451"/>
    <cellStyle name="40% - 강조색6 2 2 2" xfId="2986"/>
    <cellStyle name="40% - 강조색6 2 2 3" xfId="2987"/>
    <cellStyle name="40% - 강조색6 2 2 3 2" xfId="2988"/>
    <cellStyle name="40% - 강조색6 2 2 3 3" xfId="3900"/>
    <cellStyle name="40% - 강조색6 2 2 4" xfId="3901"/>
    <cellStyle name="40% - 강조색6 2 2 5" xfId="3902"/>
    <cellStyle name="40% - 강조색6 2 2_012_보건및사회보장" xfId="2989"/>
    <cellStyle name="40% - 강조색6 2 3" xfId="2990"/>
    <cellStyle name="40% - 강조색6 2 3 2" xfId="2991"/>
    <cellStyle name="40% - 강조색6 2 4" xfId="2992"/>
    <cellStyle name="40% - 강조색6 2 5" xfId="2993"/>
    <cellStyle name="40% - 강조색6 2 6" xfId="2994"/>
    <cellStyle name="40% - 강조색6 2 6 2" xfId="3903"/>
    <cellStyle name="40% - 강조색6 2 6 3" xfId="3904"/>
    <cellStyle name="40% - 강조색6 2_014_교육및문화" xfId="2995"/>
    <cellStyle name="40% - 강조색6 3" xfId="39"/>
    <cellStyle name="40% - 강조색6 3 2" xfId="452"/>
    <cellStyle name="40% - 강조색6 3 2 2" xfId="453"/>
    <cellStyle name="40% - 강조색6 3 2 2 2" xfId="3905"/>
    <cellStyle name="40% - 강조색6 3 2 3" xfId="2996"/>
    <cellStyle name="40% - 강조색6 3 2_004_노동" xfId="2997"/>
    <cellStyle name="40% - 강조색6 3 3" xfId="454"/>
    <cellStyle name="40% - 강조색6 3 3 2" xfId="3906"/>
    <cellStyle name="40% - 강조색6 3 4" xfId="3907"/>
    <cellStyle name="40% - 강조색6 4" xfId="455"/>
    <cellStyle name="40% - 강조색6 4 2" xfId="2998"/>
    <cellStyle name="40% - 강조색6 4 3" xfId="3908"/>
    <cellStyle name="40% - 강조색6 5" xfId="2999"/>
    <cellStyle name="40% - 강조색6 6" xfId="3000"/>
    <cellStyle name="40% - 강조색6 6 2" xfId="3909"/>
    <cellStyle name="40% - 강조색6 6 3" xfId="3910"/>
    <cellStyle name="40% - 강조색6 7" xfId="3911"/>
    <cellStyle name="60% - Accent1" xfId="456"/>
    <cellStyle name="60% - Accent1 2" xfId="457"/>
    <cellStyle name="60% - Accent1 2 2" xfId="3912"/>
    <cellStyle name="60% - Accent1 3" xfId="3913"/>
    <cellStyle name="60% - Accent1_010_주택건설" xfId="3001"/>
    <cellStyle name="60% - Accent2" xfId="458"/>
    <cellStyle name="60% - Accent2 2" xfId="459"/>
    <cellStyle name="60% - Accent2 2 2" xfId="3914"/>
    <cellStyle name="60% - Accent2 3" xfId="3915"/>
    <cellStyle name="60% - Accent2_010_주택건설" xfId="3002"/>
    <cellStyle name="60% - Accent3" xfId="460"/>
    <cellStyle name="60% - Accent3 2" xfId="461"/>
    <cellStyle name="60% - Accent3 2 2" xfId="3916"/>
    <cellStyle name="60% - Accent3 3" xfId="3917"/>
    <cellStyle name="60% - Accent3_010_주택건설" xfId="3003"/>
    <cellStyle name="60% - Accent4" xfId="462"/>
    <cellStyle name="60% - Accent4 2" xfId="463"/>
    <cellStyle name="60% - Accent4 2 2" xfId="3918"/>
    <cellStyle name="60% - Accent4 3" xfId="3919"/>
    <cellStyle name="60% - Accent4_010_주택건설" xfId="3004"/>
    <cellStyle name="60% - Accent5" xfId="464"/>
    <cellStyle name="60% - Accent5 2" xfId="465"/>
    <cellStyle name="60% - Accent5 2 2" xfId="3920"/>
    <cellStyle name="60% - Accent5 3" xfId="3921"/>
    <cellStyle name="60% - Accent5_010_주택건설" xfId="3005"/>
    <cellStyle name="60% - Accent6" xfId="466"/>
    <cellStyle name="60% - Accent6 2" xfId="467"/>
    <cellStyle name="60% - Accent6 2 2" xfId="3922"/>
    <cellStyle name="60% - Accent6 3" xfId="3923"/>
    <cellStyle name="60% - Accent6_010_주택건설" xfId="3006"/>
    <cellStyle name="60% - 강조색1" xfId="40" builtinId="32" customBuiltin="1"/>
    <cellStyle name="60% - 강조색1 2" xfId="41"/>
    <cellStyle name="60% - 강조색1 2 2" xfId="468"/>
    <cellStyle name="60% - 강조색1 2 2 2" xfId="3007"/>
    <cellStyle name="60% - 강조색1 2 2 2 2" xfId="3008"/>
    <cellStyle name="60% - 강조색1 2 2 2 3" xfId="3924"/>
    <cellStyle name="60% - 강조색1 2 2 3" xfId="3925"/>
    <cellStyle name="60% - 강조색1 2 2 4" xfId="3926"/>
    <cellStyle name="60% - 강조색1 2 3" xfId="3009"/>
    <cellStyle name="60% - 강조색1 2 3 2" xfId="3927"/>
    <cellStyle name="60% - 강조색1 2 3 3" xfId="3928"/>
    <cellStyle name="60% - 강조색1 3" xfId="469"/>
    <cellStyle name="60% - 강조색1 3 2" xfId="470"/>
    <cellStyle name="60% - 강조색1 3 2 2" xfId="3010"/>
    <cellStyle name="60% - 강조색1 3 2 3" xfId="3929"/>
    <cellStyle name="60% - 강조색1 3 3" xfId="3011"/>
    <cellStyle name="60% - 강조색1 3_012_보건및사회보장" xfId="3012"/>
    <cellStyle name="60% - 강조색1 4" xfId="471"/>
    <cellStyle name="60% - 강조색1 4 2" xfId="3013"/>
    <cellStyle name="60% - 강조색1 4 3" xfId="3930"/>
    <cellStyle name="60% - 강조색1 5" xfId="3014"/>
    <cellStyle name="60% - 강조색1 5 2" xfId="3931"/>
    <cellStyle name="60% - 강조색1 5 3" xfId="3932"/>
    <cellStyle name="60% - 강조색2" xfId="42" builtinId="36" customBuiltin="1"/>
    <cellStyle name="60% - 강조색2 2" xfId="43"/>
    <cellStyle name="60% - 강조색2 2 2" xfId="472"/>
    <cellStyle name="60% - 강조색2 2 2 2" xfId="3015"/>
    <cellStyle name="60% - 강조색2 2 2 2 2" xfId="3016"/>
    <cellStyle name="60% - 강조색2 2 2 2 3" xfId="3933"/>
    <cellStyle name="60% - 강조색2 2 2 3" xfId="3934"/>
    <cellStyle name="60% - 강조색2 2 2 4" xfId="3935"/>
    <cellStyle name="60% - 강조색2 2 3" xfId="3017"/>
    <cellStyle name="60% - 강조색2 2 3 2" xfId="3936"/>
    <cellStyle name="60% - 강조색2 2 3 3" xfId="3937"/>
    <cellStyle name="60% - 강조색2 3" xfId="473"/>
    <cellStyle name="60% - 강조색2 3 2" xfId="474"/>
    <cellStyle name="60% - 강조색2 3 2 2" xfId="3018"/>
    <cellStyle name="60% - 강조색2 3 2 3" xfId="3938"/>
    <cellStyle name="60% - 강조색2 3 3" xfId="3019"/>
    <cellStyle name="60% - 강조색2 3_012_보건및사회보장" xfId="3020"/>
    <cellStyle name="60% - 강조색2 4" xfId="475"/>
    <cellStyle name="60% - 강조색2 4 2" xfId="3021"/>
    <cellStyle name="60% - 강조색2 4 3" xfId="3939"/>
    <cellStyle name="60% - 강조색2 5" xfId="3022"/>
    <cellStyle name="60% - 강조색2 5 2" xfId="3940"/>
    <cellStyle name="60% - 강조색2 5 3" xfId="3941"/>
    <cellStyle name="60% - 강조색3" xfId="44" builtinId="40" customBuiltin="1"/>
    <cellStyle name="60% - 강조색3 2" xfId="45"/>
    <cellStyle name="60% - 강조색3 2 2" xfId="476"/>
    <cellStyle name="60% - 강조색3 2 2 2" xfId="3023"/>
    <cellStyle name="60% - 강조색3 2 2 2 2" xfId="3024"/>
    <cellStyle name="60% - 강조색3 2 2 2 3" xfId="3942"/>
    <cellStyle name="60% - 강조색3 2 2 3" xfId="3943"/>
    <cellStyle name="60% - 강조색3 2 2 4" xfId="3944"/>
    <cellStyle name="60% - 강조색3 2 3" xfId="3025"/>
    <cellStyle name="60% - 강조색3 2 3 2" xfId="3945"/>
    <cellStyle name="60% - 강조색3 2 3 3" xfId="3946"/>
    <cellStyle name="60% - 강조색3 3" xfId="477"/>
    <cellStyle name="60% - 강조색3 3 2" xfId="478"/>
    <cellStyle name="60% - 강조색3 3 2 2" xfId="3026"/>
    <cellStyle name="60% - 강조색3 3 2 3" xfId="3947"/>
    <cellStyle name="60% - 강조색3 3 3" xfId="3027"/>
    <cellStyle name="60% - 강조색3 3_012_보건및사회보장" xfId="3028"/>
    <cellStyle name="60% - 강조색3 4" xfId="479"/>
    <cellStyle name="60% - 강조색3 4 2" xfId="3029"/>
    <cellStyle name="60% - 강조색3 4 3" xfId="3948"/>
    <cellStyle name="60% - 강조색3 5" xfId="3030"/>
    <cellStyle name="60% - 강조색3 5 2" xfId="3949"/>
    <cellStyle name="60% - 강조색3 5 3" xfId="3950"/>
    <cellStyle name="60% - 강조색4" xfId="46" builtinId="44" customBuiltin="1"/>
    <cellStyle name="60% - 강조색4 2" xfId="47"/>
    <cellStyle name="60% - 강조색4 2 2" xfId="480"/>
    <cellStyle name="60% - 강조색4 2 2 2" xfId="3031"/>
    <cellStyle name="60% - 강조색4 2 2 2 2" xfId="3032"/>
    <cellStyle name="60% - 강조색4 2 2 2 3" xfId="3951"/>
    <cellStyle name="60% - 강조색4 2 2 3" xfId="3952"/>
    <cellStyle name="60% - 강조색4 2 2 4" xfId="3953"/>
    <cellStyle name="60% - 강조색4 2 3" xfId="3033"/>
    <cellStyle name="60% - 강조색4 2 3 2" xfId="3954"/>
    <cellStyle name="60% - 강조색4 2 3 3" xfId="3955"/>
    <cellStyle name="60% - 강조색4 3" xfId="481"/>
    <cellStyle name="60% - 강조색4 3 2" xfId="482"/>
    <cellStyle name="60% - 강조색4 3 2 2" xfId="3034"/>
    <cellStyle name="60% - 강조색4 3 2 3" xfId="3956"/>
    <cellStyle name="60% - 강조색4 3 3" xfId="3035"/>
    <cellStyle name="60% - 강조색4 3_012_보건및사회보장" xfId="3036"/>
    <cellStyle name="60% - 강조색4 4" xfId="483"/>
    <cellStyle name="60% - 강조색4 4 2" xfId="3037"/>
    <cellStyle name="60% - 강조색4 4 3" xfId="3957"/>
    <cellStyle name="60% - 강조색4 5" xfId="3038"/>
    <cellStyle name="60% - 강조색4 5 2" xfId="3958"/>
    <cellStyle name="60% - 강조색4 5 3" xfId="3959"/>
    <cellStyle name="60% - 강조색5" xfId="48" builtinId="48" customBuiltin="1"/>
    <cellStyle name="60% - 강조색5 2" xfId="49"/>
    <cellStyle name="60% - 강조색5 2 2" xfId="484"/>
    <cellStyle name="60% - 강조색5 2 2 2" xfId="3039"/>
    <cellStyle name="60% - 강조색5 2 2 2 2" xfId="3040"/>
    <cellStyle name="60% - 강조색5 2 2 2 3" xfId="3960"/>
    <cellStyle name="60% - 강조색5 2 2 3" xfId="3961"/>
    <cellStyle name="60% - 강조색5 2 2 4" xfId="3962"/>
    <cellStyle name="60% - 강조색5 2 3" xfId="3041"/>
    <cellStyle name="60% - 강조색5 2 3 2" xfId="3963"/>
    <cellStyle name="60% - 강조색5 2 3 3" xfId="3964"/>
    <cellStyle name="60% - 강조색5 3" xfId="485"/>
    <cellStyle name="60% - 강조색5 3 2" xfId="486"/>
    <cellStyle name="60% - 강조색5 3 2 2" xfId="3042"/>
    <cellStyle name="60% - 강조색5 3 2 3" xfId="3965"/>
    <cellStyle name="60% - 강조색5 3 3" xfId="3043"/>
    <cellStyle name="60% - 강조색5 3_012_보건및사회보장" xfId="3044"/>
    <cellStyle name="60% - 강조색5 4" xfId="487"/>
    <cellStyle name="60% - 강조색5 4 2" xfId="3045"/>
    <cellStyle name="60% - 강조색5 4 3" xfId="3966"/>
    <cellStyle name="60% - 강조색5 5" xfId="3046"/>
    <cellStyle name="60% - 강조색5 5 2" xfId="3967"/>
    <cellStyle name="60% - 강조색5 5 3" xfId="3968"/>
    <cellStyle name="60% - 강조색6" xfId="50" builtinId="52" customBuiltin="1"/>
    <cellStyle name="60% - 강조색6 2" xfId="51"/>
    <cellStyle name="60% - 강조색6 2 2" xfId="488"/>
    <cellStyle name="60% - 강조색6 2 2 2" xfId="3047"/>
    <cellStyle name="60% - 강조색6 2 2 2 2" xfId="3048"/>
    <cellStyle name="60% - 강조색6 2 2 2 3" xfId="3969"/>
    <cellStyle name="60% - 강조색6 2 2 3" xfId="3970"/>
    <cellStyle name="60% - 강조색6 2 2 4" xfId="3971"/>
    <cellStyle name="60% - 강조색6 2 3" xfId="3049"/>
    <cellStyle name="60% - 강조색6 2 3 2" xfId="3972"/>
    <cellStyle name="60% - 강조색6 2 3 3" xfId="3973"/>
    <cellStyle name="60% - 강조색6 3" xfId="489"/>
    <cellStyle name="60% - 강조색6 3 2" xfId="490"/>
    <cellStyle name="60% - 강조색6 3 2 2" xfId="3050"/>
    <cellStyle name="60% - 강조색6 3 2 3" xfId="3974"/>
    <cellStyle name="60% - 강조색6 3 3" xfId="3051"/>
    <cellStyle name="60% - 강조색6 3_012_보건및사회보장" xfId="3052"/>
    <cellStyle name="60% - 강조색6 4" xfId="491"/>
    <cellStyle name="60% - 강조색6 4 2" xfId="3053"/>
    <cellStyle name="60% - 강조색6 4 3" xfId="3975"/>
    <cellStyle name="60% - 강조색6 5" xfId="3054"/>
    <cellStyle name="60% - 강조색6 5 2" xfId="3976"/>
    <cellStyle name="60% - 강조색6 5 3" xfId="3977"/>
    <cellStyle name="A¨­￠￢￠O [0]_INQUIRY ￠?￥i¨u¡AAⓒ￢Aⓒª " xfId="52"/>
    <cellStyle name="A¨­￠￢￠O_INQUIRY ￠?￥i¨u¡AAⓒ￢Aⓒª " xfId="53"/>
    <cellStyle name="Accent1" xfId="492"/>
    <cellStyle name="Accent1 2" xfId="493"/>
    <cellStyle name="Accent1 2 2" xfId="3978"/>
    <cellStyle name="Accent1 3" xfId="3979"/>
    <cellStyle name="Accent1_010_주택건설" xfId="3055"/>
    <cellStyle name="Accent2" xfId="494"/>
    <cellStyle name="Accent2 2" xfId="495"/>
    <cellStyle name="Accent2 2 2" xfId="3980"/>
    <cellStyle name="Accent2 3" xfId="3981"/>
    <cellStyle name="Accent2_010_주택건설" xfId="3056"/>
    <cellStyle name="Accent3" xfId="496"/>
    <cellStyle name="Accent3 2" xfId="497"/>
    <cellStyle name="Accent3 2 2" xfId="3982"/>
    <cellStyle name="Accent3 3" xfId="3983"/>
    <cellStyle name="Accent3_010_주택건설" xfId="3057"/>
    <cellStyle name="Accent4" xfId="498"/>
    <cellStyle name="Accent4 2" xfId="499"/>
    <cellStyle name="Accent4 2 2" xfId="3984"/>
    <cellStyle name="Accent4 3" xfId="3985"/>
    <cellStyle name="Accent4_010_주택건설" xfId="3058"/>
    <cellStyle name="Accent5" xfId="500"/>
    <cellStyle name="Accent5 2" xfId="501"/>
    <cellStyle name="Accent5 2 2" xfId="3986"/>
    <cellStyle name="Accent5 3" xfId="3987"/>
    <cellStyle name="Accent5_010_주택건설" xfId="3059"/>
    <cellStyle name="Accent6" xfId="502"/>
    <cellStyle name="Accent6 2" xfId="503"/>
    <cellStyle name="Accent6 2 2" xfId="3988"/>
    <cellStyle name="Accent6 3" xfId="3989"/>
    <cellStyle name="Accent6_010_주택건설" xfId="3060"/>
    <cellStyle name="AeE­ [0]_°eE¹_11¿a½A " xfId="3061"/>
    <cellStyle name="ÅëÈ­ [0]_¼ÕÀÍ¿¹»ê" xfId="54"/>
    <cellStyle name="AeE­ [0]_¼OAI¿¹≫e" xfId="55"/>
    <cellStyle name="ÅëÈ­ [0]_ÀÎ°Çºñ,¿ÜÁÖºñ" xfId="56"/>
    <cellStyle name="AeE­ [0]_AI°Cºn,μμ±Þºn" xfId="57"/>
    <cellStyle name="ÅëÈ­ [0]_laroux" xfId="58"/>
    <cellStyle name="AeE­ [0]_laroux_1" xfId="59"/>
    <cellStyle name="ÅëÈ­ [0]_laroux_1" xfId="60"/>
    <cellStyle name="AeE­ [0]_laroux_1 10" xfId="504"/>
    <cellStyle name="ÅëÈ­ [0]_laroux_1 10" xfId="505"/>
    <cellStyle name="AeE­ [0]_laroux_1 11" xfId="506"/>
    <cellStyle name="ÅëÈ­ [0]_laroux_1 11" xfId="507"/>
    <cellStyle name="AeE­ [0]_laroux_1 12" xfId="508"/>
    <cellStyle name="ÅëÈ­ [0]_laroux_1 12" xfId="509"/>
    <cellStyle name="AeE­ [0]_laroux_1 12 10" xfId="3990"/>
    <cellStyle name="ÅëÈ­ [0]_laroux_1 13" xfId="510"/>
    <cellStyle name="AeE­ [0]_laroux_1 14" xfId="511"/>
    <cellStyle name="ÅëÈ­ [0]_laroux_1 14" xfId="512"/>
    <cellStyle name="AeE­ [0]_laroux_1 14 10" xfId="3991"/>
    <cellStyle name="ÅëÈ­ [0]_laroux_1 14 10" xfId="3992"/>
    <cellStyle name="AeE­ [0]_laroux_1 14 11" xfId="3993"/>
    <cellStyle name="ÅëÈ­ [0]_laroux_1 14 11" xfId="3994"/>
    <cellStyle name="AeE­ [0]_laroux_1 14 12" xfId="3995"/>
    <cellStyle name="ÅëÈ­ [0]_laroux_1 14 12" xfId="3996"/>
    <cellStyle name="AeE­ [0]_laroux_1 14 13" xfId="3997"/>
    <cellStyle name="ÅëÈ­ [0]_laroux_1 14 13" xfId="3998"/>
    <cellStyle name="AeE­ [0]_laroux_1 14 14" xfId="3999"/>
    <cellStyle name="ÅëÈ­ [0]_laroux_1 14 14" xfId="4000"/>
    <cellStyle name="AeE­ [0]_laroux_1 14 15" xfId="4001"/>
    <cellStyle name="ÅëÈ­ [0]_laroux_1 14 15" xfId="4002"/>
    <cellStyle name="AeE­ [0]_laroux_1 14 16" xfId="4003"/>
    <cellStyle name="ÅëÈ­ [0]_laroux_1 14 16" xfId="4004"/>
    <cellStyle name="AeE­ [0]_laroux_1 14 17" xfId="4005"/>
    <cellStyle name="ÅëÈ­ [0]_laroux_1 14 17" xfId="4006"/>
    <cellStyle name="AeE­ [0]_laroux_1 14 18" xfId="4007"/>
    <cellStyle name="ÅëÈ­ [0]_laroux_1 14 18" xfId="4008"/>
    <cellStyle name="AeE­ [0]_laroux_1 14 19" xfId="4009"/>
    <cellStyle name="ÅëÈ­ [0]_laroux_1 14 19" xfId="4010"/>
    <cellStyle name="AeE­ [0]_laroux_1 14 2" xfId="4011"/>
    <cellStyle name="ÅëÈ­ [0]_laroux_1 14 2" xfId="4012"/>
    <cellStyle name="AeE­ [0]_laroux_1 14 20" xfId="4013"/>
    <cellStyle name="ÅëÈ­ [0]_laroux_1 14 20" xfId="4014"/>
    <cellStyle name="AeE­ [0]_laroux_1 14 21" xfId="4015"/>
    <cellStyle name="ÅëÈ­ [0]_laroux_1 14 21" xfId="4016"/>
    <cellStyle name="AeE­ [0]_laroux_1 14 22" xfId="4017"/>
    <cellStyle name="ÅëÈ­ [0]_laroux_1 14 22" xfId="4018"/>
    <cellStyle name="AeE­ [0]_laroux_1 14 23" xfId="4019"/>
    <cellStyle name="ÅëÈ­ [0]_laroux_1 14 23" xfId="4020"/>
    <cellStyle name="AeE­ [0]_laroux_1 14 24" xfId="4021"/>
    <cellStyle name="ÅëÈ­ [0]_laroux_1 14 24" xfId="4022"/>
    <cellStyle name="AeE­ [0]_laroux_1 14 25" xfId="4023"/>
    <cellStyle name="ÅëÈ­ [0]_laroux_1 14 25" xfId="4024"/>
    <cellStyle name="AeE­ [0]_laroux_1 14 26" xfId="4025"/>
    <cellStyle name="ÅëÈ­ [0]_laroux_1 14 26" xfId="4026"/>
    <cellStyle name="AeE­ [0]_laroux_1 14 27" xfId="4027"/>
    <cellStyle name="ÅëÈ­ [0]_laroux_1 14 27" xfId="4028"/>
    <cellStyle name="AeE­ [0]_laroux_1 14 28" xfId="4029"/>
    <cellStyle name="ÅëÈ­ [0]_laroux_1 14 28" xfId="4030"/>
    <cellStyle name="AeE­ [0]_laroux_1 14 29" xfId="4031"/>
    <cellStyle name="ÅëÈ­ [0]_laroux_1 14 29" xfId="4032"/>
    <cellStyle name="AeE­ [0]_laroux_1 14 3" xfId="4033"/>
    <cellStyle name="ÅëÈ­ [0]_laroux_1 14 3" xfId="4034"/>
    <cellStyle name="AeE­ [0]_laroux_1 14 30" xfId="4035"/>
    <cellStyle name="ÅëÈ­ [0]_laroux_1 14 30" xfId="4036"/>
    <cellStyle name="AeE­ [0]_laroux_1 14 31" xfId="4037"/>
    <cellStyle name="ÅëÈ­ [0]_laroux_1 14 31" xfId="4038"/>
    <cellStyle name="AeE­ [0]_laroux_1 14 32" xfId="4039"/>
    <cellStyle name="ÅëÈ­ [0]_laroux_1 14 32" xfId="4040"/>
    <cellStyle name="AeE­ [0]_laroux_1 14 33" xfId="4041"/>
    <cellStyle name="ÅëÈ­ [0]_laroux_1 14 33" xfId="4042"/>
    <cellStyle name="AeE­ [0]_laroux_1 14 34" xfId="4043"/>
    <cellStyle name="ÅëÈ­ [0]_laroux_1 14 34" xfId="4044"/>
    <cellStyle name="AeE­ [0]_laroux_1 14 35" xfId="4045"/>
    <cellStyle name="ÅëÈ­ [0]_laroux_1 14 35" xfId="4046"/>
    <cellStyle name="AeE­ [0]_laroux_1 14 36" xfId="4047"/>
    <cellStyle name="ÅëÈ­ [0]_laroux_1 14 36" xfId="4048"/>
    <cellStyle name="AeE­ [0]_laroux_1 14 37" xfId="4049"/>
    <cellStyle name="ÅëÈ­ [0]_laroux_1 14 37" xfId="4050"/>
    <cellStyle name="AeE­ [0]_laroux_1 14 38" xfId="4051"/>
    <cellStyle name="ÅëÈ­ [0]_laroux_1 14 38" xfId="4052"/>
    <cellStyle name="AeE­ [0]_laroux_1 14 39" xfId="4053"/>
    <cellStyle name="ÅëÈ­ [0]_laroux_1 14 39" xfId="4054"/>
    <cellStyle name="AeE­ [0]_laroux_1 14 4" xfId="4055"/>
    <cellStyle name="ÅëÈ­ [0]_laroux_1 14 4" xfId="4056"/>
    <cellStyle name="AeE­ [0]_laroux_1 14 40" xfId="4057"/>
    <cellStyle name="ÅëÈ­ [0]_laroux_1 14 40" xfId="4058"/>
    <cellStyle name="AeE­ [0]_laroux_1 14 5" xfId="4059"/>
    <cellStyle name="ÅëÈ­ [0]_laroux_1 14 5" xfId="4060"/>
    <cellStyle name="AeE­ [0]_laroux_1 14 6" xfId="4061"/>
    <cellStyle name="ÅëÈ­ [0]_laroux_1 14 6" xfId="4062"/>
    <cellStyle name="AeE­ [0]_laroux_1 14 7" xfId="4063"/>
    <cellStyle name="ÅëÈ­ [0]_laroux_1 14 7" xfId="4064"/>
    <cellStyle name="AeE­ [0]_laroux_1 14 8" xfId="4065"/>
    <cellStyle name="ÅëÈ­ [0]_laroux_1 14 8" xfId="4066"/>
    <cellStyle name="AeE­ [0]_laroux_1 14 9" xfId="4067"/>
    <cellStyle name="ÅëÈ­ [0]_laroux_1 14 9" xfId="4068"/>
    <cellStyle name="AeE­ [0]_laroux_1 15" xfId="513"/>
    <cellStyle name="ÅëÈ­ [0]_laroux_1 15" xfId="514"/>
    <cellStyle name="AeE­ [0]_laroux_1 16" xfId="515"/>
    <cellStyle name="ÅëÈ­ [0]_laroux_1 16" xfId="516"/>
    <cellStyle name="AeE­ [0]_laroux_1 17" xfId="517"/>
    <cellStyle name="ÅëÈ­ [0]_laroux_1 17" xfId="518"/>
    <cellStyle name="AeE­ [0]_laroux_1 18" xfId="519"/>
    <cellStyle name="ÅëÈ­ [0]_laroux_1 18" xfId="520"/>
    <cellStyle name="AeE­ [0]_laroux_1 19" xfId="521"/>
    <cellStyle name="ÅëÈ­ [0]_laroux_1 19" xfId="522"/>
    <cellStyle name="AeE­ [0]_laroux_1 2" xfId="523"/>
    <cellStyle name="ÅëÈ­ [0]_laroux_1 2" xfId="524"/>
    <cellStyle name="AeE­ [0]_laroux_1 20" xfId="525"/>
    <cellStyle name="ÅëÈ­ [0]_laroux_1 20" xfId="526"/>
    <cellStyle name="AeE­ [0]_laroux_1 21" xfId="527"/>
    <cellStyle name="ÅëÈ­ [0]_laroux_1 21" xfId="528"/>
    <cellStyle name="AeE­ [0]_laroux_1 22" xfId="529"/>
    <cellStyle name="ÅëÈ­ [0]_laroux_1 22" xfId="530"/>
    <cellStyle name="AeE­ [0]_laroux_1 23" xfId="531"/>
    <cellStyle name="ÅëÈ­ [0]_laroux_1 23" xfId="532"/>
    <cellStyle name="AeE­ [0]_laroux_1 24" xfId="533"/>
    <cellStyle name="ÅëÈ­ [0]_laroux_1 24" xfId="534"/>
    <cellStyle name="AeE­ [0]_laroux_1 25" xfId="535"/>
    <cellStyle name="ÅëÈ­ [0]_laroux_1 25" xfId="536"/>
    <cellStyle name="AeE­ [0]_laroux_1 26" xfId="537"/>
    <cellStyle name="ÅëÈ­ [0]_laroux_1 26" xfId="538"/>
    <cellStyle name="AeE­ [0]_laroux_1 27" xfId="539"/>
    <cellStyle name="ÅëÈ­ [0]_laroux_1 27" xfId="540"/>
    <cellStyle name="AeE­ [0]_laroux_1 28" xfId="541"/>
    <cellStyle name="ÅëÈ­ [0]_laroux_1 28" xfId="542"/>
    <cellStyle name="AeE­ [0]_laroux_1 29" xfId="543"/>
    <cellStyle name="ÅëÈ­ [0]_laroux_1 29" xfId="544"/>
    <cellStyle name="AeE­ [0]_laroux_1 3" xfId="545"/>
    <cellStyle name="ÅëÈ­ [0]_laroux_1 3" xfId="546"/>
    <cellStyle name="AeE­ [0]_laroux_1 30" xfId="547"/>
    <cellStyle name="ÅëÈ­ [0]_laroux_1 30" xfId="548"/>
    <cellStyle name="AeE­ [0]_laroux_1 31" xfId="549"/>
    <cellStyle name="ÅëÈ­ [0]_laroux_1 31" xfId="550"/>
    <cellStyle name="AeE­ [0]_laroux_1 32" xfId="551"/>
    <cellStyle name="ÅëÈ­ [0]_laroux_1 32" xfId="552"/>
    <cellStyle name="AeE­ [0]_laroux_1 33" xfId="553"/>
    <cellStyle name="ÅëÈ­ [0]_laroux_1 33" xfId="554"/>
    <cellStyle name="AeE­ [0]_laroux_1 34" xfId="555"/>
    <cellStyle name="ÅëÈ­ [0]_laroux_1 34" xfId="556"/>
    <cellStyle name="AeE­ [0]_laroux_1 35" xfId="557"/>
    <cellStyle name="ÅëÈ­ [0]_laroux_1 35" xfId="558"/>
    <cellStyle name="AeE­ [0]_laroux_1 36" xfId="559"/>
    <cellStyle name="ÅëÈ­ [0]_laroux_1 36" xfId="560"/>
    <cellStyle name="AeE­ [0]_laroux_1 37" xfId="561"/>
    <cellStyle name="ÅëÈ­ [0]_laroux_1 37" xfId="562"/>
    <cellStyle name="AeE­ [0]_laroux_1 38" xfId="563"/>
    <cellStyle name="ÅëÈ­ [0]_laroux_1 38" xfId="564"/>
    <cellStyle name="AeE­ [0]_laroux_1 39" xfId="565"/>
    <cellStyle name="ÅëÈ­ [0]_laroux_1 39" xfId="566"/>
    <cellStyle name="AeE­ [0]_laroux_1 4" xfId="567"/>
    <cellStyle name="ÅëÈ­ [0]_laroux_1 4" xfId="568"/>
    <cellStyle name="AeE­ [0]_laroux_1 40" xfId="569"/>
    <cellStyle name="ÅëÈ­ [0]_laroux_1 40" xfId="570"/>
    <cellStyle name="AeE­ [0]_laroux_1 41" xfId="571"/>
    <cellStyle name="ÅëÈ­ [0]_laroux_1 41" xfId="572"/>
    <cellStyle name="AeE­ [0]_laroux_1 5" xfId="573"/>
    <cellStyle name="ÅëÈ­ [0]_laroux_1 5" xfId="574"/>
    <cellStyle name="AeE­ [0]_laroux_1 6" xfId="575"/>
    <cellStyle name="ÅëÈ­ [0]_laroux_1 6" xfId="576"/>
    <cellStyle name="AeE­ [0]_laroux_1 7" xfId="577"/>
    <cellStyle name="ÅëÈ­ [0]_laroux_1 7" xfId="578"/>
    <cellStyle name="AeE­ [0]_laroux_1 8" xfId="579"/>
    <cellStyle name="ÅëÈ­ [0]_laroux_1 8" xfId="580"/>
    <cellStyle name="AeE­ [0]_laroux_1 9" xfId="581"/>
    <cellStyle name="ÅëÈ­ [0]_laroux_1 9" xfId="582"/>
    <cellStyle name="AeE­ [0]_laroux_2" xfId="61"/>
    <cellStyle name="ÅëÈ­ [0]_laroux_2" xfId="62"/>
    <cellStyle name="AeE­ [0]_laroux_2 10" xfId="583"/>
    <cellStyle name="ÅëÈ­ [0]_laroux_2 10" xfId="584"/>
    <cellStyle name="AeE­ [0]_laroux_2 11" xfId="585"/>
    <cellStyle name="ÅëÈ­ [0]_laroux_2 11" xfId="586"/>
    <cellStyle name="AeE­ [0]_laroux_2 12" xfId="587"/>
    <cellStyle name="ÅëÈ­ [0]_laroux_2 12" xfId="588"/>
    <cellStyle name="AeE­ [0]_laroux_2 13" xfId="589"/>
    <cellStyle name="ÅëÈ­ [0]_laroux_2 13" xfId="590"/>
    <cellStyle name="AeE­ [0]_laroux_2 14" xfId="591"/>
    <cellStyle name="ÅëÈ­ [0]_laroux_2 14" xfId="592"/>
    <cellStyle name="AeE­ [0]_laroux_2 15" xfId="593"/>
    <cellStyle name="ÅëÈ­ [0]_laroux_2 15" xfId="594"/>
    <cellStyle name="AeE­ [0]_laroux_2 16" xfId="595"/>
    <cellStyle name="ÅëÈ­ [0]_laroux_2 16" xfId="596"/>
    <cellStyle name="AeE­ [0]_laroux_2 17" xfId="597"/>
    <cellStyle name="ÅëÈ­ [0]_laroux_2 17" xfId="598"/>
    <cellStyle name="AeE­ [0]_laroux_2 18" xfId="599"/>
    <cellStyle name="ÅëÈ­ [0]_laroux_2 18" xfId="600"/>
    <cellStyle name="AeE­ [0]_laroux_2 19" xfId="601"/>
    <cellStyle name="ÅëÈ­ [0]_laroux_2 19" xfId="602"/>
    <cellStyle name="AeE­ [0]_laroux_2 2" xfId="603"/>
    <cellStyle name="ÅëÈ­ [0]_laroux_2 2" xfId="604"/>
    <cellStyle name="AeE­ [0]_laroux_2 20" xfId="605"/>
    <cellStyle name="ÅëÈ­ [0]_laroux_2 20" xfId="606"/>
    <cellStyle name="AeE­ [0]_laroux_2 21" xfId="607"/>
    <cellStyle name="ÅëÈ­ [0]_laroux_2 21" xfId="608"/>
    <cellStyle name="AeE­ [0]_laroux_2 22" xfId="609"/>
    <cellStyle name="ÅëÈ­ [0]_laroux_2 22" xfId="610"/>
    <cellStyle name="AeE­ [0]_laroux_2 23" xfId="611"/>
    <cellStyle name="ÅëÈ­ [0]_laroux_2 23" xfId="612"/>
    <cellStyle name="AeE­ [0]_laroux_2 24" xfId="613"/>
    <cellStyle name="ÅëÈ­ [0]_laroux_2 24" xfId="614"/>
    <cellStyle name="AeE­ [0]_laroux_2 25" xfId="615"/>
    <cellStyle name="ÅëÈ­ [0]_laroux_2 25" xfId="616"/>
    <cellStyle name="AeE­ [0]_laroux_2 26" xfId="617"/>
    <cellStyle name="ÅëÈ­ [0]_laroux_2 26" xfId="618"/>
    <cellStyle name="AeE­ [0]_laroux_2 27" xfId="619"/>
    <cellStyle name="ÅëÈ­ [0]_laroux_2 27" xfId="620"/>
    <cellStyle name="AeE­ [0]_laroux_2 28" xfId="621"/>
    <cellStyle name="ÅëÈ­ [0]_laroux_2 28" xfId="622"/>
    <cellStyle name="AeE­ [0]_laroux_2 29" xfId="623"/>
    <cellStyle name="ÅëÈ­ [0]_laroux_2 29" xfId="624"/>
    <cellStyle name="AeE­ [0]_laroux_2 3" xfId="625"/>
    <cellStyle name="ÅëÈ­ [0]_laroux_2 3" xfId="626"/>
    <cellStyle name="AeE­ [0]_laroux_2 30" xfId="627"/>
    <cellStyle name="ÅëÈ­ [0]_laroux_2 30" xfId="628"/>
    <cellStyle name="AeE­ [0]_laroux_2 31" xfId="629"/>
    <cellStyle name="ÅëÈ­ [0]_laroux_2 31" xfId="630"/>
    <cellStyle name="AeE­ [0]_laroux_2 32" xfId="631"/>
    <cellStyle name="ÅëÈ­ [0]_laroux_2 32" xfId="632"/>
    <cellStyle name="AeE­ [0]_laroux_2 33" xfId="633"/>
    <cellStyle name="ÅëÈ­ [0]_laroux_2 33" xfId="634"/>
    <cellStyle name="AeE­ [0]_laroux_2 34" xfId="635"/>
    <cellStyle name="ÅëÈ­ [0]_laroux_2 34" xfId="636"/>
    <cellStyle name="AeE­ [0]_laroux_2 35" xfId="637"/>
    <cellStyle name="ÅëÈ­ [0]_laroux_2 35" xfId="638"/>
    <cellStyle name="AeE­ [0]_laroux_2 36" xfId="639"/>
    <cellStyle name="ÅëÈ­ [0]_laroux_2 36" xfId="640"/>
    <cellStyle name="AeE­ [0]_laroux_2 37" xfId="641"/>
    <cellStyle name="ÅëÈ­ [0]_laroux_2 37" xfId="642"/>
    <cellStyle name="AeE­ [0]_laroux_2 38" xfId="643"/>
    <cellStyle name="ÅëÈ­ [0]_laroux_2 38" xfId="644"/>
    <cellStyle name="AeE­ [0]_laroux_2 39" xfId="645"/>
    <cellStyle name="ÅëÈ­ [0]_laroux_2 39" xfId="646"/>
    <cellStyle name="AeE­ [0]_laroux_2 4" xfId="647"/>
    <cellStyle name="ÅëÈ­ [0]_laroux_2 4" xfId="648"/>
    <cellStyle name="AeE­ [0]_laroux_2 40" xfId="649"/>
    <cellStyle name="ÅëÈ­ [0]_laroux_2 40" xfId="650"/>
    <cellStyle name="AeE­ [0]_laroux_2 41" xfId="651"/>
    <cellStyle name="ÅëÈ­ [0]_laroux_2 41" xfId="652"/>
    <cellStyle name="AeE­ [0]_laroux_2 5" xfId="653"/>
    <cellStyle name="ÅëÈ­ [0]_laroux_2 5" xfId="654"/>
    <cellStyle name="AeE­ [0]_laroux_2 6" xfId="655"/>
    <cellStyle name="ÅëÈ­ [0]_laroux_2 6" xfId="656"/>
    <cellStyle name="AeE­ [0]_laroux_2 7" xfId="657"/>
    <cellStyle name="ÅëÈ­ [0]_laroux_2 7" xfId="658"/>
    <cellStyle name="AeE­ [0]_laroux_2 8" xfId="659"/>
    <cellStyle name="ÅëÈ­ [0]_laroux_2 8" xfId="660"/>
    <cellStyle name="AeE­ [0]_laroux_2 9" xfId="661"/>
    <cellStyle name="ÅëÈ­ [0]_laroux_2 9" xfId="662"/>
    <cellStyle name="AeE­ [0]_laroux_2_41-06농림16" xfId="63"/>
    <cellStyle name="ÅëÈ­ [0]_laroux_2_41-06농림16" xfId="64"/>
    <cellStyle name="AeE­ [0]_laroux_2_41-06농림16 10" xfId="663"/>
    <cellStyle name="ÅëÈ­ [0]_laroux_2_41-06농림16 10" xfId="664"/>
    <cellStyle name="AeE­ [0]_laroux_2_41-06농림16 11" xfId="665"/>
    <cellStyle name="ÅëÈ­ [0]_laroux_2_41-06농림16 11" xfId="666"/>
    <cellStyle name="AeE­ [0]_laroux_2_41-06농림16 12" xfId="667"/>
    <cellStyle name="ÅëÈ­ [0]_laroux_2_41-06농림16 12" xfId="668"/>
    <cellStyle name="AeE­ [0]_laroux_2_41-06농림16 13" xfId="669"/>
    <cellStyle name="ÅëÈ­ [0]_laroux_2_41-06농림16 13" xfId="670"/>
    <cellStyle name="AeE­ [0]_laroux_2_41-06농림16 14" xfId="671"/>
    <cellStyle name="ÅëÈ­ [0]_laroux_2_41-06농림16 14" xfId="672"/>
    <cellStyle name="AeE­ [0]_laroux_2_41-06농림16 15" xfId="673"/>
    <cellStyle name="ÅëÈ­ [0]_laroux_2_41-06농림16 15" xfId="674"/>
    <cellStyle name="AeE­ [0]_laroux_2_41-06농림16 16" xfId="675"/>
    <cellStyle name="ÅëÈ­ [0]_laroux_2_41-06농림16 16" xfId="676"/>
    <cellStyle name="AeE­ [0]_laroux_2_41-06농림16 17" xfId="677"/>
    <cellStyle name="ÅëÈ­ [0]_laroux_2_41-06농림16 17" xfId="678"/>
    <cellStyle name="AeE­ [0]_laroux_2_41-06농림16 18" xfId="679"/>
    <cellStyle name="ÅëÈ­ [0]_laroux_2_41-06농림16 18" xfId="680"/>
    <cellStyle name="AeE­ [0]_laroux_2_41-06농림16 19" xfId="681"/>
    <cellStyle name="ÅëÈ­ [0]_laroux_2_41-06농림16 19" xfId="682"/>
    <cellStyle name="AeE­ [0]_laroux_2_41-06농림16 2" xfId="683"/>
    <cellStyle name="ÅëÈ­ [0]_laroux_2_41-06농림16 2" xfId="684"/>
    <cellStyle name="AeE­ [0]_laroux_2_41-06농림16 20" xfId="685"/>
    <cellStyle name="ÅëÈ­ [0]_laroux_2_41-06농림16 20" xfId="686"/>
    <cellStyle name="AeE­ [0]_laroux_2_41-06농림16 21" xfId="687"/>
    <cellStyle name="ÅëÈ­ [0]_laroux_2_41-06농림16 21" xfId="688"/>
    <cellStyle name="AeE­ [0]_laroux_2_41-06농림16 22" xfId="689"/>
    <cellStyle name="ÅëÈ­ [0]_laroux_2_41-06농림16 22" xfId="690"/>
    <cellStyle name="AeE­ [0]_laroux_2_41-06농림16 23" xfId="691"/>
    <cellStyle name="ÅëÈ­ [0]_laroux_2_41-06농림16 23" xfId="692"/>
    <cellStyle name="AeE­ [0]_laroux_2_41-06농림16 24" xfId="693"/>
    <cellStyle name="ÅëÈ­ [0]_laroux_2_41-06농림16 24" xfId="694"/>
    <cellStyle name="AeE­ [0]_laroux_2_41-06농림16 25" xfId="695"/>
    <cellStyle name="ÅëÈ­ [0]_laroux_2_41-06농림16 25" xfId="696"/>
    <cellStyle name="AeE­ [0]_laroux_2_41-06농림16 26" xfId="697"/>
    <cellStyle name="ÅëÈ­ [0]_laroux_2_41-06농림16 26" xfId="698"/>
    <cellStyle name="AeE­ [0]_laroux_2_41-06농림16 27" xfId="699"/>
    <cellStyle name="ÅëÈ­ [0]_laroux_2_41-06농림16 27" xfId="700"/>
    <cellStyle name="AeE­ [0]_laroux_2_41-06농림16 28" xfId="701"/>
    <cellStyle name="ÅëÈ­ [0]_laroux_2_41-06농림16 28" xfId="702"/>
    <cellStyle name="AeE­ [0]_laroux_2_41-06농림16 29" xfId="703"/>
    <cellStyle name="ÅëÈ­ [0]_laroux_2_41-06농림16 29" xfId="704"/>
    <cellStyle name="AeE­ [0]_laroux_2_41-06농림16 3" xfId="705"/>
    <cellStyle name="ÅëÈ­ [0]_laroux_2_41-06농림16 3" xfId="706"/>
    <cellStyle name="AeE­ [0]_laroux_2_41-06농림16 30" xfId="707"/>
    <cellStyle name="ÅëÈ­ [0]_laroux_2_41-06농림16 30" xfId="708"/>
    <cellStyle name="AeE­ [0]_laroux_2_41-06농림16 31" xfId="709"/>
    <cellStyle name="ÅëÈ­ [0]_laroux_2_41-06농림16 31" xfId="710"/>
    <cellStyle name="AeE­ [0]_laroux_2_41-06농림16 32" xfId="711"/>
    <cellStyle name="ÅëÈ­ [0]_laroux_2_41-06농림16 32" xfId="712"/>
    <cellStyle name="AeE­ [0]_laroux_2_41-06농림16 33" xfId="713"/>
    <cellStyle name="ÅëÈ­ [0]_laroux_2_41-06농림16 33" xfId="714"/>
    <cellStyle name="AeE­ [0]_laroux_2_41-06농림16 34" xfId="715"/>
    <cellStyle name="ÅëÈ­ [0]_laroux_2_41-06농림16 34" xfId="716"/>
    <cellStyle name="AeE­ [0]_laroux_2_41-06농림16 35" xfId="717"/>
    <cellStyle name="ÅëÈ­ [0]_laroux_2_41-06농림16 35" xfId="718"/>
    <cellStyle name="AeE­ [0]_laroux_2_41-06농림16 36" xfId="719"/>
    <cellStyle name="ÅëÈ­ [0]_laroux_2_41-06농림16 36" xfId="720"/>
    <cellStyle name="AeE­ [0]_laroux_2_41-06농림16 37" xfId="721"/>
    <cellStyle name="ÅëÈ­ [0]_laroux_2_41-06농림16 37" xfId="722"/>
    <cellStyle name="AeE­ [0]_laroux_2_41-06농림16 38" xfId="723"/>
    <cellStyle name="ÅëÈ­ [0]_laroux_2_41-06농림16 38" xfId="724"/>
    <cellStyle name="AeE­ [0]_laroux_2_41-06농림16 39" xfId="725"/>
    <cellStyle name="ÅëÈ­ [0]_laroux_2_41-06농림16 39" xfId="726"/>
    <cellStyle name="AeE­ [0]_laroux_2_41-06농림16 4" xfId="727"/>
    <cellStyle name="ÅëÈ­ [0]_laroux_2_41-06농림16 4" xfId="728"/>
    <cellStyle name="AeE­ [0]_laroux_2_41-06농림16 40" xfId="729"/>
    <cellStyle name="ÅëÈ­ [0]_laroux_2_41-06농림16 40" xfId="730"/>
    <cellStyle name="AeE­ [0]_laroux_2_41-06농림16 41" xfId="731"/>
    <cellStyle name="ÅëÈ­ [0]_laroux_2_41-06농림16 41" xfId="732"/>
    <cellStyle name="AeE­ [0]_laroux_2_41-06농림16 5" xfId="733"/>
    <cellStyle name="ÅëÈ­ [0]_laroux_2_41-06농림16 5" xfId="734"/>
    <cellStyle name="AeE­ [0]_laroux_2_41-06농림16 6" xfId="735"/>
    <cellStyle name="ÅëÈ­ [0]_laroux_2_41-06농림16 6" xfId="736"/>
    <cellStyle name="AeE­ [0]_laroux_2_41-06농림16 7" xfId="737"/>
    <cellStyle name="ÅëÈ­ [0]_laroux_2_41-06농림16 7" xfId="738"/>
    <cellStyle name="AeE­ [0]_laroux_2_41-06농림16 8" xfId="739"/>
    <cellStyle name="ÅëÈ­ [0]_laroux_2_41-06농림16 8" xfId="740"/>
    <cellStyle name="AeE­ [0]_laroux_2_41-06농림16 9" xfId="741"/>
    <cellStyle name="ÅëÈ­ [0]_laroux_2_41-06농림16 9" xfId="742"/>
    <cellStyle name="AeE­ [0]_laroux_2_41-06농림41" xfId="65"/>
    <cellStyle name="ÅëÈ­ [0]_laroux_2_41-06농림41" xfId="66"/>
    <cellStyle name="AeE­ [0]_laroux_2_41-06농림41 10" xfId="743"/>
    <cellStyle name="ÅëÈ­ [0]_laroux_2_41-06농림41 10" xfId="744"/>
    <cellStyle name="AeE­ [0]_laroux_2_41-06농림41 11" xfId="745"/>
    <cellStyle name="ÅëÈ­ [0]_laroux_2_41-06농림41 11" xfId="746"/>
    <cellStyle name="AeE­ [0]_laroux_2_41-06농림41 12" xfId="747"/>
    <cellStyle name="ÅëÈ­ [0]_laroux_2_41-06농림41 12" xfId="748"/>
    <cellStyle name="AeE­ [0]_laroux_2_41-06농림41 13" xfId="749"/>
    <cellStyle name="ÅëÈ­ [0]_laroux_2_41-06농림41 13" xfId="750"/>
    <cellStyle name="AeE­ [0]_laroux_2_41-06농림41 14" xfId="751"/>
    <cellStyle name="ÅëÈ­ [0]_laroux_2_41-06농림41 14" xfId="752"/>
    <cellStyle name="AeE­ [0]_laroux_2_41-06농림41 15" xfId="753"/>
    <cellStyle name="ÅëÈ­ [0]_laroux_2_41-06농림41 15" xfId="754"/>
    <cellStyle name="AeE­ [0]_laroux_2_41-06농림41 16" xfId="755"/>
    <cellStyle name="ÅëÈ­ [0]_laroux_2_41-06농림41 16" xfId="756"/>
    <cellStyle name="AeE­ [0]_laroux_2_41-06농림41 17" xfId="757"/>
    <cellStyle name="ÅëÈ­ [0]_laroux_2_41-06농림41 17" xfId="758"/>
    <cellStyle name="AeE­ [0]_laroux_2_41-06농림41 18" xfId="759"/>
    <cellStyle name="ÅëÈ­ [0]_laroux_2_41-06농림41 18" xfId="760"/>
    <cellStyle name="AeE­ [0]_laroux_2_41-06농림41 19" xfId="761"/>
    <cellStyle name="ÅëÈ­ [0]_laroux_2_41-06농림41 19" xfId="762"/>
    <cellStyle name="AeE­ [0]_laroux_2_41-06농림41 2" xfId="763"/>
    <cellStyle name="ÅëÈ­ [0]_laroux_2_41-06농림41 2" xfId="764"/>
    <cellStyle name="AeE­ [0]_laroux_2_41-06농림41 20" xfId="765"/>
    <cellStyle name="ÅëÈ­ [0]_laroux_2_41-06농림41 20" xfId="766"/>
    <cellStyle name="AeE­ [0]_laroux_2_41-06농림41 21" xfId="767"/>
    <cellStyle name="ÅëÈ­ [0]_laroux_2_41-06농림41 21" xfId="768"/>
    <cellStyle name="AeE­ [0]_laroux_2_41-06농림41 22" xfId="769"/>
    <cellStyle name="ÅëÈ­ [0]_laroux_2_41-06농림41 22" xfId="770"/>
    <cellStyle name="AeE­ [0]_laroux_2_41-06농림41 23" xfId="771"/>
    <cellStyle name="ÅëÈ­ [0]_laroux_2_41-06농림41 23" xfId="772"/>
    <cellStyle name="AeE­ [0]_laroux_2_41-06농림41 24" xfId="773"/>
    <cellStyle name="ÅëÈ­ [0]_laroux_2_41-06농림41 24" xfId="774"/>
    <cellStyle name="AeE­ [0]_laroux_2_41-06농림41 25" xfId="775"/>
    <cellStyle name="ÅëÈ­ [0]_laroux_2_41-06농림41 25" xfId="776"/>
    <cellStyle name="AeE­ [0]_laroux_2_41-06농림41 26" xfId="777"/>
    <cellStyle name="ÅëÈ­ [0]_laroux_2_41-06농림41 26" xfId="778"/>
    <cellStyle name="AeE­ [0]_laroux_2_41-06농림41 27" xfId="779"/>
    <cellStyle name="ÅëÈ­ [0]_laroux_2_41-06농림41 27" xfId="780"/>
    <cellStyle name="AeE­ [0]_laroux_2_41-06농림41 28" xfId="781"/>
    <cellStyle name="ÅëÈ­ [0]_laroux_2_41-06농림41 28" xfId="782"/>
    <cellStyle name="AeE­ [0]_laroux_2_41-06농림41 29" xfId="783"/>
    <cellStyle name="ÅëÈ­ [0]_laroux_2_41-06농림41 29" xfId="784"/>
    <cellStyle name="AeE­ [0]_laroux_2_41-06농림41 3" xfId="785"/>
    <cellStyle name="ÅëÈ­ [0]_laroux_2_41-06농림41 3" xfId="786"/>
    <cellStyle name="AeE­ [0]_laroux_2_41-06농림41 30" xfId="787"/>
    <cellStyle name="ÅëÈ­ [0]_laroux_2_41-06농림41 30" xfId="788"/>
    <cellStyle name="AeE­ [0]_laroux_2_41-06농림41 31" xfId="789"/>
    <cellStyle name="ÅëÈ­ [0]_laroux_2_41-06농림41 31" xfId="790"/>
    <cellStyle name="AeE­ [0]_laroux_2_41-06농림41 32" xfId="791"/>
    <cellStyle name="ÅëÈ­ [0]_laroux_2_41-06농림41 32" xfId="792"/>
    <cellStyle name="AeE­ [0]_laroux_2_41-06농림41 33" xfId="793"/>
    <cellStyle name="ÅëÈ­ [0]_laroux_2_41-06농림41 33" xfId="794"/>
    <cellStyle name="AeE­ [0]_laroux_2_41-06농림41 34" xfId="795"/>
    <cellStyle name="ÅëÈ­ [0]_laroux_2_41-06농림41 34" xfId="796"/>
    <cellStyle name="AeE­ [0]_laroux_2_41-06농림41 35" xfId="797"/>
    <cellStyle name="ÅëÈ­ [0]_laroux_2_41-06농림41 35" xfId="798"/>
    <cellStyle name="AeE­ [0]_laroux_2_41-06농림41 36" xfId="799"/>
    <cellStyle name="ÅëÈ­ [0]_laroux_2_41-06농림41 36" xfId="800"/>
    <cellStyle name="AeE­ [0]_laroux_2_41-06농림41 37" xfId="801"/>
    <cellStyle name="ÅëÈ­ [0]_laroux_2_41-06농림41 37" xfId="802"/>
    <cellStyle name="AeE­ [0]_laroux_2_41-06농림41 38" xfId="803"/>
    <cellStyle name="ÅëÈ­ [0]_laroux_2_41-06농림41 38" xfId="804"/>
    <cellStyle name="AeE­ [0]_laroux_2_41-06농림41 39" xfId="805"/>
    <cellStyle name="ÅëÈ­ [0]_laroux_2_41-06농림41 39" xfId="806"/>
    <cellStyle name="AeE­ [0]_laroux_2_41-06농림41 4" xfId="807"/>
    <cellStyle name="ÅëÈ­ [0]_laroux_2_41-06농림41 4" xfId="808"/>
    <cellStyle name="AeE­ [0]_laroux_2_41-06농림41 40" xfId="809"/>
    <cellStyle name="ÅëÈ­ [0]_laroux_2_41-06농림41 40" xfId="810"/>
    <cellStyle name="AeE­ [0]_laroux_2_41-06농림41 41" xfId="811"/>
    <cellStyle name="ÅëÈ­ [0]_laroux_2_41-06농림41 41" xfId="812"/>
    <cellStyle name="AeE­ [0]_laroux_2_41-06농림41 5" xfId="813"/>
    <cellStyle name="ÅëÈ­ [0]_laroux_2_41-06농림41 5" xfId="814"/>
    <cellStyle name="AeE­ [0]_laroux_2_41-06농림41 6" xfId="815"/>
    <cellStyle name="ÅëÈ­ [0]_laroux_2_41-06농림41 6" xfId="816"/>
    <cellStyle name="AeE­ [0]_laroux_2_41-06농림41 7" xfId="817"/>
    <cellStyle name="ÅëÈ­ [0]_laroux_2_41-06농림41 7" xfId="818"/>
    <cellStyle name="AeE­ [0]_laroux_2_41-06농림41 8" xfId="819"/>
    <cellStyle name="ÅëÈ­ [0]_laroux_2_41-06농림41 8" xfId="820"/>
    <cellStyle name="AeE­ [0]_laroux_2_41-06농림41 9" xfId="821"/>
    <cellStyle name="ÅëÈ­ [0]_laroux_2_41-06농림41 9" xfId="822"/>
    <cellStyle name="AeE­ [0]_Sheet1" xfId="67"/>
    <cellStyle name="ÅëÈ­ [0]_Sheet1" xfId="68"/>
    <cellStyle name="AeE­ [0]_Sheet1 10" xfId="823"/>
    <cellStyle name="ÅëÈ­ [0]_Sheet1 10" xfId="824"/>
    <cellStyle name="AeE­ [0]_Sheet1 11" xfId="825"/>
    <cellStyle name="ÅëÈ­ [0]_Sheet1 11" xfId="826"/>
    <cellStyle name="AeE­ [0]_Sheet1 12" xfId="827"/>
    <cellStyle name="ÅëÈ­ [0]_Sheet1 12" xfId="828"/>
    <cellStyle name="AeE­ [0]_Sheet1 12 10" xfId="4069"/>
    <cellStyle name="ÅëÈ­ [0]_Sheet1 13" xfId="829"/>
    <cellStyle name="AeE­ [0]_Sheet1 14" xfId="830"/>
    <cellStyle name="ÅëÈ­ [0]_Sheet1 14" xfId="831"/>
    <cellStyle name="AeE­ [0]_Sheet1 14 10" xfId="4070"/>
    <cellStyle name="ÅëÈ­ [0]_Sheet1 14 10" xfId="4071"/>
    <cellStyle name="AeE­ [0]_Sheet1 14 11" xfId="4072"/>
    <cellStyle name="ÅëÈ­ [0]_Sheet1 14 11" xfId="4073"/>
    <cellStyle name="AeE­ [0]_Sheet1 14 12" xfId="4074"/>
    <cellStyle name="ÅëÈ­ [0]_Sheet1 14 12" xfId="4075"/>
    <cellStyle name="AeE­ [0]_Sheet1 14 13" xfId="4076"/>
    <cellStyle name="ÅëÈ­ [0]_Sheet1 14 13" xfId="4077"/>
    <cellStyle name="AeE­ [0]_Sheet1 14 14" xfId="4078"/>
    <cellStyle name="ÅëÈ­ [0]_Sheet1 14 14" xfId="4079"/>
    <cellStyle name="AeE­ [0]_Sheet1 14 15" xfId="4080"/>
    <cellStyle name="ÅëÈ­ [0]_Sheet1 14 15" xfId="4081"/>
    <cellStyle name="AeE­ [0]_Sheet1 14 16" xfId="4082"/>
    <cellStyle name="ÅëÈ­ [0]_Sheet1 14 16" xfId="4083"/>
    <cellStyle name="AeE­ [0]_Sheet1 14 17" xfId="4084"/>
    <cellStyle name="ÅëÈ­ [0]_Sheet1 14 17" xfId="4085"/>
    <cellStyle name="AeE­ [0]_Sheet1 14 18" xfId="4086"/>
    <cellStyle name="ÅëÈ­ [0]_Sheet1 14 18" xfId="4087"/>
    <cellStyle name="AeE­ [0]_Sheet1 14 19" xfId="4088"/>
    <cellStyle name="ÅëÈ­ [0]_Sheet1 14 19" xfId="4089"/>
    <cellStyle name="AeE­ [0]_Sheet1 14 2" xfId="4090"/>
    <cellStyle name="ÅëÈ­ [0]_Sheet1 14 2" xfId="4091"/>
    <cellStyle name="AeE­ [0]_Sheet1 14 20" xfId="4092"/>
    <cellStyle name="ÅëÈ­ [0]_Sheet1 14 20" xfId="4093"/>
    <cellStyle name="AeE­ [0]_Sheet1 14 21" xfId="4094"/>
    <cellStyle name="ÅëÈ­ [0]_Sheet1 14 21" xfId="4095"/>
    <cellStyle name="AeE­ [0]_Sheet1 14 22" xfId="4096"/>
    <cellStyle name="ÅëÈ­ [0]_Sheet1 14 22" xfId="4097"/>
    <cellStyle name="AeE­ [0]_Sheet1 14 23" xfId="4098"/>
    <cellStyle name="ÅëÈ­ [0]_Sheet1 14 23" xfId="4099"/>
    <cellStyle name="AeE­ [0]_Sheet1 14 24" xfId="4100"/>
    <cellStyle name="ÅëÈ­ [0]_Sheet1 14 24" xfId="4101"/>
    <cellStyle name="AeE­ [0]_Sheet1 14 25" xfId="4102"/>
    <cellStyle name="ÅëÈ­ [0]_Sheet1 14 25" xfId="4103"/>
    <cellStyle name="AeE­ [0]_Sheet1 14 26" xfId="4104"/>
    <cellStyle name="ÅëÈ­ [0]_Sheet1 14 26" xfId="4105"/>
    <cellStyle name="AeE­ [0]_Sheet1 14 27" xfId="4106"/>
    <cellStyle name="ÅëÈ­ [0]_Sheet1 14 27" xfId="4107"/>
    <cellStyle name="AeE­ [0]_Sheet1 14 28" xfId="4108"/>
    <cellStyle name="ÅëÈ­ [0]_Sheet1 14 28" xfId="4109"/>
    <cellStyle name="AeE­ [0]_Sheet1 14 29" xfId="4110"/>
    <cellStyle name="ÅëÈ­ [0]_Sheet1 14 29" xfId="4111"/>
    <cellStyle name="AeE­ [0]_Sheet1 14 3" xfId="4112"/>
    <cellStyle name="ÅëÈ­ [0]_Sheet1 14 3" xfId="4113"/>
    <cellStyle name="AeE­ [0]_Sheet1 14 30" xfId="4114"/>
    <cellStyle name="ÅëÈ­ [0]_Sheet1 14 30" xfId="4115"/>
    <cellStyle name="AeE­ [0]_Sheet1 14 31" xfId="4116"/>
    <cellStyle name="ÅëÈ­ [0]_Sheet1 14 31" xfId="4117"/>
    <cellStyle name="AeE­ [0]_Sheet1 14 32" xfId="4118"/>
    <cellStyle name="ÅëÈ­ [0]_Sheet1 14 32" xfId="4119"/>
    <cellStyle name="AeE­ [0]_Sheet1 14 33" xfId="4120"/>
    <cellStyle name="ÅëÈ­ [0]_Sheet1 14 33" xfId="4121"/>
    <cellStyle name="AeE­ [0]_Sheet1 14 34" xfId="4122"/>
    <cellStyle name="ÅëÈ­ [0]_Sheet1 14 34" xfId="4123"/>
    <cellStyle name="AeE­ [0]_Sheet1 14 35" xfId="4124"/>
    <cellStyle name="ÅëÈ­ [0]_Sheet1 14 35" xfId="4125"/>
    <cellStyle name="AeE­ [0]_Sheet1 14 36" xfId="4126"/>
    <cellStyle name="ÅëÈ­ [0]_Sheet1 14 36" xfId="4127"/>
    <cellStyle name="AeE­ [0]_Sheet1 14 37" xfId="4128"/>
    <cellStyle name="ÅëÈ­ [0]_Sheet1 14 37" xfId="4129"/>
    <cellStyle name="AeE­ [0]_Sheet1 14 38" xfId="4130"/>
    <cellStyle name="ÅëÈ­ [0]_Sheet1 14 38" xfId="4131"/>
    <cellStyle name="AeE­ [0]_Sheet1 14 39" xfId="4132"/>
    <cellStyle name="ÅëÈ­ [0]_Sheet1 14 39" xfId="4133"/>
    <cellStyle name="AeE­ [0]_Sheet1 14 4" xfId="4134"/>
    <cellStyle name="ÅëÈ­ [0]_Sheet1 14 4" xfId="4135"/>
    <cellStyle name="AeE­ [0]_Sheet1 14 40" xfId="4136"/>
    <cellStyle name="ÅëÈ­ [0]_Sheet1 14 40" xfId="4137"/>
    <cellStyle name="AeE­ [0]_Sheet1 14 5" xfId="4138"/>
    <cellStyle name="ÅëÈ­ [0]_Sheet1 14 5" xfId="4139"/>
    <cellStyle name="AeE­ [0]_Sheet1 14 6" xfId="4140"/>
    <cellStyle name="ÅëÈ­ [0]_Sheet1 14 6" xfId="4141"/>
    <cellStyle name="AeE­ [0]_Sheet1 14 7" xfId="4142"/>
    <cellStyle name="ÅëÈ­ [0]_Sheet1 14 7" xfId="4143"/>
    <cellStyle name="AeE­ [0]_Sheet1 14 8" xfId="4144"/>
    <cellStyle name="ÅëÈ­ [0]_Sheet1 14 8" xfId="4145"/>
    <cellStyle name="AeE­ [0]_Sheet1 14 9" xfId="4146"/>
    <cellStyle name="ÅëÈ­ [0]_Sheet1 14 9" xfId="4147"/>
    <cellStyle name="AeE­ [0]_Sheet1 15" xfId="832"/>
    <cellStyle name="ÅëÈ­ [0]_Sheet1 15" xfId="833"/>
    <cellStyle name="AeE­ [0]_Sheet1 16" xfId="834"/>
    <cellStyle name="ÅëÈ­ [0]_Sheet1 16" xfId="835"/>
    <cellStyle name="AeE­ [0]_Sheet1 17" xfId="836"/>
    <cellStyle name="ÅëÈ­ [0]_Sheet1 17" xfId="837"/>
    <cellStyle name="AeE­ [0]_Sheet1 18" xfId="838"/>
    <cellStyle name="ÅëÈ­ [0]_Sheet1 18" xfId="839"/>
    <cellStyle name="AeE­ [0]_Sheet1 19" xfId="840"/>
    <cellStyle name="ÅëÈ­ [0]_Sheet1 19" xfId="841"/>
    <cellStyle name="AeE­ [0]_Sheet1 2" xfId="842"/>
    <cellStyle name="ÅëÈ­ [0]_Sheet1 2" xfId="843"/>
    <cellStyle name="AeE­ [0]_Sheet1 20" xfId="844"/>
    <cellStyle name="ÅëÈ­ [0]_Sheet1 20" xfId="845"/>
    <cellStyle name="AeE­ [0]_Sheet1 21" xfId="846"/>
    <cellStyle name="ÅëÈ­ [0]_Sheet1 21" xfId="847"/>
    <cellStyle name="AeE­ [0]_Sheet1 22" xfId="848"/>
    <cellStyle name="ÅëÈ­ [0]_Sheet1 22" xfId="849"/>
    <cellStyle name="AeE­ [0]_Sheet1 23" xfId="850"/>
    <cellStyle name="ÅëÈ­ [0]_Sheet1 23" xfId="851"/>
    <cellStyle name="AeE­ [0]_Sheet1 24" xfId="852"/>
    <cellStyle name="ÅëÈ­ [0]_Sheet1 24" xfId="853"/>
    <cellStyle name="AeE­ [0]_Sheet1 25" xfId="854"/>
    <cellStyle name="ÅëÈ­ [0]_Sheet1 25" xfId="855"/>
    <cellStyle name="AeE­ [0]_Sheet1 26" xfId="856"/>
    <cellStyle name="ÅëÈ­ [0]_Sheet1 26" xfId="857"/>
    <cellStyle name="AeE­ [0]_Sheet1 27" xfId="858"/>
    <cellStyle name="ÅëÈ­ [0]_Sheet1 27" xfId="859"/>
    <cellStyle name="AeE­ [0]_Sheet1 28" xfId="860"/>
    <cellStyle name="ÅëÈ­ [0]_Sheet1 28" xfId="861"/>
    <cellStyle name="AeE­ [0]_Sheet1 29" xfId="862"/>
    <cellStyle name="ÅëÈ­ [0]_Sheet1 29" xfId="863"/>
    <cellStyle name="AeE­ [0]_Sheet1 3" xfId="864"/>
    <cellStyle name="ÅëÈ­ [0]_Sheet1 3" xfId="865"/>
    <cellStyle name="AeE­ [0]_Sheet1 30" xfId="866"/>
    <cellStyle name="ÅëÈ­ [0]_Sheet1 30" xfId="867"/>
    <cellStyle name="AeE­ [0]_Sheet1 31" xfId="868"/>
    <cellStyle name="ÅëÈ­ [0]_Sheet1 31" xfId="869"/>
    <cellStyle name="AeE­ [0]_Sheet1 32" xfId="870"/>
    <cellStyle name="ÅëÈ­ [0]_Sheet1 32" xfId="871"/>
    <cellStyle name="AeE­ [0]_Sheet1 33" xfId="872"/>
    <cellStyle name="ÅëÈ­ [0]_Sheet1 33" xfId="873"/>
    <cellStyle name="AeE­ [0]_Sheet1 34" xfId="874"/>
    <cellStyle name="ÅëÈ­ [0]_Sheet1 34" xfId="875"/>
    <cellStyle name="AeE­ [0]_Sheet1 35" xfId="876"/>
    <cellStyle name="ÅëÈ­ [0]_Sheet1 35" xfId="877"/>
    <cellStyle name="AeE­ [0]_Sheet1 36" xfId="878"/>
    <cellStyle name="ÅëÈ­ [0]_Sheet1 36" xfId="879"/>
    <cellStyle name="AeE­ [0]_Sheet1 37" xfId="880"/>
    <cellStyle name="ÅëÈ­ [0]_Sheet1 37" xfId="881"/>
    <cellStyle name="AeE­ [0]_Sheet1 38" xfId="882"/>
    <cellStyle name="ÅëÈ­ [0]_Sheet1 38" xfId="883"/>
    <cellStyle name="AeE­ [0]_Sheet1 39" xfId="884"/>
    <cellStyle name="ÅëÈ­ [0]_Sheet1 39" xfId="885"/>
    <cellStyle name="AeE­ [0]_Sheet1 4" xfId="886"/>
    <cellStyle name="ÅëÈ­ [0]_Sheet1 4" xfId="887"/>
    <cellStyle name="AeE­ [0]_Sheet1 40" xfId="888"/>
    <cellStyle name="ÅëÈ­ [0]_Sheet1 40" xfId="889"/>
    <cellStyle name="AeE­ [0]_Sheet1 41" xfId="890"/>
    <cellStyle name="ÅëÈ­ [0]_Sheet1 41" xfId="891"/>
    <cellStyle name="AeE­ [0]_Sheet1 5" xfId="892"/>
    <cellStyle name="ÅëÈ­ [0]_Sheet1 5" xfId="893"/>
    <cellStyle name="AeE­ [0]_Sheet1 6" xfId="894"/>
    <cellStyle name="ÅëÈ­ [0]_Sheet1 6" xfId="895"/>
    <cellStyle name="AeE­ [0]_Sheet1 7" xfId="896"/>
    <cellStyle name="ÅëÈ­ [0]_Sheet1 7" xfId="897"/>
    <cellStyle name="AeE­ [0]_Sheet1 8" xfId="898"/>
    <cellStyle name="ÅëÈ­ [0]_Sheet1 8" xfId="899"/>
    <cellStyle name="AeE­ [0]_Sheet1 9" xfId="900"/>
    <cellStyle name="ÅëÈ­ [0]_Sheet1 9" xfId="901"/>
    <cellStyle name="AeE­_°eE¹_11¿a½A " xfId="3062"/>
    <cellStyle name="ÅëÈ­_¼ÕÀÍ¿¹»ê" xfId="69"/>
    <cellStyle name="AeE­_¼OAI¿¹≫e" xfId="70"/>
    <cellStyle name="ÅëÈ­_ÀÎ°Çºñ,¿ÜÁÖºñ" xfId="71"/>
    <cellStyle name="AeE­_AI°Cºn,μμ±Þºn" xfId="72"/>
    <cellStyle name="ÅëÈ­_laroux" xfId="73"/>
    <cellStyle name="AeE­_laroux_1" xfId="74"/>
    <cellStyle name="ÅëÈ­_laroux_1" xfId="75"/>
    <cellStyle name="AeE­_laroux_1 10" xfId="902"/>
    <cellStyle name="ÅëÈ­_laroux_1 10" xfId="903"/>
    <cellStyle name="AeE­_laroux_1 11" xfId="904"/>
    <cellStyle name="ÅëÈ­_laroux_1 11" xfId="905"/>
    <cellStyle name="AeE­_laroux_1 12" xfId="906"/>
    <cellStyle name="ÅëÈ­_laroux_1 12" xfId="907"/>
    <cellStyle name="AeE­_laroux_1 12 10" xfId="4148"/>
    <cellStyle name="ÅëÈ­_laroux_1 13" xfId="908"/>
    <cellStyle name="AeE­_laroux_1 14" xfId="909"/>
    <cellStyle name="ÅëÈ­_laroux_1 14" xfId="910"/>
    <cellStyle name="AeE­_laroux_1 14 10" xfId="4149"/>
    <cellStyle name="ÅëÈ­_laroux_1 14 10" xfId="4150"/>
    <cellStyle name="AeE­_laroux_1 14 11" xfId="4151"/>
    <cellStyle name="ÅëÈ­_laroux_1 14 11" xfId="4152"/>
    <cellStyle name="AeE­_laroux_1 14 12" xfId="4153"/>
    <cellStyle name="ÅëÈ­_laroux_1 14 12" xfId="4154"/>
    <cellStyle name="AeE­_laroux_1 14 13" xfId="4155"/>
    <cellStyle name="ÅëÈ­_laroux_1 14 13" xfId="4156"/>
    <cellStyle name="AeE­_laroux_1 14 14" xfId="4157"/>
    <cellStyle name="ÅëÈ­_laroux_1 14 14" xfId="4158"/>
    <cellStyle name="AeE­_laroux_1 14 15" xfId="4159"/>
    <cellStyle name="ÅëÈ­_laroux_1 14 15" xfId="4160"/>
    <cellStyle name="AeE­_laroux_1 14 16" xfId="4161"/>
    <cellStyle name="ÅëÈ­_laroux_1 14 16" xfId="4162"/>
    <cellStyle name="AeE­_laroux_1 14 17" xfId="4163"/>
    <cellStyle name="ÅëÈ­_laroux_1 14 17" xfId="4164"/>
    <cellStyle name="AeE­_laroux_1 14 18" xfId="4165"/>
    <cellStyle name="ÅëÈ­_laroux_1 14 18" xfId="4166"/>
    <cellStyle name="AeE­_laroux_1 14 19" xfId="4167"/>
    <cellStyle name="ÅëÈ­_laroux_1 14 19" xfId="4168"/>
    <cellStyle name="AeE­_laroux_1 14 2" xfId="4169"/>
    <cellStyle name="ÅëÈ­_laroux_1 14 2" xfId="4170"/>
    <cellStyle name="AeE­_laroux_1 14 20" xfId="4171"/>
    <cellStyle name="ÅëÈ­_laroux_1 14 20" xfId="4172"/>
    <cellStyle name="AeE­_laroux_1 14 21" xfId="4173"/>
    <cellStyle name="ÅëÈ­_laroux_1 14 21" xfId="4174"/>
    <cellStyle name="AeE­_laroux_1 14 22" xfId="4175"/>
    <cellStyle name="ÅëÈ­_laroux_1 14 22" xfId="4176"/>
    <cellStyle name="AeE­_laroux_1 14 23" xfId="4177"/>
    <cellStyle name="ÅëÈ­_laroux_1 14 23" xfId="4178"/>
    <cellStyle name="AeE­_laroux_1 14 24" xfId="4179"/>
    <cellStyle name="ÅëÈ­_laroux_1 14 24" xfId="4180"/>
    <cellStyle name="AeE­_laroux_1 14 25" xfId="4181"/>
    <cellStyle name="ÅëÈ­_laroux_1 14 25" xfId="4182"/>
    <cellStyle name="AeE­_laroux_1 14 26" xfId="4183"/>
    <cellStyle name="ÅëÈ­_laroux_1 14 26" xfId="4184"/>
    <cellStyle name="AeE­_laroux_1 14 27" xfId="4185"/>
    <cellStyle name="ÅëÈ­_laroux_1 14 27" xfId="4186"/>
    <cellStyle name="AeE­_laroux_1 14 28" xfId="4187"/>
    <cellStyle name="ÅëÈ­_laroux_1 14 28" xfId="4188"/>
    <cellStyle name="AeE­_laroux_1 14 29" xfId="4189"/>
    <cellStyle name="ÅëÈ­_laroux_1 14 29" xfId="4190"/>
    <cellStyle name="AeE­_laroux_1 14 3" xfId="4191"/>
    <cellStyle name="ÅëÈ­_laroux_1 14 3" xfId="4192"/>
    <cellStyle name="AeE­_laroux_1 14 30" xfId="4193"/>
    <cellStyle name="ÅëÈ­_laroux_1 14 30" xfId="4194"/>
    <cellStyle name="AeE­_laroux_1 14 31" xfId="4195"/>
    <cellStyle name="ÅëÈ­_laroux_1 14 31" xfId="4196"/>
    <cellStyle name="AeE­_laroux_1 14 32" xfId="4197"/>
    <cellStyle name="ÅëÈ­_laroux_1 14 32" xfId="4198"/>
    <cellStyle name="AeE­_laroux_1 14 33" xfId="4199"/>
    <cellStyle name="ÅëÈ­_laroux_1 14 33" xfId="4200"/>
    <cellStyle name="AeE­_laroux_1 14 34" xfId="4201"/>
    <cellStyle name="ÅëÈ­_laroux_1 14 34" xfId="4202"/>
    <cellStyle name="AeE­_laroux_1 14 35" xfId="4203"/>
    <cellStyle name="ÅëÈ­_laroux_1 14 35" xfId="4204"/>
    <cellStyle name="AeE­_laroux_1 14 36" xfId="4205"/>
    <cellStyle name="ÅëÈ­_laroux_1 14 36" xfId="4206"/>
    <cellStyle name="AeE­_laroux_1 14 37" xfId="4207"/>
    <cellStyle name="ÅëÈ­_laroux_1 14 37" xfId="4208"/>
    <cellStyle name="AeE­_laroux_1 14 38" xfId="4209"/>
    <cellStyle name="ÅëÈ­_laroux_1 14 38" xfId="4210"/>
    <cellStyle name="AeE­_laroux_1 14 39" xfId="4211"/>
    <cellStyle name="ÅëÈ­_laroux_1 14 39" xfId="4212"/>
    <cellStyle name="AeE­_laroux_1 14 4" xfId="4213"/>
    <cellStyle name="ÅëÈ­_laroux_1 14 4" xfId="4214"/>
    <cellStyle name="AeE­_laroux_1 14 40" xfId="4215"/>
    <cellStyle name="ÅëÈ­_laroux_1 14 40" xfId="4216"/>
    <cellStyle name="AeE­_laroux_1 14 5" xfId="4217"/>
    <cellStyle name="ÅëÈ­_laroux_1 14 5" xfId="4218"/>
    <cellStyle name="AeE­_laroux_1 14 6" xfId="4219"/>
    <cellStyle name="ÅëÈ­_laroux_1 14 6" xfId="4220"/>
    <cellStyle name="AeE­_laroux_1 14 7" xfId="4221"/>
    <cellStyle name="ÅëÈ­_laroux_1 14 7" xfId="4222"/>
    <cellStyle name="AeE­_laroux_1 14 8" xfId="4223"/>
    <cellStyle name="ÅëÈ­_laroux_1 14 8" xfId="4224"/>
    <cellStyle name="AeE­_laroux_1 14 9" xfId="4225"/>
    <cellStyle name="ÅëÈ­_laroux_1 14 9" xfId="4226"/>
    <cellStyle name="AeE­_laroux_1 15" xfId="911"/>
    <cellStyle name="ÅëÈ­_laroux_1 15" xfId="912"/>
    <cellStyle name="AeE­_laroux_1 16" xfId="913"/>
    <cellStyle name="ÅëÈ­_laroux_1 16" xfId="914"/>
    <cellStyle name="AeE­_laroux_1 17" xfId="915"/>
    <cellStyle name="ÅëÈ­_laroux_1 17" xfId="916"/>
    <cellStyle name="AeE­_laroux_1 18" xfId="917"/>
    <cellStyle name="ÅëÈ­_laroux_1 18" xfId="918"/>
    <cellStyle name="AeE­_laroux_1 19" xfId="919"/>
    <cellStyle name="ÅëÈ­_laroux_1 19" xfId="920"/>
    <cellStyle name="AeE­_laroux_1 2" xfId="921"/>
    <cellStyle name="ÅëÈ­_laroux_1 2" xfId="922"/>
    <cellStyle name="AeE­_laroux_1 20" xfId="923"/>
    <cellStyle name="ÅëÈ­_laroux_1 20" xfId="924"/>
    <cellStyle name="AeE­_laroux_1 21" xfId="925"/>
    <cellStyle name="ÅëÈ­_laroux_1 21" xfId="926"/>
    <cellStyle name="AeE­_laroux_1 22" xfId="927"/>
    <cellStyle name="ÅëÈ­_laroux_1 22" xfId="928"/>
    <cellStyle name="AeE­_laroux_1 23" xfId="929"/>
    <cellStyle name="ÅëÈ­_laroux_1 23" xfId="930"/>
    <cellStyle name="AeE­_laroux_1 24" xfId="931"/>
    <cellStyle name="ÅëÈ­_laroux_1 24" xfId="932"/>
    <cellStyle name="AeE­_laroux_1 25" xfId="933"/>
    <cellStyle name="ÅëÈ­_laroux_1 25" xfId="934"/>
    <cellStyle name="AeE­_laroux_1 26" xfId="935"/>
    <cellStyle name="ÅëÈ­_laroux_1 26" xfId="936"/>
    <cellStyle name="AeE­_laroux_1 27" xfId="937"/>
    <cellStyle name="ÅëÈ­_laroux_1 27" xfId="938"/>
    <cellStyle name="AeE­_laroux_1 28" xfId="939"/>
    <cellStyle name="ÅëÈ­_laroux_1 28" xfId="940"/>
    <cellStyle name="AeE­_laroux_1 29" xfId="941"/>
    <cellStyle name="ÅëÈ­_laroux_1 29" xfId="942"/>
    <cellStyle name="AeE­_laroux_1 3" xfId="943"/>
    <cellStyle name="ÅëÈ­_laroux_1 3" xfId="944"/>
    <cellStyle name="AeE­_laroux_1 30" xfId="945"/>
    <cellStyle name="ÅëÈ­_laroux_1 30" xfId="946"/>
    <cellStyle name="AeE­_laroux_1 31" xfId="947"/>
    <cellStyle name="ÅëÈ­_laroux_1 31" xfId="948"/>
    <cellStyle name="AeE­_laroux_1 32" xfId="949"/>
    <cellStyle name="ÅëÈ­_laroux_1 32" xfId="950"/>
    <cellStyle name="AeE­_laroux_1 33" xfId="951"/>
    <cellStyle name="ÅëÈ­_laroux_1 33" xfId="952"/>
    <cellStyle name="AeE­_laroux_1 34" xfId="953"/>
    <cellStyle name="ÅëÈ­_laroux_1 34" xfId="954"/>
    <cellStyle name="AeE­_laroux_1 35" xfId="955"/>
    <cellStyle name="ÅëÈ­_laroux_1 35" xfId="956"/>
    <cellStyle name="AeE­_laroux_1 36" xfId="957"/>
    <cellStyle name="ÅëÈ­_laroux_1 36" xfId="958"/>
    <cellStyle name="AeE­_laroux_1 37" xfId="959"/>
    <cellStyle name="ÅëÈ­_laroux_1 37" xfId="960"/>
    <cellStyle name="AeE­_laroux_1 38" xfId="961"/>
    <cellStyle name="ÅëÈ­_laroux_1 38" xfId="962"/>
    <cellStyle name="AeE­_laroux_1 39" xfId="963"/>
    <cellStyle name="ÅëÈ­_laroux_1 39" xfId="964"/>
    <cellStyle name="AeE­_laroux_1 4" xfId="965"/>
    <cellStyle name="ÅëÈ­_laroux_1 4" xfId="966"/>
    <cellStyle name="AeE­_laroux_1 40" xfId="967"/>
    <cellStyle name="ÅëÈ­_laroux_1 40" xfId="968"/>
    <cellStyle name="AeE­_laroux_1 41" xfId="969"/>
    <cellStyle name="ÅëÈ­_laroux_1 41" xfId="970"/>
    <cellStyle name="AeE­_laroux_1 5" xfId="971"/>
    <cellStyle name="ÅëÈ­_laroux_1 5" xfId="972"/>
    <cellStyle name="AeE­_laroux_1 6" xfId="973"/>
    <cellStyle name="ÅëÈ­_laroux_1 6" xfId="974"/>
    <cellStyle name="AeE­_laroux_1 7" xfId="975"/>
    <cellStyle name="ÅëÈ­_laroux_1 7" xfId="976"/>
    <cellStyle name="AeE­_laroux_1 8" xfId="977"/>
    <cellStyle name="ÅëÈ­_laroux_1 8" xfId="978"/>
    <cellStyle name="AeE­_laroux_1 9" xfId="979"/>
    <cellStyle name="ÅëÈ­_laroux_1 9" xfId="980"/>
    <cellStyle name="AeE­_laroux_2" xfId="76"/>
    <cellStyle name="ÅëÈ­_laroux_2" xfId="77"/>
    <cellStyle name="AeE­_laroux_2 10" xfId="981"/>
    <cellStyle name="ÅëÈ­_laroux_2 10" xfId="982"/>
    <cellStyle name="AeE­_laroux_2 11" xfId="983"/>
    <cellStyle name="ÅëÈ­_laroux_2 11" xfId="984"/>
    <cellStyle name="AeE­_laroux_2 12" xfId="985"/>
    <cellStyle name="ÅëÈ­_laroux_2 12" xfId="986"/>
    <cellStyle name="AeE­_laroux_2 13" xfId="987"/>
    <cellStyle name="ÅëÈ­_laroux_2 13" xfId="988"/>
    <cellStyle name="AeE­_laroux_2 14" xfId="989"/>
    <cellStyle name="ÅëÈ­_laroux_2 14" xfId="990"/>
    <cellStyle name="AeE­_laroux_2 15" xfId="991"/>
    <cellStyle name="ÅëÈ­_laroux_2 15" xfId="992"/>
    <cellStyle name="AeE­_laroux_2 16" xfId="993"/>
    <cellStyle name="ÅëÈ­_laroux_2 16" xfId="994"/>
    <cellStyle name="AeE­_laroux_2 17" xfId="995"/>
    <cellStyle name="ÅëÈ­_laroux_2 17" xfId="996"/>
    <cellStyle name="AeE­_laroux_2 18" xfId="997"/>
    <cellStyle name="ÅëÈ­_laroux_2 18" xfId="998"/>
    <cellStyle name="AeE­_laroux_2 19" xfId="999"/>
    <cellStyle name="ÅëÈ­_laroux_2 19" xfId="1000"/>
    <cellStyle name="AeE­_laroux_2 2" xfId="1001"/>
    <cellStyle name="ÅëÈ­_laroux_2 2" xfId="1002"/>
    <cellStyle name="AeE­_laroux_2 20" xfId="1003"/>
    <cellStyle name="ÅëÈ­_laroux_2 20" xfId="1004"/>
    <cellStyle name="AeE­_laroux_2 21" xfId="1005"/>
    <cellStyle name="ÅëÈ­_laroux_2 21" xfId="1006"/>
    <cellStyle name="AeE­_laroux_2 22" xfId="1007"/>
    <cellStyle name="ÅëÈ­_laroux_2 22" xfId="1008"/>
    <cellStyle name="AeE­_laroux_2 23" xfId="1009"/>
    <cellStyle name="ÅëÈ­_laroux_2 23" xfId="1010"/>
    <cellStyle name="AeE­_laroux_2 24" xfId="1011"/>
    <cellStyle name="ÅëÈ­_laroux_2 24" xfId="1012"/>
    <cellStyle name="AeE­_laroux_2 25" xfId="1013"/>
    <cellStyle name="ÅëÈ­_laroux_2 25" xfId="1014"/>
    <cellStyle name="AeE­_laroux_2 26" xfId="1015"/>
    <cellStyle name="ÅëÈ­_laroux_2 26" xfId="1016"/>
    <cellStyle name="AeE­_laroux_2 27" xfId="1017"/>
    <cellStyle name="ÅëÈ­_laroux_2 27" xfId="1018"/>
    <cellStyle name="AeE­_laroux_2 28" xfId="1019"/>
    <cellStyle name="ÅëÈ­_laroux_2 28" xfId="1020"/>
    <cellStyle name="AeE­_laroux_2 29" xfId="1021"/>
    <cellStyle name="ÅëÈ­_laroux_2 29" xfId="1022"/>
    <cellStyle name="AeE­_laroux_2 3" xfId="1023"/>
    <cellStyle name="ÅëÈ­_laroux_2 3" xfId="1024"/>
    <cellStyle name="AeE­_laroux_2 30" xfId="1025"/>
    <cellStyle name="ÅëÈ­_laroux_2 30" xfId="1026"/>
    <cellStyle name="AeE­_laroux_2 31" xfId="1027"/>
    <cellStyle name="ÅëÈ­_laroux_2 31" xfId="1028"/>
    <cellStyle name="AeE­_laroux_2 32" xfId="1029"/>
    <cellStyle name="ÅëÈ­_laroux_2 32" xfId="1030"/>
    <cellStyle name="AeE­_laroux_2 33" xfId="1031"/>
    <cellStyle name="ÅëÈ­_laroux_2 33" xfId="1032"/>
    <cellStyle name="AeE­_laroux_2 34" xfId="1033"/>
    <cellStyle name="ÅëÈ­_laroux_2 34" xfId="1034"/>
    <cellStyle name="AeE­_laroux_2 35" xfId="1035"/>
    <cellStyle name="ÅëÈ­_laroux_2 35" xfId="1036"/>
    <cellStyle name="AeE­_laroux_2 36" xfId="1037"/>
    <cellStyle name="ÅëÈ­_laroux_2 36" xfId="1038"/>
    <cellStyle name="AeE­_laroux_2 37" xfId="1039"/>
    <cellStyle name="ÅëÈ­_laroux_2 37" xfId="1040"/>
    <cellStyle name="AeE­_laroux_2 38" xfId="1041"/>
    <cellStyle name="ÅëÈ­_laroux_2 38" xfId="1042"/>
    <cellStyle name="AeE­_laroux_2 39" xfId="1043"/>
    <cellStyle name="ÅëÈ­_laroux_2 39" xfId="1044"/>
    <cellStyle name="AeE­_laroux_2 4" xfId="1045"/>
    <cellStyle name="ÅëÈ­_laroux_2 4" xfId="1046"/>
    <cellStyle name="AeE­_laroux_2 40" xfId="1047"/>
    <cellStyle name="ÅëÈ­_laroux_2 40" xfId="1048"/>
    <cellStyle name="AeE­_laroux_2 41" xfId="1049"/>
    <cellStyle name="ÅëÈ­_laroux_2 41" xfId="1050"/>
    <cellStyle name="AeE­_laroux_2 5" xfId="1051"/>
    <cellStyle name="ÅëÈ­_laroux_2 5" xfId="1052"/>
    <cellStyle name="AeE­_laroux_2 6" xfId="1053"/>
    <cellStyle name="ÅëÈ­_laroux_2 6" xfId="1054"/>
    <cellStyle name="AeE­_laroux_2 7" xfId="1055"/>
    <cellStyle name="ÅëÈ­_laroux_2 7" xfId="1056"/>
    <cellStyle name="AeE­_laroux_2 8" xfId="1057"/>
    <cellStyle name="ÅëÈ­_laroux_2 8" xfId="1058"/>
    <cellStyle name="AeE­_laroux_2 9" xfId="1059"/>
    <cellStyle name="ÅëÈ­_laroux_2 9" xfId="1060"/>
    <cellStyle name="AeE­_laroux_2_41-06농림16" xfId="78"/>
    <cellStyle name="ÅëÈ­_laroux_2_41-06농림16" xfId="79"/>
    <cellStyle name="AeE­_laroux_2_41-06농림16 10" xfId="1061"/>
    <cellStyle name="ÅëÈ­_laroux_2_41-06농림16 10" xfId="1062"/>
    <cellStyle name="AeE­_laroux_2_41-06농림16 11" xfId="1063"/>
    <cellStyle name="ÅëÈ­_laroux_2_41-06농림16 11" xfId="1064"/>
    <cellStyle name="AeE­_laroux_2_41-06농림16 12" xfId="1065"/>
    <cellStyle name="ÅëÈ­_laroux_2_41-06농림16 12" xfId="1066"/>
    <cellStyle name="AeE­_laroux_2_41-06농림16 13" xfId="1067"/>
    <cellStyle name="ÅëÈ­_laroux_2_41-06농림16 13" xfId="1068"/>
    <cellStyle name="AeE­_laroux_2_41-06농림16 14" xfId="1069"/>
    <cellStyle name="ÅëÈ­_laroux_2_41-06농림16 14" xfId="1070"/>
    <cellStyle name="AeE­_laroux_2_41-06농림16 15" xfId="1071"/>
    <cellStyle name="ÅëÈ­_laroux_2_41-06농림16 15" xfId="1072"/>
    <cellStyle name="AeE­_laroux_2_41-06농림16 16" xfId="1073"/>
    <cellStyle name="ÅëÈ­_laroux_2_41-06농림16 16" xfId="1074"/>
    <cellStyle name="AeE­_laroux_2_41-06농림16 17" xfId="1075"/>
    <cellStyle name="ÅëÈ­_laroux_2_41-06농림16 17" xfId="1076"/>
    <cellStyle name="AeE­_laroux_2_41-06농림16 18" xfId="1077"/>
    <cellStyle name="ÅëÈ­_laroux_2_41-06농림16 18" xfId="1078"/>
    <cellStyle name="AeE­_laroux_2_41-06농림16 19" xfId="1079"/>
    <cellStyle name="ÅëÈ­_laroux_2_41-06농림16 19" xfId="1080"/>
    <cellStyle name="AeE­_laroux_2_41-06농림16 2" xfId="1081"/>
    <cellStyle name="ÅëÈ­_laroux_2_41-06농림16 2" xfId="1082"/>
    <cellStyle name="AeE­_laroux_2_41-06농림16 20" xfId="1083"/>
    <cellStyle name="ÅëÈ­_laroux_2_41-06농림16 20" xfId="1084"/>
    <cellStyle name="AeE­_laroux_2_41-06농림16 21" xfId="1085"/>
    <cellStyle name="ÅëÈ­_laroux_2_41-06농림16 21" xfId="1086"/>
    <cellStyle name="AeE­_laroux_2_41-06농림16 22" xfId="1087"/>
    <cellStyle name="ÅëÈ­_laroux_2_41-06농림16 22" xfId="1088"/>
    <cellStyle name="AeE­_laroux_2_41-06농림16 23" xfId="1089"/>
    <cellStyle name="ÅëÈ­_laroux_2_41-06농림16 23" xfId="1090"/>
    <cellStyle name="AeE­_laroux_2_41-06농림16 24" xfId="1091"/>
    <cellStyle name="ÅëÈ­_laroux_2_41-06농림16 24" xfId="1092"/>
    <cellStyle name="AeE­_laroux_2_41-06농림16 25" xfId="1093"/>
    <cellStyle name="ÅëÈ­_laroux_2_41-06농림16 25" xfId="1094"/>
    <cellStyle name="AeE­_laroux_2_41-06농림16 26" xfId="1095"/>
    <cellStyle name="ÅëÈ­_laroux_2_41-06농림16 26" xfId="1096"/>
    <cellStyle name="AeE­_laroux_2_41-06농림16 27" xfId="1097"/>
    <cellStyle name="ÅëÈ­_laroux_2_41-06농림16 27" xfId="1098"/>
    <cellStyle name="AeE­_laroux_2_41-06농림16 28" xfId="1099"/>
    <cellStyle name="ÅëÈ­_laroux_2_41-06농림16 28" xfId="1100"/>
    <cellStyle name="AeE­_laroux_2_41-06농림16 29" xfId="1101"/>
    <cellStyle name="ÅëÈ­_laroux_2_41-06농림16 29" xfId="1102"/>
    <cellStyle name="AeE­_laroux_2_41-06농림16 3" xfId="1103"/>
    <cellStyle name="ÅëÈ­_laroux_2_41-06농림16 3" xfId="1104"/>
    <cellStyle name="AeE­_laroux_2_41-06농림16 30" xfId="1105"/>
    <cellStyle name="ÅëÈ­_laroux_2_41-06농림16 30" xfId="1106"/>
    <cellStyle name="AeE­_laroux_2_41-06농림16 31" xfId="1107"/>
    <cellStyle name="ÅëÈ­_laroux_2_41-06농림16 31" xfId="1108"/>
    <cellStyle name="AeE­_laroux_2_41-06농림16 32" xfId="1109"/>
    <cellStyle name="ÅëÈ­_laroux_2_41-06농림16 32" xfId="1110"/>
    <cellStyle name="AeE­_laroux_2_41-06농림16 33" xfId="1111"/>
    <cellStyle name="ÅëÈ­_laroux_2_41-06농림16 33" xfId="1112"/>
    <cellStyle name="AeE­_laroux_2_41-06농림16 34" xfId="1113"/>
    <cellStyle name="ÅëÈ­_laroux_2_41-06농림16 34" xfId="1114"/>
    <cellStyle name="AeE­_laroux_2_41-06농림16 35" xfId="1115"/>
    <cellStyle name="ÅëÈ­_laroux_2_41-06농림16 35" xfId="1116"/>
    <cellStyle name="AeE­_laroux_2_41-06농림16 36" xfId="1117"/>
    <cellStyle name="ÅëÈ­_laroux_2_41-06농림16 36" xfId="1118"/>
    <cellStyle name="AeE­_laroux_2_41-06농림16 37" xfId="1119"/>
    <cellStyle name="ÅëÈ­_laroux_2_41-06농림16 37" xfId="1120"/>
    <cellStyle name="AeE­_laroux_2_41-06농림16 38" xfId="1121"/>
    <cellStyle name="ÅëÈ­_laroux_2_41-06농림16 38" xfId="1122"/>
    <cellStyle name="AeE­_laroux_2_41-06농림16 39" xfId="1123"/>
    <cellStyle name="ÅëÈ­_laroux_2_41-06농림16 39" xfId="1124"/>
    <cellStyle name="AeE­_laroux_2_41-06농림16 4" xfId="1125"/>
    <cellStyle name="ÅëÈ­_laroux_2_41-06농림16 4" xfId="1126"/>
    <cellStyle name="AeE­_laroux_2_41-06농림16 40" xfId="1127"/>
    <cellStyle name="ÅëÈ­_laroux_2_41-06농림16 40" xfId="1128"/>
    <cellStyle name="AeE­_laroux_2_41-06농림16 41" xfId="1129"/>
    <cellStyle name="ÅëÈ­_laroux_2_41-06농림16 41" xfId="1130"/>
    <cellStyle name="AeE­_laroux_2_41-06농림16 5" xfId="1131"/>
    <cellStyle name="ÅëÈ­_laroux_2_41-06농림16 5" xfId="1132"/>
    <cellStyle name="AeE­_laroux_2_41-06농림16 6" xfId="1133"/>
    <cellStyle name="ÅëÈ­_laroux_2_41-06농림16 6" xfId="1134"/>
    <cellStyle name="AeE­_laroux_2_41-06농림16 7" xfId="1135"/>
    <cellStyle name="ÅëÈ­_laroux_2_41-06농림16 7" xfId="1136"/>
    <cellStyle name="AeE­_laroux_2_41-06농림16 8" xfId="1137"/>
    <cellStyle name="ÅëÈ­_laroux_2_41-06농림16 8" xfId="1138"/>
    <cellStyle name="AeE­_laroux_2_41-06농림16 9" xfId="1139"/>
    <cellStyle name="ÅëÈ­_laroux_2_41-06농림16 9" xfId="1140"/>
    <cellStyle name="AeE­_laroux_2_41-06농림41" xfId="80"/>
    <cellStyle name="ÅëÈ­_laroux_2_41-06농림41" xfId="81"/>
    <cellStyle name="AeE­_laroux_2_41-06농림41 10" xfId="1141"/>
    <cellStyle name="ÅëÈ­_laroux_2_41-06농림41 10" xfId="1142"/>
    <cellStyle name="AeE­_laroux_2_41-06농림41 11" xfId="1143"/>
    <cellStyle name="ÅëÈ­_laroux_2_41-06농림41 11" xfId="1144"/>
    <cellStyle name="AeE­_laroux_2_41-06농림41 12" xfId="1145"/>
    <cellStyle name="ÅëÈ­_laroux_2_41-06농림41 12" xfId="1146"/>
    <cellStyle name="AeE­_laroux_2_41-06농림41 13" xfId="1147"/>
    <cellStyle name="ÅëÈ­_laroux_2_41-06농림41 13" xfId="1148"/>
    <cellStyle name="AeE­_laroux_2_41-06농림41 14" xfId="1149"/>
    <cellStyle name="ÅëÈ­_laroux_2_41-06농림41 14" xfId="1150"/>
    <cellStyle name="AeE­_laroux_2_41-06농림41 15" xfId="1151"/>
    <cellStyle name="ÅëÈ­_laroux_2_41-06농림41 15" xfId="1152"/>
    <cellStyle name="AeE­_laroux_2_41-06농림41 16" xfId="1153"/>
    <cellStyle name="ÅëÈ­_laroux_2_41-06농림41 16" xfId="1154"/>
    <cellStyle name="AeE­_laroux_2_41-06농림41 17" xfId="1155"/>
    <cellStyle name="ÅëÈ­_laroux_2_41-06농림41 17" xfId="1156"/>
    <cellStyle name="AeE­_laroux_2_41-06농림41 18" xfId="1157"/>
    <cellStyle name="ÅëÈ­_laroux_2_41-06농림41 18" xfId="1158"/>
    <cellStyle name="AeE­_laroux_2_41-06농림41 19" xfId="1159"/>
    <cellStyle name="ÅëÈ­_laroux_2_41-06농림41 19" xfId="1160"/>
    <cellStyle name="AeE­_laroux_2_41-06농림41 2" xfId="1161"/>
    <cellStyle name="ÅëÈ­_laroux_2_41-06농림41 2" xfId="1162"/>
    <cellStyle name="AeE­_laroux_2_41-06농림41 20" xfId="1163"/>
    <cellStyle name="ÅëÈ­_laroux_2_41-06농림41 20" xfId="1164"/>
    <cellStyle name="AeE­_laroux_2_41-06농림41 21" xfId="1165"/>
    <cellStyle name="ÅëÈ­_laroux_2_41-06농림41 21" xfId="1166"/>
    <cellStyle name="AeE­_laroux_2_41-06농림41 22" xfId="1167"/>
    <cellStyle name="ÅëÈ­_laroux_2_41-06농림41 22" xfId="1168"/>
    <cellStyle name="AeE­_laroux_2_41-06농림41 23" xfId="1169"/>
    <cellStyle name="ÅëÈ­_laroux_2_41-06농림41 23" xfId="1170"/>
    <cellStyle name="AeE­_laroux_2_41-06농림41 24" xfId="1171"/>
    <cellStyle name="ÅëÈ­_laroux_2_41-06농림41 24" xfId="1172"/>
    <cellStyle name="AeE­_laroux_2_41-06농림41 25" xfId="1173"/>
    <cellStyle name="ÅëÈ­_laroux_2_41-06농림41 25" xfId="1174"/>
    <cellStyle name="AeE­_laroux_2_41-06농림41 26" xfId="1175"/>
    <cellStyle name="ÅëÈ­_laroux_2_41-06농림41 26" xfId="1176"/>
    <cellStyle name="AeE­_laroux_2_41-06농림41 27" xfId="1177"/>
    <cellStyle name="ÅëÈ­_laroux_2_41-06농림41 27" xfId="1178"/>
    <cellStyle name="AeE­_laroux_2_41-06농림41 28" xfId="1179"/>
    <cellStyle name="ÅëÈ­_laroux_2_41-06농림41 28" xfId="1180"/>
    <cellStyle name="AeE­_laroux_2_41-06농림41 29" xfId="1181"/>
    <cellStyle name="ÅëÈ­_laroux_2_41-06농림41 29" xfId="1182"/>
    <cellStyle name="AeE­_laroux_2_41-06농림41 3" xfId="1183"/>
    <cellStyle name="ÅëÈ­_laroux_2_41-06농림41 3" xfId="1184"/>
    <cellStyle name="AeE­_laroux_2_41-06농림41 30" xfId="1185"/>
    <cellStyle name="ÅëÈ­_laroux_2_41-06농림41 30" xfId="1186"/>
    <cellStyle name="AeE­_laroux_2_41-06농림41 31" xfId="1187"/>
    <cellStyle name="ÅëÈ­_laroux_2_41-06농림41 31" xfId="1188"/>
    <cellStyle name="AeE­_laroux_2_41-06농림41 32" xfId="1189"/>
    <cellStyle name="ÅëÈ­_laroux_2_41-06농림41 32" xfId="1190"/>
    <cellStyle name="AeE­_laroux_2_41-06농림41 33" xfId="1191"/>
    <cellStyle name="ÅëÈ­_laroux_2_41-06농림41 33" xfId="1192"/>
    <cellStyle name="AeE­_laroux_2_41-06농림41 34" xfId="1193"/>
    <cellStyle name="ÅëÈ­_laroux_2_41-06농림41 34" xfId="1194"/>
    <cellStyle name="AeE­_laroux_2_41-06농림41 35" xfId="1195"/>
    <cellStyle name="ÅëÈ­_laroux_2_41-06농림41 35" xfId="1196"/>
    <cellStyle name="AeE­_laroux_2_41-06농림41 36" xfId="1197"/>
    <cellStyle name="ÅëÈ­_laroux_2_41-06농림41 36" xfId="1198"/>
    <cellStyle name="AeE­_laroux_2_41-06농림41 37" xfId="1199"/>
    <cellStyle name="ÅëÈ­_laroux_2_41-06농림41 37" xfId="1200"/>
    <cellStyle name="AeE­_laroux_2_41-06농림41 38" xfId="1201"/>
    <cellStyle name="ÅëÈ­_laroux_2_41-06농림41 38" xfId="1202"/>
    <cellStyle name="AeE­_laroux_2_41-06농림41 39" xfId="1203"/>
    <cellStyle name="ÅëÈ­_laroux_2_41-06농림41 39" xfId="1204"/>
    <cellStyle name="AeE­_laroux_2_41-06농림41 4" xfId="1205"/>
    <cellStyle name="ÅëÈ­_laroux_2_41-06농림41 4" xfId="1206"/>
    <cellStyle name="AeE­_laroux_2_41-06농림41 40" xfId="1207"/>
    <cellStyle name="ÅëÈ­_laroux_2_41-06농림41 40" xfId="1208"/>
    <cellStyle name="AeE­_laroux_2_41-06농림41 41" xfId="1209"/>
    <cellStyle name="ÅëÈ­_laroux_2_41-06농림41 41" xfId="1210"/>
    <cellStyle name="AeE­_laroux_2_41-06농림41 5" xfId="1211"/>
    <cellStyle name="ÅëÈ­_laroux_2_41-06농림41 5" xfId="1212"/>
    <cellStyle name="AeE­_laroux_2_41-06농림41 6" xfId="1213"/>
    <cellStyle name="ÅëÈ­_laroux_2_41-06농림41 6" xfId="1214"/>
    <cellStyle name="AeE­_laroux_2_41-06농림41 7" xfId="1215"/>
    <cellStyle name="ÅëÈ­_laroux_2_41-06농림41 7" xfId="1216"/>
    <cellStyle name="AeE­_laroux_2_41-06농림41 8" xfId="1217"/>
    <cellStyle name="ÅëÈ­_laroux_2_41-06농림41 8" xfId="1218"/>
    <cellStyle name="AeE­_laroux_2_41-06농림41 9" xfId="1219"/>
    <cellStyle name="ÅëÈ­_laroux_2_41-06농림41 9" xfId="1220"/>
    <cellStyle name="AeE­_Sheet1" xfId="82"/>
    <cellStyle name="ÅëÈ­_Sheet1" xfId="83"/>
    <cellStyle name="AeE­_Sheet1 10" xfId="1221"/>
    <cellStyle name="ÅëÈ­_Sheet1 10" xfId="1222"/>
    <cellStyle name="AeE­_Sheet1 11" xfId="1223"/>
    <cellStyle name="ÅëÈ­_Sheet1 11" xfId="1224"/>
    <cellStyle name="AeE­_Sheet1 12" xfId="1225"/>
    <cellStyle name="ÅëÈ­_Sheet1 12" xfId="1226"/>
    <cellStyle name="AeE­_Sheet1 12 10" xfId="4227"/>
    <cellStyle name="ÅëÈ­_Sheet1 13" xfId="1227"/>
    <cellStyle name="AeE­_Sheet1 14" xfId="1228"/>
    <cellStyle name="ÅëÈ­_Sheet1 14" xfId="1229"/>
    <cellStyle name="AeE­_Sheet1 14 10" xfId="4228"/>
    <cellStyle name="ÅëÈ­_Sheet1 14 10" xfId="4229"/>
    <cellStyle name="AeE­_Sheet1 14 11" xfId="4230"/>
    <cellStyle name="ÅëÈ­_Sheet1 14 11" xfId="4231"/>
    <cellStyle name="AeE­_Sheet1 14 12" xfId="4232"/>
    <cellStyle name="ÅëÈ­_Sheet1 14 12" xfId="4233"/>
    <cellStyle name="AeE­_Sheet1 14 13" xfId="4234"/>
    <cellStyle name="ÅëÈ­_Sheet1 14 13" xfId="4235"/>
    <cellStyle name="AeE­_Sheet1 14 14" xfId="4236"/>
    <cellStyle name="ÅëÈ­_Sheet1 14 14" xfId="4237"/>
    <cellStyle name="AeE­_Sheet1 14 15" xfId="4238"/>
    <cellStyle name="ÅëÈ­_Sheet1 14 15" xfId="4239"/>
    <cellStyle name="AeE­_Sheet1 14 16" xfId="4240"/>
    <cellStyle name="ÅëÈ­_Sheet1 14 16" xfId="4241"/>
    <cellStyle name="AeE­_Sheet1 14 17" xfId="4242"/>
    <cellStyle name="ÅëÈ­_Sheet1 14 17" xfId="4243"/>
    <cellStyle name="AeE­_Sheet1 14 18" xfId="4244"/>
    <cellStyle name="ÅëÈ­_Sheet1 14 18" xfId="4245"/>
    <cellStyle name="AeE­_Sheet1 14 19" xfId="4246"/>
    <cellStyle name="ÅëÈ­_Sheet1 14 19" xfId="4247"/>
    <cellStyle name="AeE­_Sheet1 14 2" xfId="4248"/>
    <cellStyle name="ÅëÈ­_Sheet1 14 2" xfId="4249"/>
    <cellStyle name="AeE­_Sheet1 14 20" xfId="4250"/>
    <cellStyle name="ÅëÈ­_Sheet1 14 20" xfId="4251"/>
    <cellStyle name="AeE­_Sheet1 14 21" xfId="4252"/>
    <cellStyle name="ÅëÈ­_Sheet1 14 21" xfId="4253"/>
    <cellStyle name="AeE­_Sheet1 14 22" xfId="4254"/>
    <cellStyle name="ÅëÈ­_Sheet1 14 22" xfId="4255"/>
    <cellStyle name="AeE­_Sheet1 14 23" xfId="4256"/>
    <cellStyle name="ÅëÈ­_Sheet1 14 23" xfId="4257"/>
    <cellStyle name="AeE­_Sheet1 14 24" xfId="4258"/>
    <cellStyle name="ÅëÈ­_Sheet1 14 24" xfId="4259"/>
    <cellStyle name="AeE­_Sheet1 14 25" xfId="4260"/>
    <cellStyle name="ÅëÈ­_Sheet1 14 25" xfId="4261"/>
    <cellStyle name="AeE­_Sheet1 14 26" xfId="4262"/>
    <cellStyle name="ÅëÈ­_Sheet1 14 26" xfId="4263"/>
    <cellStyle name="AeE­_Sheet1 14 27" xfId="4264"/>
    <cellStyle name="ÅëÈ­_Sheet1 14 27" xfId="4265"/>
    <cellStyle name="AeE­_Sheet1 14 28" xfId="4266"/>
    <cellStyle name="ÅëÈ­_Sheet1 14 28" xfId="4267"/>
    <cellStyle name="AeE­_Sheet1 14 29" xfId="4268"/>
    <cellStyle name="ÅëÈ­_Sheet1 14 29" xfId="4269"/>
    <cellStyle name="AeE­_Sheet1 14 3" xfId="4270"/>
    <cellStyle name="ÅëÈ­_Sheet1 14 3" xfId="4271"/>
    <cellStyle name="AeE­_Sheet1 14 30" xfId="4272"/>
    <cellStyle name="ÅëÈ­_Sheet1 14 30" xfId="4273"/>
    <cellStyle name="AeE­_Sheet1 14 31" xfId="4274"/>
    <cellStyle name="ÅëÈ­_Sheet1 14 31" xfId="4275"/>
    <cellStyle name="AeE­_Sheet1 14 32" xfId="4276"/>
    <cellStyle name="ÅëÈ­_Sheet1 14 32" xfId="4277"/>
    <cellStyle name="AeE­_Sheet1 14 33" xfId="4278"/>
    <cellStyle name="ÅëÈ­_Sheet1 14 33" xfId="4279"/>
    <cellStyle name="AeE­_Sheet1 14 34" xfId="4280"/>
    <cellStyle name="ÅëÈ­_Sheet1 14 34" xfId="4281"/>
    <cellStyle name="AeE­_Sheet1 14 35" xfId="4282"/>
    <cellStyle name="ÅëÈ­_Sheet1 14 35" xfId="4283"/>
    <cellStyle name="AeE­_Sheet1 14 36" xfId="4284"/>
    <cellStyle name="ÅëÈ­_Sheet1 14 36" xfId="4285"/>
    <cellStyle name="AeE­_Sheet1 14 37" xfId="4286"/>
    <cellStyle name="ÅëÈ­_Sheet1 14 37" xfId="4287"/>
    <cellStyle name="AeE­_Sheet1 14 38" xfId="4288"/>
    <cellStyle name="ÅëÈ­_Sheet1 14 38" xfId="4289"/>
    <cellStyle name="AeE­_Sheet1 14 39" xfId="4290"/>
    <cellStyle name="ÅëÈ­_Sheet1 14 39" xfId="4291"/>
    <cellStyle name="AeE­_Sheet1 14 4" xfId="4292"/>
    <cellStyle name="ÅëÈ­_Sheet1 14 4" xfId="4293"/>
    <cellStyle name="AeE­_Sheet1 14 40" xfId="4294"/>
    <cellStyle name="ÅëÈ­_Sheet1 14 40" xfId="4295"/>
    <cellStyle name="AeE­_Sheet1 14 5" xfId="4296"/>
    <cellStyle name="ÅëÈ­_Sheet1 14 5" xfId="4297"/>
    <cellStyle name="AeE­_Sheet1 14 6" xfId="4298"/>
    <cellStyle name="ÅëÈ­_Sheet1 14 6" xfId="4299"/>
    <cellStyle name="AeE­_Sheet1 14 7" xfId="4300"/>
    <cellStyle name="ÅëÈ­_Sheet1 14 7" xfId="4301"/>
    <cellStyle name="AeE­_Sheet1 14 8" xfId="4302"/>
    <cellStyle name="ÅëÈ­_Sheet1 14 8" xfId="4303"/>
    <cellStyle name="AeE­_Sheet1 14 9" xfId="4304"/>
    <cellStyle name="ÅëÈ­_Sheet1 14 9" xfId="4305"/>
    <cellStyle name="AeE­_Sheet1 15" xfId="1230"/>
    <cellStyle name="ÅëÈ­_Sheet1 15" xfId="1231"/>
    <cellStyle name="AeE­_Sheet1 16" xfId="1232"/>
    <cellStyle name="ÅëÈ­_Sheet1 16" xfId="1233"/>
    <cellStyle name="AeE­_Sheet1 17" xfId="1234"/>
    <cellStyle name="ÅëÈ­_Sheet1 17" xfId="1235"/>
    <cellStyle name="AeE­_Sheet1 18" xfId="1236"/>
    <cellStyle name="ÅëÈ­_Sheet1 18" xfId="1237"/>
    <cellStyle name="AeE­_Sheet1 19" xfId="1238"/>
    <cellStyle name="ÅëÈ­_Sheet1 19" xfId="1239"/>
    <cellStyle name="AeE­_Sheet1 2" xfId="1240"/>
    <cellStyle name="ÅëÈ­_Sheet1 2" xfId="1241"/>
    <cellStyle name="AeE­_Sheet1 20" xfId="1242"/>
    <cellStyle name="ÅëÈ­_Sheet1 20" xfId="1243"/>
    <cellStyle name="AeE­_Sheet1 21" xfId="1244"/>
    <cellStyle name="ÅëÈ­_Sheet1 21" xfId="1245"/>
    <cellStyle name="AeE­_Sheet1 22" xfId="1246"/>
    <cellStyle name="ÅëÈ­_Sheet1 22" xfId="1247"/>
    <cellStyle name="AeE­_Sheet1 23" xfId="1248"/>
    <cellStyle name="ÅëÈ­_Sheet1 23" xfId="1249"/>
    <cellStyle name="AeE­_Sheet1 24" xfId="1250"/>
    <cellStyle name="ÅëÈ­_Sheet1 24" xfId="1251"/>
    <cellStyle name="AeE­_Sheet1 25" xfId="1252"/>
    <cellStyle name="ÅëÈ­_Sheet1 25" xfId="1253"/>
    <cellStyle name="AeE­_Sheet1 26" xfId="1254"/>
    <cellStyle name="ÅëÈ­_Sheet1 26" xfId="1255"/>
    <cellStyle name="AeE­_Sheet1 27" xfId="1256"/>
    <cellStyle name="ÅëÈ­_Sheet1 27" xfId="1257"/>
    <cellStyle name="AeE­_Sheet1 28" xfId="1258"/>
    <cellStyle name="ÅëÈ­_Sheet1 28" xfId="1259"/>
    <cellStyle name="AeE­_Sheet1 29" xfId="1260"/>
    <cellStyle name="ÅëÈ­_Sheet1 29" xfId="1261"/>
    <cellStyle name="AeE­_Sheet1 3" xfId="1262"/>
    <cellStyle name="ÅëÈ­_Sheet1 3" xfId="1263"/>
    <cellStyle name="AeE­_Sheet1 30" xfId="1264"/>
    <cellStyle name="ÅëÈ­_Sheet1 30" xfId="1265"/>
    <cellStyle name="AeE­_Sheet1 31" xfId="1266"/>
    <cellStyle name="ÅëÈ­_Sheet1 31" xfId="1267"/>
    <cellStyle name="AeE­_Sheet1 32" xfId="1268"/>
    <cellStyle name="ÅëÈ­_Sheet1 32" xfId="1269"/>
    <cellStyle name="AeE­_Sheet1 33" xfId="1270"/>
    <cellStyle name="ÅëÈ­_Sheet1 33" xfId="1271"/>
    <cellStyle name="AeE­_Sheet1 34" xfId="1272"/>
    <cellStyle name="ÅëÈ­_Sheet1 34" xfId="1273"/>
    <cellStyle name="AeE­_Sheet1 35" xfId="1274"/>
    <cellStyle name="ÅëÈ­_Sheet1 35" xfId="1275"/>
    <cellStyle name="AeE­_Sheet1 36" xfId="1276"/>
    <cellStyle name="ÅëÈ­_Sheet1 36" xfId="1277"/>
    <cellStyle name="AeE­_Sheet1 37" xfId="1278"/>
    <cellStyle name="ÅëÈ­_Sheet1 37" xfId="1279"/>
    <cellStyle name="AeE­_Sheet1 38" xfId="1280"/>
    <cellStyle name="ÅëÈ­_Sheet1 38" xfId="1281"/>
    <cellStyle name="AeE­_Sheet1 39" xfId="1282"/>
    <cellStyle name="ÅëÈ­_Sheet1 39" xfId="1283"/>
    <cellStyle name="AeE­_Sheet1 4" xfId="1284"/>
    <cellStyle name="ÅëÈ­_Sheet1 4" xfId="1285"/>
    <cellStyle name="AeE­_Sheet1 40" xfId="1286"/>
    <cellStyle name="ÅëÈ­_Sheet1 40" xfId="1287"/>
    <cellStyle name="AeE­_Sheet1 41" xfId="1288"/>
    <cellStyle name="ÅëÈ­_Sheet1 41" xfId="1289"/>
    <cellStyle name="AeE­_Sheet1 5" xfId="1290"/>
    <cellStyle name="ÅëÈ­_Sheet1 5" xfId="1291"/>
    <cellStyle name="AeE­_Sheet1 6" xfId="1292"/>
    <cellStyle name="ÅëÈ­_Sheet1 6" xfId="1293"/>
    <cellStyle name="AeE­_Sheet1 7" xfId="1294"/>
    <cellStyle name="ÅëÈ­_Sheet1 7" xfId="1295"/>
    <cellStyle name="AeE­_Sheet1 8" xfId="1296"/>
    <cellStyle name="ÅëÈ­_Sheet1 8" xfId="1297"/>
    <cellStyle name="AeE­_Sheet1 9" xfId="1298"/>
    <cellStyle name="ÅëÈ­_Sheet1 9" xfId="1299"/>
    <cellStyle name="AeE­_Sheet1_41-06농림16" xfId="84"/>
    <cellStyle name="ÅëÈ­_Sheet1_41-06농림16" xfId="85"/>
    <cellStyle name="AeE­_Sheet1_41-06농림16 10" xfId="1300"/>
    <cellStyle name="ÅëÈ­_Sheet1_41-06농림16 10" xfId="1301"/>
    <cellStyle name="AeE­_Sheet1_41-06농림16 11" xfId="1302"/>
    <cellStyle name="ÅëÈ­_Sheet1_41-06농림16 11" xfId="1303"/>
    <cellStyle name="AeE­_Sheet1_41-06농림16 12" xfId="1304"/>
    <cellStyle name="ÅëÈ­_Sheet1_41-06농림16 12" xfId="1305"/>
    <cellStyle name="AeE­_Sheet1_41-06농림16 12 10" xfId="4306"/>
    <cellStyle name="ÅëÈ­_Sheet1_41-06농림16 13" xfId="1306"/>
    <cellStyle name="AeE­_Sheet1_41-06농림16 14" xfId="1307"/>
    <cellStyle name="ÅëÈ­_Sheet1_41-06농림16 14" xfId="1308"/>
    <cellStyle name="AeE­_Sheet1_41-06농림16 14 10" xfId="4307"/>
    <cellStyle name="ÅëÈ­_Sheet1_41-06농림16 14 10" xfId="4308"/>
    <cellStyle name="AeE­_Sheet1_41-06농림16 14 11" xfId="4309"/>
    <cellStyle name="ÅëÈ­_Sheet1_41-06농림16 14 11" xfId="4310"/>
    <cellStyle name="AeE­_Sheet1_41-06농림16 14 12" xfId="4311"/>
    <cellStyle name="ÅëÈ­_Sheet1_41-06농림16 14 12" xfId="4312"/>
    <cellStyle name="AeE­_Sheet1_41-06농림16 14 13" xfId="4313"/>
    <cellStyle name="ÅëÈ­_Sheet1_41-06농림16 14 13" xfId="4314"/>
    <cellStyle name="AeE­_Sheet1_41-06농림16 14 14" xfId="4315"/>
    <cellStyle name="ÅëÈ­_Sheet1_41-06농림16 14 14" xfId="4316"/>
    <cellStyle name="AeE­_Sheet1_41-06농림16 14 15" xfId="4317"/>
    <cellStyle name="ÅëÈ­_Sheet1_41-06농림16 14 15" xfId="4318"/>
    <cellStyle name="AeE­_Sheet1_41-06농림16 14 16" xfId="4319"/>
    <cellStyle name="ÅëÈ­_Sheet1_41-06농림16 14 16" xfId="4320"/>
    <cellStyle name="AeE­_Sheet1_41-06농림16 14 17" xfId="4321"/>
    <cellStyle name="ÅëÈ­_Sheet1_41-06농림16 14 17" xfId="4322"/>
    <cellStyle name="AeE­_Sheet1_41-06농림16 14 18" xfId="4323"/>
    <cellStyle name="ÅëÈ­_Sheet1_41-06농림16 14 18" xfId="4324"/>
    <cellStyle name="AeE­_Sheet1_41-06농림16 14 19" xfId="4325"/>
    <cellStyle name="ÅëÈ­_Sheet1_41-06농림16 14 19" xfId="4326"/>
    <cellStyle name="AeE­_Sheet1_41-06농림16 14 2" xfId="4327"/>
    <cellStyle name="ÅëÈ­_Sheet1_41-06농림16 14 2" xfId="4328"/>
    <cellStyle name="AeE­_Sheet1_41-06농림16 14 20" xfId="4329"/>
    <cellStyle name="ÅëÈ­_Sheet1_41-06농림16 14 20" xfId="4330"/>
    <cellStyle name="AeE­_Sheet1_41-06농림16 14 21" xfId="4331"/>
    <cellStyle name="ÅëÈ­_Sheet1_41-06농림16 14 21" xfId="4332"/>
    <cellStyle name="AeE­_Sheet1_41-06농림16 14 22" xfId="4333"/>
    <cellStyle name="ÅëÈ­_Sheet1_41-06농림16 14 22" xfId="4334"/>
    <cellStyle name="AeE­_Sheet1_41-06농림16 14 23" xfId="4335"/>
    <cellStyle name="ÅëÈ­_Sheet1_41-06농림16 14 23" xfId="4336"/>
    <cellStyle name="AeE­_Sheet1_41-06농림16 14 24" xfId="4337"/>
    <cellStyle name="ÅëÈ­_Sheet1_41-06농림16 14 24" xfId="4338"/>
    <cellStyle name="AeE­_Sheet1_41-06농림16 14 25" xfId="4339"/>
    <cellStyle name="ÅëÈ­_Sheet1_41-06농림16 14 25" xfId="4340"/>
    <cellStyle name="AeE­_Sheet1_41-06농림16 14 26" xfId="4341"/>
    <cellStyle name="ÅëÈ­_Sheet1_41-06농림16 14 26" xfId="4342"/>
    <cellStyle name="AeE­_Sheet1_41-06농림16 14 27" xfId="4343"/>
    <cellStyle name="ÅëÈ­_Sheet1_41-06농림16 14 27" xfId="4344"/>
    <cellStyle name="AeE­_Sheet1_41-06농림16 14 28" xfId="4345"/>
    <cellStyle name="ÅëÈ­_Sheet1_41-06농림16 14 28" xfId="4346"/>
    <cellStyle name="AeE­_Sheet1_41-06농림16 14 29" xfId="4347"/>
    <cellStyle name="ÅëÈ­_Sheet1_41-06농림16 14 29" xfId="4348"/>
    <cellStyle name="AeE­_Sheet1_41-06농림16 14 3" xfId="4349"/>
    <cellStyle name="ÅëÈ­_Sheet1_41-06농림16 14 3" xfId="4350"/>
    <cellStyle name="AeE­_Sheet1_41-06농림16 14 30" xfId="4351"/>
    <cellStyle name="ÅëÈ­_Sheet1_41-06농림16 14 30" xfId="4352"/>
    <cellStyle name="AeE­_Sheet1_41-06농림16 14 31" xfId="4353"/>
    <cellStyle name="ÅëÈ­_Sheet1_41-06농림16 14 31" xfId="4354"/>
    <cellStyle name="AeE­_Sheet1_41-06농림16 14 32" xfId="4355"/>
    <cellStyle name="ÅëÈ­_Sheet1_41-06농림16 14 32" xfId="4356"/>
    <cellStyle name="AeE­_Sheet1_41-06농림16 14 33" xfId="4357"/>
    <cellStyle name="ÅëÈ­_Sheet1_41-06농림16 14 33" xfId="4358"/>
    <cellStyle name="AeE­_Sheet1_41-06농림16 14 34" xfId="4359"/>
    <cellStyle name="ÅëÈ­_Sheet1_41-06농림16 14 34" xfId="4360"/>
    <cellStyle name="AeE­_Sheet1_41-06농림16 14 35" xfId="4361"/>
    <cellStyle name="ÅëÈ­_Sheet1_41-06농림16 14 35" xfId="4362"/>
    <cellStyle name="AeE­_Sheet1_41-06농림16 14 36" xfId="4363"/>
    <cellStyle name="ÅëÈ­_Sheet1_41-06농림16 14 36" xfId="4364"/>
    <cellStyle name="AeE­_Sheet1_41-06농림16 14 37" xfId="4365"/>
    <cellStyle name="ÅëÈ­_Sheet1_41-06농림16 14 37" xfId="4366"/>
    <cellStyle name="AeE­_Sheet1_41-06농림16 14 38" xfId="4367"/>
    <cellStyle name="ÅëÈ­_Sheet1_41-06농림16 14 38" xfId="4368"/>
    <cellStyle name="AeE­_Sheet1_41-06농림16 14 39" xfId="4369"/>
    <cellStyle name="ÅëÈ­_Sheet1_41-06농림16 14 39" xfId="4370"/>
    <cellStyle name="AeE­_Sheet1_41-06농림16 14 4" xfId="4371"/>
    <cellStyle name="ÅëÈ­_Sheet1_41-06농림16 14 4" xfId="4372"/>
    <cellStyle name="AeE­_Sheet1_41-06농림16 14 40" xfId="4373"/>
    <cellStyle name="ÅëÈ­_Sheet1_41-06농림16 14 40" xfId="4374"/>
    <cellStyle name="AeE­_Sheet1_41-06농림16 14 5" xfId="4375"/>
    <cellStyle name="ÅëÈ­_Sheet1_41-06농림16 14 5" xfId="4376"/>
    <cellStyle name="AeE­_Sheet1_41-06농림16 14 6" xfId="4377"/>
    <cellStyle name="ÅëÈ­_Sheet1_41-06농림16 14 6" xfId="4378"/>
    <cellStyle name="AeE­_Sheet1_41-06농림16 14 7" xfId="4379"/>
    <cellStyle name="ÅëÈ­_Sheet1_41-06농림16 14 7" xfId="4380"/>
    <cellStyle name="AeE­_Sheet1_41-06농림16 14 8" xfId="4381"/>
    <cellStyle name="ÅëÈ­_Sheet1_41-06농림16 14 8" xfId="4382"/>
    <cellStyle name="AeE­_Sheet1_41-06농림16 14 9" xfId="4383"/>
    <cellStyle name="ÅëÈ­_Sheet1_41-06농림16 14 9" xfId="4384"/>
    <cellStyle name="AeE­_Sheet1_41-06농림16 15" xfId="1309"/>
    <cellStyle name="ÅëÈ­_Sheet1_41-06농림16 15" xfId="1310"/>
    <cellStyle name="AeE­_Sheet1_41-06농림16 16" xfId="1311"/>
    <cellStyle name="ÅëÈ­_Sheet1_41-06농림16 16" xfId="1312"/>
    <cellStyle name="AeE­_Sheet1_41-06농림16 17" xfId="1313"/>
    <cellStyle name="ÅëÈ­_Sheet1_41-06농림16 17" xfId="1314"/>
    <cellStyle name="AeE­_Sheet1_41-06농림16 18" xfId="1315"/>
    <cellStyle name="ÅëÈ­_Sheet1_41-06농림16 18" xfId="1316"/>
    <cellStyle name="AeE­_Sheet1_41-06농림16 19" xfId="1317"/>
    <cellStyle name="ÅëÈ­_Sheet1_41-06농림16 19" xfId="1318"/>
    <cellStyle name="AeE­_Sheet1_41-06농림16 2" xfId="1319"/>
    <cellStyle name="ÅëÈ­_Sheet1_41-06농림16 2" xfId="1320"/>
    <cellStyle name="AeE­_Sheet1_41-06농림16 20" xfId="1321"/>
    <cellStyle name="ÅëÈ­_Sheet1_41-06농림16 20" xfId="1322"/>
    <cellStyle name="AeE­_Sheet1_41-06농림16 21" xfId="1323"/>
    <cellStyle name="ÅëÈ­_Sheet1_41-06농림16 21" xfId="1324"/>
    <cellStyle name="AeE­_Sheet1_41-06농림16 22" xfId="1325"/>
    <cellStyle name="ÅëÈ­_Sheet1_41-06농림16 22" xfId="1326"/>
    <cellStyle name="AeE­_Sheet1_41-06농림16 23" xfId="1327"/>
    <cellStyle name="ÅëÈ­_Sheet1_41-06농림16 23" xfId="1328"/>
    <cellStyle name="AeE­_Sheet1_41-06농림16 24" xfId="1329"/>
    <cellStyle name="ÅëÈ­_Sheet1_41-06농림16 24" xfId="1330"/>
    <cellStyle name="AeE­_Sheet1_41-06농림16 25" xfId="1331"/>
    <cellStyle name="ÅëÈ­_Sheet1_41-06농림16 25" xfId="1332"/>
    <cellStyle name="AeE­_Sheet1_41-06농림16 26" xfId="1333"/>
    <cellStyle name="ÅëÈ­_Sheet1_41-06농림16 26" xfId="1334"/>
    <cellStyle name="AeE­_Sheet1_41-06농림16 27" xfId="1335"/>
    <cellStyle name="ÅëÈ­_Sheet1_41-06농림16 27" xfId="1336"/>
    <cellStyle name="AeE­_Sheet1_41-06농림16 28" xfId="1337"/>
    <cellStyle name="ÅëÈ­_Sheet1_41-06농림16 28" xfId="1338"/>
    <cellStyle name="AeE­_Sheet1_41-06농림16 29" xfId="1339"/>
    <cellStyle name="ÅëÈ­_Sheet1_41-06농림16 29" xfId="1340"/>
    <cellStyle name="AeE­_Sheet1_41-06농림16 3" xfId="1341"/>
    <cellStyle name="ÅëÈ­_Sheet1_41-06농림16 3" xfId="1342"/>
    <cellStyle name="AeE­_Sheet1_41-06농림16 30" xfId="1343"/>
    <cellStyle name="ÅëÈ­_Sheet1_41-06농림16 30" xfId="1344"/>
    <cellStyle name="AeE­_Sheet1_41-06농림16 31" xfId="1345"/>
    <cellStyle name="ÅëÈ­_Sheet1_41-06농림16 31" xfId="1346"/>
    <cellStyle name="AeE­_Sheet1_41-06농림16 32" xfId="1347"/>
    <cellStyle name="ÅëÈ­_Sheet1_41-06농림16 32" xfId="1348"/>
    <cellStyle name="AeE­_Sheet1_41-06농림16 33" xfId="1349"/>
    <cellStyle name="ÅëÈ­_Sheet1_41-06농림16 33" xfId="1350"/>
    <cellStyle name="AeE­_Sheet1_41-06농림16 34" xfId="1351"/>
    <cellStyle name="ÅëÈ­_Sheet1_41-06농림16 34" xfId="1352"/>
    <cellStyle name="AeE­_Sheet1_41-06농림16 35" xfId="1353"/>
    <cellStyle name="ÅëÈ­_Sheet1_41-06농림16 35" xfId="1354"/>
    <cellStyle name="AeE­_Sheet1_41-06농림16 36" xfId="1355"/>
    <cellStyle name="ÅëÈ­_Sheet1_41-06농림16 36" xfId="1356"/>
    <cellStyle name="AeE­_Sheet1_41-06농림16 37" xfId="1357"/>
    <cellStyle name="ÅëÈ­_Sheet1_41-06농림16 37" xfId="1358"/>
    <cellStyle name="AeE­_Sheet1_41-06농림16 38" xfId="1359"/>
    <cellStyle name="ÅëÈ­_Sheet1_41-06농림16 38" xfId="1360"/>
    <cellStyle name="AeE­_Sheet1_41-06농림16 39" xfId="1361"/>
    <cellStyle name="ÅëÈ­_Sheet1_41-06농림16 39" xfId="1362"/>
    <cellStyle name="AeE­_Sheet1_41-06농림16 4" xfId="1363"/>
    <cellStyle name="ÅëÈ­_Sheet1_41-06농림16 4" xfId="1364"/>
    <cellStyle name="AeE­_Sheet1_41-06농림16 40" xfId="1365"/>
    <cellStyle name="ÅëÈ­_Sheet1_41-06농림16 40" xfId="1366"/>
    <cellStyle name="AeE­_Sheet1_41-06농림16 41" xfId="1367"/>
    <cellStyle name="ÅëÈ­_Sheet1_41-06농림16 41" xfId="1368"/>
    <cellStyle name="AeE­_Sheet1_41-06농림16 5" xfId="1369"/>
    <cellStyle name="ÅëÈ­_Sheet1_41-06농림16 5" xfId="1370"/>
    <cellStyle name="AeE­_Sheet1_41-06농림16 6" xfId="1371"/>
    <cellStyle name="ÅëÈ­_Sheet1_41-06농림16 6" xfId="1372"/>
    <cellStyle name="AeE­_Sheet1_41-06농림16 7" xfId="1373"/>
    <cellStyle name="ÅëÈ­_Sheet1_41-06농림16 7" xfId="1374"/>
    <cellStyle name="AeE­_Sheet1_41-06농림16 8" xfId="1375"/>
    <cellStyle name="ÅëÈ­_Sheet1_41-06농림16 8" xfId="1376"/>
    <cellStyle name="AeE­_Sheet1_41-06농림16 9" xfId="1377"/>
    <cellStyle name="ÅëÈ­_Sheet1_41-06농림16 9" xfId="1378"/>
    <cellStyle name="AeE­_Sheet1_41-06농림41" xfId="86"/>
    <cellStyle name="ÅëÈ­_Sheet1_41-06농림41" xfId="87"/>
    <cellStyle name="AeE­_Sheet1_41-06농림41 10" xfId="1379"/>
    <cellStyle name="ÅëÈ­_Sheet1_41-06농림41 10" xfId="1380"/>
    <cellStyle name="AeE­_Sheet1_41-06농림41 11" xfId="1381"/>
    <cellStyle name="ÅëÈ­_Sheet1_41-06농림41 11" xfId="1382"/>
    <cellStyle name="AeE­_Sheet1_41-06농림41 12" xfId="1383"/>
    <cellStyle name="ÅëÈ­_Sheet1_41-06농림41 12" xfId="1384"/>
    <cellStyle name="AeE­_Sheet1_41-06농림41 12 10" xfId="4385"/>
    <cellStyle name="ÅëÈ­_Sheet1_41-06농림41 13" xfId="1385"/>
    <cellStyle name="AeE­_Sheet1_41-06농림41 14" xfId="1386"/>
    <cellStyle name="ÅëÈ­_Sheet1_41-06농림41 14" xfId="1387"/>
    <cellStyle name="AeE­_Sheet1_41-06농림41 14 10" xfId="4386"/>
    <cellStyle name="ÅëÈ­_Sheet1_41-06농림41 14 10" xfId="4387"/>
    <cellStyle name="AeE­_Sheet1_41-06농림41 14 11" xfId="4388"/>
    <cellStyle name="ÅëÈ­_Sheet1_41-06농림41 14 11" xfId="4389"/>
    <cellStyle name="AeE­_Sheet1_41-06농림41 14 12" xfId="4390"/>
    <cellStyle name="ÅëÈ­_Sheet1_41-06농림41 14 12" xfId="4391"/>
    <cellStyle name="AeE­_Sheet1_41-06농림41 14 13" xfId="4392"/>
    <cellStyle name="ÅëÈ­_Sheet1_41-06농림41 14 13" xfId="4393"/>
    <cellStyle name="AeE­_Sheet1_41-06농림41 14 14" xfId="4394"/>
    <cellStyle name="ÅëÈ­_Sheet1_41-06농림41 14 14" xfId="4395"/>
    <cellStyle name="AeE­_Sheet1_41-06농림41 14 15" xfId="4396"/>
    <cellStyle name="ÅëÈ­_Sheet1_41-06농림41 14 15" xfId="4397"/>
    <cellStyle name="AeE­_Sheet1_41-06농림41 14 16" xfId="4398"/>
    <cellStyle name="ÅëÈ­_Sheet1_41-06농림41 14 16" xfId="4399"/>
    <cellStyle name="AeE­_Sheet1_41-06농림41 14 17" xfId="4400"/>
    <cellStyle name="ÅëÈ­_Sheet1_41-06농림41 14 17" xfId="4401"/>
    <cellStyle name="AeE­_Sheet1_41-06농림41 14 18" xfId="4402"/>
    <cellStyle name="ÅëÈ­_Sheet1_41-06농림41 14 18" xfId="4403"/>
    <cellStyle name="AeE­_Sheet1_41-06농림41 14 19" xfId="4404"/>
    <cellStyle name="ÅëÈ­_Sheet1_41-06농림41 14 19" xfId="4405"/>
    <cellStyle name="AeE­_Sheet1_41-06농림41 14 2" xfId="4406"/>
    <cellStyle name="ÅëÈ­_Sheet1_41-06농림41 14 2" xfId="4407"/>
    <cellStyle name="AeE­_Sheet1_41-06농림41 14 20" xfId="4408"/>
    <cellStyle name="ÅëÈ­_Sheet1_41-06농림41 14 20" xfId="4409"/>
    <cellStyle name="AeE­_Sheet1_41-06농림41 14 21" xfId="4410"/>
    <cellStyle name="ÅëÈ­_Sheet1_41-06농림41 14 21" xfId="4411"/>
    <cellStyle name="AeE­_Sheet1_41-06농림41 14 22" xfId="4412"/>
    <cellStyle name="ÅëÈ­_Sheet1_41-06농림41 14 22" xfId="4413"/>
    <cellStyle name="AeE­_Sheet1_41-06농림41 14 23" xfId="4414"/>
    <cellStyle name="ÅëÈ­_Sheet1_41-06농림41 14 23" xfId="4415"/>
    <cellStyle name="AeE­_Sheet1_41-06농림41 14 24" xfId="4416"/>
    <cellStyle name="ÅëÈ­_Sheet1_41-06농림41 14 24" xfId="4417"/>
    <cellStyle name="AeE­_Sheet1_41-06농림41 14 25" xfId="4418"/>
    <cellStyle name="ÅëÈ­_Sheet1_41-06농림41 14 25" xfId="4419"/>
    <cellStyle name="AeE­_Sheet1_41-06농림41 14 26" xfId="4420"/>
    <cellStyle name="ÅëÈ­_Sheet1_41-06농림41 14 26" xfId="4421"/>
    <cellStyle name="AeE­_Sheet1_41-06농림41 14 27" xfId="4422"/>
    <cellStyle name="ÅëÈ­_Sheet1_41-06농림41 14 27" xfId="4423"/>
    <cellStyle name="AeE­_Sheet1_41-06농림41 14 28" xfId="4424"/>
    <cellStyle name="ÅëÈ­_Sheet1_41-06농림41 14 28" xfId="4425"/>
    <cellStyle name="AeE­_Sheet1_41-06농림41 14 29" xfId="4426"/>
    <cellStyle name="ÅëÈ­_Sheet1_41-06농림41 14 29" xfId="4427"/>
    <cellStyle name="AeE­_Sheet1_41-06농림41 14 3" xfId="4428"/>
    <cellStyle name="ÅëÈ­_Sheet1_41-06농림41 14 3" xfId="4429"/>
    <cellStyle name="AeE­_Sheet1_41-06농림41 14 30" xfId="4430"/>
    <cellStyle name="ÅëÈ­_Sheet1_41-06농림41 14 30" xfId="4431"/>
    <cellStyle name="AeE­_Sheet1_41-06농림41 14 31" xfId="4432"/>
    <cellStyle name="ÅëÈ­_Sheet1_41-06농림41 14 31" xfId="4433"/>
    <cellStyle name="AeE­_Sheet1_41-06농림41 14 32" xfId="4434"/>
    <cellStyle name="ÅëÈ­_Sheet1_41-06농림41 14 32" xfId="4435"/>
    <cellStyle name="AeE­_Sheet1_41-06농림41 14 33" xfId="4436"/>
    <cellStyle name="ÅëÈ­_Sheet1_41-06농림41 14 33" xfId="4437"/>
    <cellStyle name="AeE­_Sheet1_41-06농림41 14 34" xfId="4438"/>
    <cellStyle name="ÅëÈ­_Sheet1_41-06농림41 14 34" xfId="4439"/>
    <cellStyle name="AeE­_Sheet1_41-06농림41 14 35" xfId="4440"/>
    <cellStyle name="ÅëÈ­_Sheet1_41-06농림41 14 35" xfId="4441"/>
    <cellStyle name="AeE­_Sheet1_41-06농림41 14 36" xfId="4442"/>
    <cellStyle name="ÅëÈ­_Sheet1_41-06농림41 14 36" xfId="4443"/>
    <cellStyle name="AeE­_Sheet1_41-06농림41 14 37" xfId="4444"/>
    <cellStyle name="ÅëÈ­_Sheet1_41-06농림41 14 37" xfId="4445"/>
    <cellStyle name="AeE­_Sheet1_41-06농림41 14 38" xfId="4446"/>
    <cellStyle name="ÅëÈ­_Sheet1_41-06농림41 14 38" xfId="4447"/>
    <cellStyle name="AeE­_Sheet1_41-06농림41 14 39" xfId="4448"/>
    <cellStyle name="ÅëÈ­_Sheet1_41-06농림41 14 39" xfId="4449"/>
    <cellStyle name="AeE­_Sheet1_41-06농림41 14 4" xfId="4450"/>
    <cellStyle name="ÅëÈ­_Sheet1_41-06농림41 14 4" xfId="4451"/>
    <cellStyle name="AeE­_Sheet1_41-06농림41 14 40" xfId="4452"/>
    <cellStyle name="ÅëÈ­_Sheet1_41-06농림41 14 40" xfId="4453"/>
    <cellStyle name="AeE­_Sheet1_41-06농림41 14 5" xfId="4454"/>
    <cellStyle name="ÅëÈ­_Sheet1_41-06농림41 14 5" xfId="4455"/>
    <cellStyle name="AeE­_Sheet1_41-06농림41 14 6" xfId="4456"/>
    <cellStyle name="ÅëÈ­_Sheet1_41-06농림41 14 6" xfId="4457"/>
    <cellStyle name="AeE­_Sheet1_41-06농림41 14 7" xfId="4458"/>
    <cellStyle name="ÅëÈ­_Sheet1_41-06농림41 14 7" xfId="4459"/>
    <cellStyle name="AeE­_Sheet1_41-06농림41 14 8" xfId="4460"/>
    <cellStyle name="ÅëÈ­_Sheet1_41-06농림41 14 8" xfId="4461"/>
    <cellStyle name="AeE­_Sheet1_41-06농림41 14 9" xfId="4462"/>
    <cellStyle name="ÅëÈ­_Sheet1_41-06농림41 14 9" xfId="4463"/>
    <cellStyle name="AeE­_Sheet1_41-06농림41 15" xfId="1388"/>
    <cellStyle name="ÅëÈ­_Sheet1_41-06농림41 15" xfId="1389"/>
    <cellStyle name="AeE­_Sheet1_41-06농림41 16" xfId="1390"/>
    <cellStyle name="ÅëÈ­_Sheet1_41-06농림41 16" xfId="1391"/>
    <cellStyle name="AeE­_Sheet1_41-06농림41 17" xfId="1392"/>
    <cellStyle name="ÅëÈ­_Sheet1_41-06농림41 17" xfId="1393"/>
    <cellStyle name="AeE­_Sheet1_41-06농림41 18" xfId="1394"/>
    <cellStyle name="ÅëÈ­_Sheet1_41-06농림41 18" xfId="1395"/>
    <cellStyle name="AeE­_Sheet1_41-06농림41 19" xfId="1396"/>
    <cellStyle name="ÅëÈ­_Sheet1_41-06농림41 19" xfId="1397"/>
    <cellStyle name="AeE­_Sheet1_41-06농림41 2" xfId="1398"/>
    <cellStyle name="ÅëÈ­_Sheet1_41-06농림41 2" xfId="1399"/>
    <cellStyle name="AeE­_Sheet1_41-06농림41 20" xfId="1400"/>
    <cellStyle name="ÅëÈ­_Sheet1_41-06농림41 20" xfId="1401"/>
    <cellStyle name="AeE­_Sheet1_41-06농림41 21" xfId="1402"/>
    <cellStyle name="ÅëÈ­_Sheet1_41-06농림41 21" xfId="1403"/>
    <cellStyle name="AeE­_Sheet1_41-06농림41 22" xfId="1404"/>
    <cellStyle name="ÅëÈ­_Sheet1_41-06농림41 22" xfId="1405"/>
    <cellStyle name="AeE­_Sheet1_41-06농림41 23" xfId="1406"/>
    <cellStyle name="ÅëÈ­_Sheet1_41-06농림41 23" xfId="1407"/>
    <cellStyle name="AeE­_Sheet1_41-06농림41 24" xfId="1408"/>
    <cellStyle name="ÅëÈ­_Sheet1_41-06농림41 24" xfId="1409"/>
    <cellStyle name="AeE­_Sheet1_41-06농림41 25" xfId="1410"/>
    <cellStyle name="ÅëÈ­_Sheet1_41-06농림41 25" xfId="1411"/>
    <cellStyle name="AeE­_Sheet1_41-06농림41 26" xfId="1412"/>
    <cellStyle name="ÅëÈ­_Sheet1_41-06농림41 26" xfId="1413"/>
    <cellStyle name="AeE­_Sheet1_41-06농림41 27" xfId="1414"/>
    <cellStyle name="ÅëÈ­_Sheet1_41-06농림41 27" xfId="1415"/>
    <cellStyle name="AeE­_Sheet1_41-06농림41 28" xfId="1416"/>
    <cellStyle name="ÅëÈ­_Sheet1_41-06농림41 28" xfId="1417"/>
    <cellStyle name="AeE­_Sheet1_41-06농림41 29" xfId="1418"/>
    <cellStyle name="ÅëÈ­_Sheet1_41-06농림41 29" xfId="1419"/>
    <cellStyle name="AeE­_Sheet1_41-06농림41 3" xfId="1420"/>
    <cellStyle name="ÅëÈ­_Sheet1_41-06농림41 3" xfId="1421"/>
    <cellStyle name="AeE­_Sheet1_41-06농림41 30" xfId="1422"/>
    <cellStyle name="ÅëÈ­_Sheet1_41-06농림41 30" xfId="1423"/>
    <cellStyle name="AeE­_Sheet1_41-06농림41 31" xfId="1424"/>
    <cellStyle name="ÅëÈ­_Sheet1_41-06농림41 31" xfId="1425"/>
    <cellStyle name="AeE­_Sheet1_41-06농림41 32" xfId="1426"/>
    <cellStyle name="ÅëÈ­_Sheet1_41-06농림41 32" xfId="1427"/>
    <cellStyle name="AeE­_Sheet1_41-06농림41 33" xfId="1428"/>
    <cellStyle name="ÅëÈ­_Sheet1_41-06농림41 33" xfId="1429"/>
    <cellStyle name="AeE­_Sheet1_41-06농림41 34" xfId="1430"/>
    <cellStyle name="ÅëÈ­_Sheet1_41-06농림41 34" xfId="1431"/>
    <cellStyle name="AeE­_Sheet1_41-06농림41 35" xfId="1432"/>
    <cellStyle name="ÅëÈ­_Sheet1_41-06농림41 35" xfId="1433"/>
    <cellStyle name="AeE­_Sheet1_41-06농림41 36" xfId="1434"/>
    <cellStyle name="ÅëÈ­_Sheet1_41-06농림41 36" xfId="1435"/>
    <cellStyle name="AeE­_Sheet1_41-06농림41 37" xfId="1436"/>
    <cellStyle name="ÅëÈ­_Sheet1_41-06농림41 37" xfId="1437"/>
    <cellStyle name="AeE­_Sheet1_41-06농림41 38" xfId="1438"/>
    <cellStyle name="ÅëÈ­_Sheet1_41-06농림41 38" xfId="1439"/>
    <cellStyle name="AeE­_Sheet1_41-06농림41 39" xfId="1440"/>
    <cellStyle name="ÅëÈ­_Sheet1_41-06농림41 39" xfId="1441"/>
    <cellStyle name="AeE­_Sheet1_41-06농림41 4" xfId="1442"/>
    <cellStyle name="ÅëÈ­_Sheet1_41-06농림41 4" xfId="1443"/>
    <cellStyle name="AeE­_Sheet1_41-06농림41 40" xfId="1444"/>
    <cellStyle name="ÅëÈ­_Sheet1_41-06농림41 40" xfId="1445"/>
    <cellStyle name="AeE­_Sheet1_41-06농림41 41" xfId="1446"/>
    <cellStyle name="ÅëÈ­_Sheet1_41-06농림41 41" xfId="1447"/>
    <cellStyle name="AeE­_Sheet1_41-06농림41 5" xfId="1448"/>
    <cellStyle name="ÅëÈ­_Sheet1_41-06농림41 5" xfId="1449"/>
    <cellStyle name="AeE­_Sheet1_41-06농림41 6" xfId="1450"/>
    <cellStyle name="ÅëÈ­_Sheet1_41-06농림41 6" xfId="1451"/>
    <cellStyle name="AeE­_Sheet1_41-06농림41 7" xfId="1452"/>
    <cellStyle name="ÅëÈ­_Sheet1_41-06농림41 7" xfId="1453"/>
    <cellStyle name="AeE­_Sheet1_41-06농림41 8" xfId="1454"/>
    <cellStyle name="ÅëÈ­_Sheet1_41-06농림41 8" xfId="1455"/>
    <cellStyle name="AeE­_Sheet1_41-06농림41 9" xfId="1456"/>
    <cellStyle name="ÅëÈ­_Sheet1_41-06농림41 9" xfId="1457"/>
    <cellStyle name="AeE¡ⓒ [0]_INQUIRY ￠?￥i¨u¡AAⓒ￢Aⓒª " xfId="88"/>
    <cellStyle name="AeE¡ⓒ_INQUIRY ￠?￥i¨u¡AAⓒ￢Aⓒª " xfId="89"/>
    <cellStyle name="ALIGNMENT" xfId="3063"/>
    <cellStyle name="AÞ¸¶ [0]_°eE¹_11¿a½A " xfId="3064"/>
    <cellStyle name="ÄÞ¸¶ [0]_¼ÕÀÍ¿¹»ê" xfId="90"/>
    <cellStyle name="AÞ¸¶ [0]_¼OAI¿¹≫e" xfId="91"/>
    <cellStyle name="ÄÞ¸¶ [0]_ÀÎ°Çºñ,¿ÜÁÖºñ" xfId="92"/>
    <cellStyle name="AÞ¸¶ [0]_AI°Cºn,μμ±Þºn" xfId="93"/>
    <cellStyle name="ÄÞ¸¶ [0]_laroux" xfId="94"/>
    <cellStyle name="AÞ¸¶ [0]_laroux_1" xfId="95"/>
    <cellStyle name="ÄÞ¸¶ [0]_laroux_1" xfId="96"/>
    <cellStyle name="AÞ¸¶ [0]_laroux_1 10" xfId="1458"/>
    <cellStyle name="ÄÞ¸¶ [0]_laroux_1 10" xfId="1459"/>
    <cellStyle name="AÞ¸¶ [0]_laroux_1 11" xfId="1460"/>
    <cellStyle name="ÄÞ¸¶ [0]_laroux_1 11" xfId="1461"/>
    <cellStyle name="AÞ¸¶ [0]_laroux_1 12" xfId="1462"/>
    <cellStyle name="ÄÞ¸¶ [0]_laroux_1 12" xfId="1463"/>
    <cellStyle name="AÞ¸¶ [0]_laroux_1 12 10" xfId="4464"/>
    <cellStyle name="ÄÞ¸¶ [0]_laroux_1 13" xfId="1464"/>
    <cellStyle name="AÞ¸¶ [0]_laroux_1 14" xfId="1465"/>
    <cellStyle name="ÄÞ¸¶ [0]_laroux_1 14" xfId="1466"/>
    <cellStyle name="AÞ¸¶ [0]_laroux_1 14 10" xfId="4465"/>
    <cellStyle name="ÄÞ¸¶ [0]_laroux_1 14 10" xfId="4466"/>
    <cellStyle name="AÞ¸¶ [0]_laroux_1 14 11" xfId="4467"/>
    <cellStyle name="ÄÞ¸¶ [0]_laroux_1 14 11" xfId="4468"/>
    <cellStyle name="AÞ¸¶ [0]_laroux_1 14 12" xfId="4469"/>
    <cellStyle name="ÄÞ¸¶ [0]_laroux_1 14 12" xfId="4470"/>
    <cellStyle name="AÞ¸¶ [0]_laroux_1 14 13" xfId="4471"/>
    <cellStyle name="ÄÞ¸¶ [0]_laroux_1 14 13" xfId="4472"/>
    <cellStyle name="AÞ¸¶ [0]_laroux_1 14 14" xfId="4473"/>
    <cellStyle name="ÄÞ¸¶ [0]_laroux_1 14 14" xfId="4474"/>
    <cellStyle name="AÞ¸¶ [0]_laroux_1 14 15" xfId="4475"/>
    <cellStyle name="ÄÞ¸¶ [0]_laroux_1 14 15" xfId="4476"/>
    <cellStyle name="AÞ¸¶ [0]_laroux_1 14 16" xfId="4477"/>
    <cellStyle name="ÄÞ¸¶ [0]_laroux_1 14 16" xfId="4478"/>
    <cellStyle name="AÞ¸¶ [0]_laroux_1 14 17" xfId="4479"/>
    <cellStyle name="ÄÞ¸¶ [0]_laroux_1 14 17" xfId="4480"/>
    <cellStyle name="AÞ¸¶ [0]_laroux_1 14 18" xfId="4481"/>
    <cellStyle name="ÄÞ¸¶ [0]_laroux_1 14 18" xfId="4482"/>
    <cellStyle name="AÞ¸¶ [0]_laroux_1 14 19" xfId="4483"/>
    <cellStyle name="ÄÞ¸¶ [0]_laroux_1 14 19" xfId="4484"/>
    <cellStyle name="AÞ¸¶ [0]_laroux_1 14 2" xfId="4485"/>
    <cellStyle name="ÄÞ¸¶ [0]_laroux_1 14 2" xfId="4486"/>
    <cellStyle name="AÞ¸¶ [0]_laroux_1 14 20" xfId="4487"/>
    <cellStyle name="ÄÞ¸¶ [0]_laroux_1 14 20" xfId="4488"/>
    <cellStyle name="AÞ¸¶ [0]_laroux_1 14 21" xfId="4489"/>
    <cellStyle name="ÄÞ¸¶ [0]_laroux_1 14 21" xfId="4490"/>
    <cellStyle name="AÞ¸¶ [0]_laroux_1 14 22" xfId="4491"/>
    <cellStyle name="ÄÞ¸¶ [0]_laroux_1 14 22" xfId="4492"/>
    <cellStyle name="AÞ¸¶ [0]_laroux_1 14 23" xfId="4493"/>
    <cellStyle name="ÄÞ¸¶ [0]_laroux_1 14 23" xfId="4494"/>
    <cellStyle name="AÞ¸¶ [0]_laroux_1 14 24" xfId="4495"/>
    <cellStyle name="ÄÞ¸¶ [0]_laroux_1 14 24" xfId="4496"/>
    <cellStyle name="AÞ¸¶ [0]_laroux_1 14 25" xfId="4497"/>
    <cellStyle name="ÄÞ¸¶ [0]_laroux_1 14 25" xfId="4498"/>
    <cellStyle name="AÞ¸¶ [0]_laroux_1 14 26" xfId="4499"/>
    <cellStyle name="ÄÞ¸¶ [0]_laroux_1 14 26" xfId="4500"/>
    <cellStyle name="AÞ¸¶ [0]_laroux_1 14 27" xfId="4501"/>
    <cellStyle name="ÄÞ¸¶ [0]_laroux_1 14 27" xfId="4502"/>
    <cellStyle name="AÞ¸¶ [0]_laroux_1 14 28" xfId="4503"/>
    <cellStyle name="ÄÞ¸¶ [0]_laroux_1 14 28" xfId="4504"/>
    <cellStyle name="AÞ¸¶ [0]_laroux_1 14 29" xfId="4505"/>
    <cellStyle name="ÄÞ¸¶ [0]_laroux_1 14 29" xfId="4506"/>
    <cellStyle name="AÞ¸¶ [0]_laroux_1 14 3" xfId="4507"/>
    <cellStyle name="ÄÞ¸¶ [0]_laroux_1 14 3" xfId="4508"/>
    <cellStyle name="AÞ¸¶ [0]_laroux_1 14 30" xfId="4509"/>
    <cellStyle name="ÄÞ¸¶ [0]_laroux_1 14 30" xfId="4510"/>
    <cellStyle name="AÞ¸¶ [0]_laroux_1 14 31" xfId="4511"/>
    <cellStyle name="ÄÞ¸¶ [0]_laroux_1 14 31" xfId="4512"/>
    <cellStyle name="AÞ¸¶ [0]_laroux_1 14 32" xfId="4513"/>
    <cellStyle name="ÄÞ¸¶ [0]_laroux_1 14 32" xfId="4514"/>
    <cellStyle name="AÞ¸¶ [0]_laroux_1 14 33" xfId="4515"/>
    <cellStyle name="ÄÞ¸¶ [0]_laroux_1 14 33" xfId="4516"/>
    <cellStyle name="AÞ¸¶ [0]_laroux_1 14 34" xfId="4517"/>
    <cellStyle name="ÄÞ¸¶ [0]_laroux_1 14 34" xfId="4518"/>
    <cellStyle name="AÞ¸¶ [0]_laroux_1 14 35" xfId="4519"/>
    <cellStyle name="ÄÞ¸¶ [0]_laroux_1 14 35" xfId="4520"/>
    <cellStyle name="AÞ¸¶ [0]_laroux_1 14 36" xfId="4521"/>
    <cellStyle name="ÄÞ¸¶ [0]_laroux_1 14 36" xfId="4522"/>
    <cellStyle name="AÞ¸¶ [0]_laroux_1 14 37" xfId="4523"/>
    <cellStyle name="ÄÞ¸¶ [0]_laroux_1 14 37" xfId="4524"/>
    <cellStyle name="AÞ¸¶ [0]_laroux_1 14 38" xfId="4525"/>
    <cellStyle name="ÄÞ¸¶ [0]_laroux_1 14 38" xfId="4526"/>
    <cellStyle name="AÞ¸¶ [0]_laroux_1 14 39" xfId="4527"/>
    <cellStyle name="ÄÞ¸¶ [0]_laroux_1 14 39" xfId="4528"/>
    <cellStyle name="AÞ¸¶ [0]_laroux_1 14 4" xfId="4529"/>
    <cellStyle name="ÄÞ¸¶ [0]_laroux_1 14 4" xfId="4530"/>
    <cellStyle name="AÞ¸¶ [0]_laroux_1 14 40" xfId="4531"/>
    <cellStyle name="ÄÞ¸¶ [0]_laroux_1 14 40" xfId="4532"/>
    <cellStyle name="AÞ¸¶ [0]_laroux_1 14 5" xfId="4533"/>
    <cellStyle name="ÄÞ¸¶ [0]_laroux_1 14 5" xfId="4534"/>
    <cellStyle name="AÞ¸¶ [0]_laroux_1 14 6" xfId="4535"/>
    <cellStyle name="ÄÞ¸¶ [0]_laroux_1 14 6" xfId="4536"/>
    <cellStyle name="AÞ¸¶ [0]_laroux_1 14 7" xfId="4537"/>
    <cellStyle name="ÄÞ¸¶ [0]_laroux_1 14 7" xfId="4538"/>
    <cellStyle name="AÞ¸¶ [0]_laroux_1 14 8" xfId="4539"/>
    <cellStyle name="ÄÞ¸¶ [0]_laroux_1 14 8" xfId="4540"/>
    <cellStyle name="AÞ¸¶ [0]_laroux_1 14 9" xfId="4541"/>
    <cellStyle name="ÄÞ¸¶ [0]_laroux_1 14 9" xfId="4542"/>
    <cellStyle name="AÞ¸¶ [0]_laroux_1 15" xfId="1467"/>
    <cellStyle name="ÄÞ¸¶ [0]_laroux_1 15" xfId="1468"/>
    <cellStyle name="AÞ¸¶ [0]_laroux_1 16" xfId="1469"/>
    <cellStyle name="ÄÞ¸¶ [0]_laroux_1 16" xfId="1470"/>
    <cellStyle name="AÞ¸¶ [0]_laroux_1 17" xfId="1471"/>
    <cellStyle name="ÄÞ¸¶ [0]_laroux_1 17" xfId="1472"/>
    <cellStyle name="AÞ¸¶ [0]_laroux_1 18" xfId="1473"/>
    <cellStyle name="ÄÞ¸¶ [0]_laroux_1 18" xfId="1474"/>
    <cellStyle name="AÞ¸¶ [0]_laroux_1 19" xfId="1475"/>
    <cellStyle name="ÄÞ¸¶ [0]_laroux_1 19" xfId="1476"/>
    <cellStyle name="AÞ¸¶ [0]_laroux_1 2" xfId="1477"/>
    <cellStyle name="ÄÞ¸¶ [0]_laroux_1 2" xfId="1478"/>
    <cellStyle name="AÞ¸¶ [0]_laroux_1 20" xfId="1479"/>
    <cellStyle name="ÄÞ¸¶ [0]_laroux_1 20" xfId="1480"/>
    <cellStyle name="AÞ¸¶ [0]_laroux_1 21" xfId="1481"/>
    <cellStyle name="ÄÞ¸¶ [0]_laroux_1 21" xfId="1482"/>
    <cellStyle name="AÞ¸¶ [0]_laroux_1 22" xfId="1483"/>
    <cellStyle name="ÄÞ¸¶ [0]_laroux_1 22" xfId="1484"/>
    <cellStyle name="AÞ¸¶ [0]_laroux_1 23" xfId="1485"/>
    <cellStyle name="ÄÞ¸¶ [0]_laroux_1 23" xfId="1486"/>
    <cellStyle name="AÞ¸¶ [0]_laroux_1 24" xfId="1487"/>
    <cellStyle name="ÄÞ¸¶ [0]_laroux_1 24" xfId="1488"/>
    <cellStyle name="AÞ¸¶ [0]_laroux_1 25" xfId="1489"/>
    <cellStyle name="ÄÞ¸¶ [0]_laroux_1 25" xfId="1490"/>
    <cellStyle name="AÞ¸¶ [0]_laroux_1 26" xfId="1491"/>
    <cellStyle name="ÄÞ¸¶ [0]_laroux_1 26" xfId="1492"/>
    <cellStyle name="AÞ¸¶ [0]_laroux_1 27" xfId="1493"/>
    <cellStyle name="ÄÞ¸¶ [0]_laroux_1 27" xfId="1494"/>
    <cellStyle name="AÞ¸¶ [0]_laroux_1 28" xfId="1495"/>
    <cellStyle name="ÄÞ¸¶ [0]_laroux_1 28" xfId="1496"/>
    <cellStyle name="AÞ¸¶ [0]_laroux_1 29" xfId="1497"/>
    <cellStyle name="ÄÞ¸¶ [0]_laroux_1 29" xfId="1498"/>
    <cellStyle name="AÞ¸¶ [0]_laroux_1 3" xfId="1499"/>
    <cellStyle name="ÄÞ¸¶ [0]_laroux_1 3" xfId="1500"/>
    <cellStyle name="AÞ¸¶ [0]_laroux_1 30" xfId="1501"/>
    <cellStyle name="ÄÞ¸¶ [0]_laroux_1 30" xfId="1502"/>
    <cellStyle name="AÞ¸¶ [0]_laroux_1 31" xfId="1503"/>
    <cellStyle name="ÄÞ¸¶ [0]_laroux_1 31" xfId="1504"/>
    <cellStyle name="AÞ¸¶ [0]_laroux_1 32" xfId="1505"/>
    <cellStyle name="ÄÞ¸¶ [0]_laroux_1 32" xfId="1506"/>
    <cellStyle name="AÞ¸¶ [0]_laroux_1 33" xfId="1507"/>
    <cellStyle name="ÄÞ¸¶ [0]_laroux_1 33" xfId="1508"/>
    <cellStyle name="AÞ¸¶ [0]_laroux_1 34" xfId="1509"/>
    <cellStyle name="ÄÞ¸¶ [0]_laroux_1 34" xfId="1510"/>
    <cellStyle name="AÞ¸¶ [0]_laroux_1 35" xfId="1511"/>
    <cellStyle name="ÄÞ¸¶ [0]_laroux_1 35" xfId="1512"/>
    <cellStyle name="AÞ¸¶ [0]_laroux_1 36" xfId="1513"/>
    <cellStyle name="ÄÞ¸¶ [0]_laroux_1 36" xfId="1514"/>
    <cellStyle name="AÞ¸¶ [0]_laroux_1 37" xfId="1515"/>
    <cellStyle name="ÄÞ¸¶ [0]_laroux_1 37" xfId="1516"/>
    <cellStyle name="AÞ¸¶ [0]_laroux_1 38" xfId="1517"/>
    <cellStyle name="ÄÞ¸¶ [0]_laroux_1 38" xfId="1518"/>
    <cellStyle name="AÞ¸¶ [0]_laroux_1 39" xfId="1519"/>
    <cellStyle name="ÄÞ¸¶ [0]_laroux_1 39" xfId="1520"/>
    <cellStyle name="AÞ¸¶ [0]_laroux_1 4" xfId="1521"/>
    <cellStyle name="ÄÞ¸¶ [0]_laroux_1 4" xfId="1522"/>
    <cellStyle name="AÞ¸¶ [0]_laroux_1 40" xfId="1523"/>
    <cellStyle name="ÄÞ¸¶ [0]_laroux_1 40" xfId="1524"/>
    <cellStyle name="AÞ¸¶ [0]_laroux_1 41" xfId="1525"/>
    <cellStyle name="ÄÞ¸¶ [0]_laroux_1 41" xfId="1526"/>
    <cellStyle name="AÞ¸¶ [0]_laroux_1 5" xfId="1527"/>
    <cellStyle name="ÄÞ¸¶ [0]_laroux_1 5" xfId="1528"/>
    <cellStyle name="AÞ¸¶ [0]_laroux_1 6" xfId="1529"/>
    <cellStyle name="ÄÞ¸¶ [0]_laroux_1 6" xfId="1530"/>
    <cellStyle name="AÞ¸¶ [0]_laroux_1 7" xfId="1531"/>
    <cellStyle name="ÄÞ¸¶ [0]_laroux_1 7" xfId="1532"/>
    <cellStyle name="AÞ¸¶ [0]_laroux_1 8" xfId="1533"/>
    <cellStyle name="ÄÞ¸¶ [0]_laroux_1 8" xfId="1534"/>
    <cellStyle name="AÞ¸¶ [0]_laroux_1 9" xfId="1535"/>
    <cellStyle name="ÄÞ¸¶ [0]_laroux_1 9" xfId="1536"/>
    <cellStyle name="AÞ¸¶ [0]_Sheet1" xfId="97"/>
    <cellStyle name="ÄÞ¸¶ [0]_Sheet1" xfId="98"/>
    <cellStyle name="AÞ¸¶ [0]_Sheet1 10" xfId="1537"/>
    <cellStyle name="ÄÞ¸¶ [0]_Sheet1 10" xfId="1538"/>
    <cellStyle name="AÞ¸¶ [0]_Sheet1 11" xfId="1539"/>
    <cellStyle name="ÄÞ¸¶ [0]_Sheet1 11" xfId="1540"/>
    <cellStyle name="AÞ¸¶ [0]_Sheet1 12" xfId="1541"/>
    <cellStyle name="ÄÞ¸¶ [0]_Sheet1 12" xfId="1542"/>
    <cellStyle name="AÞ¸¶ [0]_Sheet1 12 10" xfId="4543"/>
    <cellStyle name="ÄÞ¸¶ [0]_Sheet1 13" xfId="1543"/>
    <cellStyle name="AÞ¸¶ [0]_Sheet1 14" xfId="1544"/>
    <cellStyle name="ÄÞ¸¶ [0]_Sheet1 14" xfId="1545"/>
    <cellStyle name="AÞ¸¶ [0]_Sheet1 14 10" xfId="4544"/>
    <cellStyle name="ÄÞ¸¶ [0]_Sheet1 14 10" xfId="4545"/>
    <cellStyle name="AÞ¸¶ [0]_Sheet1 14 11" xfId="4546"/>
    <cellStyle name="ÄÞ¸¶ [0]_Sheet1 14 11" xfId="4547"/>
    <cellStyle name="AÞ¸¶ [0]_Sheet1 14 12" xfId="4548"/>
    <cellStyle name="ÄÞ¸¶ [0]_Sheet1 14 12" xfId="4549"/>
    <cellStyle name="AÞ¸¶ [0]_Sheet1 14 13" xfId="4550"/>
    <cellStyle name="ÄÞ¸¶ [0]_Sheet1 14 13" xfId="4551"/>
    <cellStyle name="AÞ¸¶ [0]_Sheet1 14 14" xfId="4552"/>
    <cellStyle name="ÄÞ¸¶ [0]_Sheet1 14 14" xfId="4553"/>
    <cellStyle name="AÞ¸¶ [0]_Sheet1 14 15" xfId="4554"/>
    <cellStyle name="ÄÞ¸¶ [0]_Sheet1 14 15" xfId="4555"/>
    <cellStyle name="AÞ¸¶ [0]_Sheet1 14 16" xfId="4556"/>
    <cellStyle name="ÄÞ¸¶ [0]_Sheet1 14 16" xfId="4557"/>
    <cellStyle name="AÞ¸¶ [0]_Sheet1 14 17" xfId="4558"/>
    <cellStyle name="ÄÞ¸¶ [0]_Sheet1 14 17" xfId="4559"/>
    <cellStyle name="AÞ¸¶ [0]_Sheet1 14 18" xfId="4560"/>
    <cellStyle name="ÄÞ¸¶ [0]_Sheet1 14 18" xfId="4561"/>
    <cellStyle name="AÞ¸¶ [0]_Sheet1 14 19" xfId="4562"/>
    <cellStyle name="ÄÞ¸¶ [0]_Sheet1 14 19" xfId="4563"/>
    <cellStyle name="AÞ¸¶ [0]_Sheet1 14 2" xfId="4564"/>
    <cellStyle name="ÄÞ¸¶ [0]_Sheet1 14 2" xfId="4565"/>
    <cellStyle name="AÞ¸¶ [0]_Sheet1 14 20" xfId="4566"/>
    <cellStyle name="ÄÞ¸¶ [0]_Sheet1 14 20" xfId="4567"/>
    <cellStyle name="AÞ¸¶ [0]_Sheet1 14 21" xfId="4568"/>
    <cellStyle name="ÄÞ¸¶ [0]_Sheet1 14 21" xfId="4569"/>
    <cellStyle name="AÞ¸¶ [0]_Sheet1 14 22" xfId="4570"/>
    <cellStyle name="ÄÞ¸¶ [0]_Sheet1 14 22" xfId="4571"/>
    <cellStyle name="AÞ¸¶ [0]_Sheet1 14 23" xfId="4572"/>
    <cellStyle name="ÄÞ¸¶ [0]_Sheet1 14 23" xfId="4573"/>
    <cellStyle name="AÞ¸¶ [0]_Sheet1 14 24" xfId="4574"/>
    <cellStyle name="ÄÞ¸¶ [0]_Sheet1 14 24" xfId="4575"/>
    <cellStyle name="AÞ¸¶ [0]_Sheet1 14 25" xfId="4576"/>
    <cellStyle name="ÄÞ¸¶ [0]_Sheet1 14 25" xfId="4577"/>
    <cellStyle name="AÞ¸¶ [0]_Sheet1 14 26" xfId="4578"/>
    <cellStyle name="ÄÞ¸¶ [0]_Sheet1 14 26" xfId="4579"/>
    <cellStyle name="AÞ¸¶ [0]_Sheet1 14 27" xfId="4580"/>
    <cellStyle name="ÄÞ¸¶ [0]_Sheet1 14 27" xfId="4581"/>
    <cellStyle name="AÞ¸¶ [0]_Sheet1 14 28" xfId="4582"/>
    <cellStyle name="ÄÞ¸¶ [0]_Sheet1 14 28" xfId="4583"/>
    <cellStyle name="AÞ¸¶ [0]_Sheet1 14 29" xfId="4584"/>
    <cellStyle name="ÄÞ¸¶ [0]_Sheet1 14 29" xfId="4585"/>
    <cellStyle name="AÞ¸¶ [0]_Sheet1 14 3" xfId="4586"/>
    <cellStyle name="ÄÞ¸¶ [0]_Sheet1 14 3" xfId="4587"/>
    <cellStyle name="AÞ¸¶ [0]_Sheet1 14 30" xfId="4588"/>
    <cellStyle name="ÄÞ¸¶ [0]_Sheet1 14 30" xfId="4589"/>
    <cellStyle name="AÞ¸¶ [0]_Sheet1 14 31" xfId="4590"/>
    <cellStyle name="ÄÞ¸¶ [0]_Sheet1 14 31" xfId="4591"/>
    <cellStyle name="AÞ¸¶ [0]_Sheet1 14 32" xfId="4592"/>
    <cellStyle name="ÄÞ¸¶ [0]_Sheet1 14 32" xfId="4593"/>
    <cellStyle name="AÞ¸¶ [0]_Sheet1 14 33" xfId="4594"/>
    <cellStyle name="ÄÞ¸¶ [0]_Sheet1 14 33" xfId="4595"/>
    <cellStyle name="AÞ¸¶ [0]_Sheet1 14 34" xfId="4596"/>
    <cellStyle name="ÄÞ¸¶ [0]_Sheet1 14 34" xfId="4597"/>
    <cellStyle name="AÞ¸¶ [0]_Sheet1 14 35" xfId="4598"/>
    <cellStyle name="ÄÞ¸¶ [0]_Sheet1 14 35" xfId="4599"/>
    <cellStyle name="AÞ¸¶ [0]_Sheet1 14 36" xfId="4600"/>
    <cellStyle name="ÄÞ¸¶ [0]_Sheet1 14 36" xfId="4601"/>
    <cellStyle name="AÞ¸¶ [0]_Sheet1 14 37" xfId="4602"/>
    <cellStyle name="ÄÞ¸¶ [0]_Sheet1 14 37" xfId="4603"/>
    <cellStyle name="AÞ¸¶ [0]_Sheet1 14 38" xfId="4604"/>
    <cellStyle name="ÄÞ¸¶ [0]_Sheet1 14 38" xfId="4605"/>
    <cellStyle name="AÞ¸¶ [0]_Sheet1 14 39" xfId="4606"/>
    <cellStyle name="ÄÞ¸¶ [0]_Sheet1 14 39" xfId="4607"/>
    <cellStyle name="AÞ¸¶ [0]_Sheet1 14 4" xfId="4608"/>
    <cellStyle name="ÄÞ¸¶ [0]_Sheet1 14 4" xfId="4609"/>
    <cellStyle name="AÞ¸¶ [0]_Sheet1 14 40" xfId="4610"/>
    <cellStyle name="ÄÞ¸¶ [0]_Sheet1 14 40" xfId="4611"/>
    <cellStyle name="AÞ¸¶ [0]_Sheet1 14 5" xfId="4612"/>
    <cellStyle name="ÄÞ¸¶ [0]_Sheet1 14 5" xfId="4613"/>
    <cellStyle name="AÞ¸¶ [0]_Sheet1 14 6" xfId="4614"/>
    <cellStyle name="ÄÞ¸¶ [0]_Sheet1 14 6" xfId="4615"/>
    <cellStyle name="AÞ¸¶ [0]_Sheet1 14 7" xfId="4616"/>
    <cellStyle name="ÄÞ¸¶ [0]_Sheet1 14 7" xfId="4617"/>
    <cellStyle name="AÞ¸¶ [0]_Sheet1 14 8" xfId="4618"/>
    <cellStyle name="ÄÞ¸¶ [0]_Sheet1 14 8" xfId="4619"/>
    <cellStyle name="AÞ¸¶ [0]_Sheet1 14 9" xfId="4620"/>
    <cellStyle name="ÄÞ¸¶ [0]_Sheet1 14 9" xfId="4621"/>
    <cellStyle name="AÞ¸¶ [0]_Sheet1 15" xfId="1546"/>
    <cellStyle name="ÄÞ¸¶ [0]_Sheet1 15" xfId="1547"/>
    <cellStyle name="AÞ¸¶ [0]_Sheet1 16" xfId="1548"/>
    <cellStyle name="ÄÞ¸¶ [0]_Sheet1 16" xfId="1549"/>
    <cellStyle name="AÞ¸¶ [0]_Sheet1 17" xfId="1550"/>
    <cellStyle name="ÄÞ¸¶ [0]_Sheet1 17" xfId="1551"/>
    <cellStyle name="AÞ¸¶ [0]_Sheet1 18" xfId="1552"/>
    <cellStyle name="ÄÞ¸¶ [0]_Sheet1 18" xfId="1553"/>
    <cellStyle name="AÞ¸¶ [0]_Sheet1 19" xfId="1554"/>
    <cellStyle name="ÄÞ¸¶ [0]_Sheet1 19" xfId="1555"/>
    <cellStyle name="AÞ¸¶ [0]_Sheet1 2" xfId="1556"/>
    <cellStyle name="ÄÞ¸¶ [0]_Sheet1 2" xfId="1557"/>
    <cellStyle name="AÞ¸¶ [0]_Sheet1 20" xfId="1558"/>
    <cellStyle name="ÄÞ¸¶ [0]_Sheet1 20" xfId="1559"/>
    <cellStyle name="AÞ¸¶ [0]_Sheet1 21" xfId="1560"/>
    <cellStyle name="ÄÞ¸¶ [0]_Sheet1 21" xfId="1561"/>
    <cellStyle name="AÞ¸¶ [0]_Sheet1 22" xfId="1562"/>
    <cellStyle name="ÄÞ¸¶ [0]_Sheet1 22" xfId="1563"/>
    <cellStyle name="AÞ¸¶ [0]_Sheet1 23" xfId="1564"/>
    <cellStyle name="ÄÞ¸¶ [0]_Sheet1 23" xfId="1565"/>
    <cellStyle name="AÞ¸¶ [0]_Sheet1 24" xfId="1566"/>
    <cellStyle name="ÄÞ¸¶ [0]_Sheet1 24" xfId="1567"/>
    <cellStyle name="AÞ¸¶ [0]_Sheet1 25" xfId="1568"/>
    <cellStyle name="ÄÞ¸¶ [0]_Sheet1 25" xfId="1569"/>
    <cellStyle name="AÞ¸¶ [0]_Sheet1 26" xfId="1570"/>
    <cellStyle name="ÄÞ¸¶ [0]_Sheet1 26" xfId="1571"/>
    <cellStyle name="AÞ¸¶ [0]_Sheet1 27" xfId="1572"/>
    <cellStyle name="ÄÞ¸¶ [0]_Sheet1 27" xfId="1573"/>
    <cellStyle name="AÞ¸¶ [0]_Sheet1 28" xfId="1574"/>
    <cellStyle name="ÄÞ¸¶ [0]_Sheet1 28" xfId="1575"/>
    <cellStyle name="AÞ¸¶ [0]_Sheet1 29" xfId="1576"/>
    <cellStyle name="ÄÞ¸¶ [0]_Sheet1 29" xfId="1577"/>
    <cellStyle name="AÞ¸¶ [0]_Sheet1 3" xfId="1578"/>
    <cellStyle name="ÄÞ¸¶ [0]_Sheet1 3" xfId="1579"/>
    <cellStyle name="AÞ¸¶ [0]_Sheet1 30" xfId="1580"/>
    <cellStyle name="ÄÞ¸¶ [0]_Sheet1 30" xfId="1581"/>
    <cellStyle name="AÞ¸¶ [0]_Sheet1 31" xfId="1582"/>
    <cellStyle name="ÄÞ¸¶ [0]_Sheet1 31" xfId="1583"/>
    <cellStyle name="AÞ¸¶ [0]_Sheet1 32" xfId="1584"/>
    <cellStyle name="ÄÞ¸¶ [0]_Sheet1 32" xfId="1585"/>
    <cellStyle name="AÞ¸¶ [0]_Sheet1 33" xfId="1586"/>
    <cellStyle name="ÄÞ¸¶ [0]_Sheet1 33" xfId="1587"/>
    <cellStyle name="AÞ¸¶ [0]_Sheet1 34" xfId="1588"/>
    <cellStyle name="ÄÞ¸¶ [0]_Sheet1 34" xfId="1589"/>
    <cellStyle name="AÞ¸¶ [0]_Sheet1 35" xfId="1590"/>
    <cellStyle name="ÄÞ¸¶ [0]_Sheet1 35" xfId="1591"/>
    <cellStyle name="AÞ¸¶ [0]_Sheet1 36" xfId="1592"/>
    <cellStyle name="ÄÞ¸¶ [0]_Sheet1 36" xfId="1593"/>
    <cellStyle name="AÞ¸¶ [0]_Sheet1 37" xfId="1594"/>
    <cellStyle name="ÄÞ¸¶ [0]_Sheet1 37" xfId="1595"/>
    <cellStyle name="AÞ¸¶ [0]_Sheet1 38" xfId="1596"/>
    <cellStyle name="ÄÞ¸¶ [0]_Sheet1 38" xfId="1597"/>
    <cellStyle name="AÞ¸¶ [0]_Sheet1 39" xfId="1598"/>
    <cellStyle name="ÄÞ¸¶ [0]_Sheet1 39" xfId="1599"/>
    <cellStyle name="AÞ¸¶ [0]_Sheet1 4" xfId="1600"/>
    <cellStyle name="ÄÞ¸¶ [0]_Sheet1 4" xfId="1601"/>
    <cellStyle name="AÞ¸¶ [0]_Sheet1 40" xfId="1602"/>
    <cellStyle name="ÄÞ¸¶ [0]_Sheet1 40" xfId="1603"/>
    <cellStyle name="AÞ¸¶ [0]_Sheet1 41" xfId="1604"/>
    <cellStyle name="ÄÞ¸¶ [0]_Sheet1 41" xfId="1605"/>
    <cellStyle name="AÞ¸¶ [0]_Sheet1 5" xfId="1606"/>
    <cellStyle name="ÄÞ¸¶ [0]_Sheet1 5" xfId="1607"/>
    <cellStyle name="AÞ¸¶ [0]_Sheet1 6" xfId="1608"/>
    <cellStyle name="ÄÞ¸¶ [0]_Sheet1 6" xfId="1609"/>
    <cellStyle name="AÞ¸¶ [0]_Sheet1 7" xfId="1610"/>
    <cellStyle name="ÄÞ¸¶ [0]_Sheet1 7" xfId="1611"/>
    <cellStyle name="AÞ¸¶ [0]_Sheet1 8" xfId="1612"/>
    <cellStyle name="ÄÞ¸¶ [0]_Sheet1 8" xfId="1613"/>
    <cellStyle name="AÞ¸¶ [0]_Sheet1 9" xfId="1614"/>
    <cellStyle name="ÄÞ¸¶ [0]_Sheet1 9" xfId="1615"/>
    <cellStyle name="AÞ¸¶_°eE¹_11¿a½A " xfId="3065"/>
    <cellStyle name="ÄÞ¸¶_¼ÕÀÍ¿¹»ê" xfId="99"/>
    <cellStyle name="AÞ¸¶_¼OAI¿¹≫e" xfId="100"/>
    <cellStyle name="ÄÞ¸¶_ÀÎ°Çºñ,¿ÜÁÖºñ" xfId="101"/>
    <cellStyle name="AÞ¸¶_AI°Cºn,μμ±Þºn" xfId="102"/>
    <cellStyle name="ÄÞ¸¶_laroux" xfId="103"/>
    <cellStyle name="AÞ¸¶_laroux_1" xfId="104"/>
    <cellStyle name="ÄÞ¸¶_laroux_1" xfId="105"/>
    <cellStyle name="AÞ¸¶_laroux_1 10" xfId="1616"/>
    <cellStyle name="ÄÞ¸¶_laroux_1 10" xfId="1617"/>
    <cellStyle name="AÞ¸¶_laroux_1 11" xfId="1618"/>
    <cellStyle name="ÄÞ¸¶_laroux_1 11" xfId="1619"/>
    <cellStyle name="AÞ¸¶_laroux_1 12" xfId="1620"/>
    <cellStyle name="ÄÞ¸¶_laroux_1 12" xfId="1621"/>
    <cellStyle name="AÞ¸¶_laroux_1 12 10" xfId="4622"/>
    <cellStyle name="ÄÞ¸¶_laroux_1 13" xfId="1622"/>
    <cellStyle name="AÞ¸¶_laroux_1 14" xfId="1623"/>
    <cellStyle name="ÄÞ¸¶_laroux_1 14" xfId="1624"/>
    <cellStyle name="AÞ¸¶_laroux_1 14 10" xfId="4623"/>
    <cellStyle name="ÄÞ¸¶_laroux_1 14 10" xfId="4624"/>
    <cellStyle name="AÞ¸¶_laroux_1 14 11" xfId="4625"/>
    <cellStyle name="ÄÞ¸¶_laroux_1 14 11" xfId="4626"/>
    <cellStyle name="AÞ¸¶_laroux_1 14 12" xfId="4627"/>
    <cellStyle name="ÄÞ¸¶_laroux_1 14 12" xfId="4628"/>
    <cellStyle name="AÞ¸¶_laroux_1 14 13" xfId="4629"/>
    <cellStyle name="ÄÞ¸¶_laroux_1 14 13" xfId="4630"/>
    <cellStyle name="AÞ¸¶_laroux_1 14 14" xfId="4631"/>
    <cellStyle name="ÄÞ¸¶_laroux_1 14 14" xfId="4632"/>
    <cellStyle name="AÞ¸¶_laroux_1 14 15" xfId="4633"/>
    <cellStyle name="ÄÞ¸¶_laroux_1 14 15" xfId="4634"/>
    <cellStyle name="AÞ¸¶_laroux_1 14 16" xfId="4635"/>
    <cellStyle name="ÄÞ¸¶_laroux_1 14 16" xfId="4636"/>
    <cellStyle name="AÞ¸¶_laroux_1 14 17" xfId="4637"/>
    <cellStyle name="ÄÞ¸¶_laroux_1 14 17" xfId="4638"/>
    <cellStyle name="AÞ¸¶_laroux_1 14 18" xfId="4639"/>
    <cellStyle name="ÄÞ¸¶_laroux_1 14 18" xfId="4640"/>
    <cellStyle name="AÞ¸¶_laroux_1 14 19" xfId="4641"/>
    <cellStyle name="ÄÞ¸¶_laroux_1 14 19" xfId="4642"/>
    <cellStyle name="AÞ¸¶_laroux_1 14 2" xfId="4643"/>
    <cellStyle name="ÄÞ¸¶_laroux_1 14 2" xfId="4644"/>
    <cellStyle name="AÞ¸¶_laroux_1 14 20" xfId="4645"/>
    <cellStyle name="ÄÞ¸¶_laroux_1 14 20" xfId="4646"/>
    <cellStyle name="AÞ¸¶_laroux_1 14 21" xfId="4647"/>
    <cellStyle name="ÄÞ¸¶_laroux_1 14 21" xfId="4648"/>
    <cellStyle name="AÞ¸¶_laroux_1 14 22" xfId="4649"/>
    <cellStyle name="ÄÞ¸¶_laroux_1 14 22" xfId="4650"/>
    <cellStyle name="AÞ¸¶_laroux_1 14 23" xfId="4651"/>
    <cellStyle name="ÄÞ¸¶_laroux_1 14 23" xfId="4652"/>
    <cellStyle name="AÞ¸¶_laroux_1 14 24" xfId="4653"/>
    <cellStyle name="ÄÞ¸¶_laroux_1 14 24" xfId="4654"/>
    <cellStyle name="AÞ¸¶_laroux_1 14 25" xfId="4655"/>
    <cellStyle name="ÄÞ¸¶_laroux_1 14 25" xfId="4656"/>
    <cellStyle name="AÞ¸¶_laroux_1 14 26" xfId="4657"/>
    <cellStyle name="ÄÞ¸¶_laroux_1 14 26" xfId="4658"/>
    <cellStyle name="AÞ¸¶_laroux_1 14 27" xfId="4659"/>
    <cellStyle name="ÄÞ¸¶_laroux_1 14 27" xfId="4660"/>
    <cellStyle name="AÞ¸¶_laroux_1 14 28" xfId="4661"/>
    <cellStyle name="ÄÞ¸¶_laroux_1 14 28" xfId="4662"/>
    <cellStyle name="AÞ¸¶_laroux_1 14 29" xfId="4663"/>
    <cellStyle name="ÄÞ¸¶_laroux_1 14 29" xfId="4664"/>
    <cellStyle name="AÞ¸¶_laroux_1 14 3" xfId="4665"/>
    <cellStyle name="ÄÞ¸¶_laroux_1 14 3" xfId="4666"/>
    <cellStyle name="AÞ¸¶_laroux_1 14 30" xfId="4667"/>
    <cellStyle name="ÄÞ¸¶_laroux_1 14 30" xfId="4668"/>
    <cellStyle name="AÞ¸¶_laroux_1 14 31" xfId="4669"/>
    <cellStyle name="ÄÞ¸¶_laroux_1 14 31" xfId="4670"/>
    <cellStyle name="AÞ¸¶_laroux_1 14 32" xfId="4671"/>
    <cellStyle name="ÄÞ¸¶_laroux_1 14 32" xfId="4672"/>
    <cellStyle name="AÞ¸¶_laroux_1 14 33" xfId="4673"/>
    <cellStyle name="ÄÞ¸¶_laroux_1 14 33" xfId="4674"/>
    <cellStyle name="AÞ¸¶_laroux_1 14 34" xfId="4675"/>
    <cellStyle name="ÄÞ¸¶_laroux_1 14 34" xfId="4676"/>
    <cellStyle name="AÞ¸¶_laroux_1 14 35" xfId="4677"/>
    <cellStyle name="ÄÞ¸¶_laroux_1 14 35" xfId="4678"/>
    <cellStyle name="AÞ¸¶_laroux_1 14 36" xfId="4679"/>
    <cellStyle name="ÄÞ¸¶_laroux_1 14 36" xfId="4680"/>
    <cellStyle name="AÞ¸¶_laroux_1 14 37" xfId="4681"/>
    <cellStyle name="ÄÞ¸¶_laroux_1 14 37" xfId="4682"/>
    <cellStyle name="AÞ¸¶_laroux_1 14 38" xfId="4683"/>
    <cellStyle name="ÄÞ¸¶_laroux_1 14 38" xfId="4684"/>
    <cellStyle name="AÞ¸¶_laroux_1 14 39" xfId="4685"/>
    <cellStyle name="ÄÞ¸¶_laroux_1 14 39" xfId="4686"/>
    <cellStyle name="AÞ¸¶_laroux_1 14 4" xfId="4687"/>
    <cellStyle name="ÄÞ¸¶_laroux_1 14 4" xfId="4688"/>
    <cellStyle name="AÞ¸¶_laroux_1 14 40" xfId="4689"/>
    <cellStyle name="ÄÞ¸¶_laroux_1 14 40" xfId="4690"/>
    <cellStyle name="AÞ¸¶_laroux_1 14 5" xfId="4691"/>
    <cellStyle name="ÄÞ¸¶_laroux_1 14 5" xfId="4692"/>
    <cellStyle name="AÞ¸¶_laroux_1 14 6" xfId="4693"/>
    <cellStyle name="ÄÞ¸¶_laroux_1 14 6" xfId="4694"/>
    <cellStyle name="AÞ¸¶_laroux_1 14 7" xfId="4695"/>
    <cellStyle name="ÄÞ¸¶_laroux_1 14 7" xfId="4696"/>
    <cellStyle name="AÞ¸¶_laroux_1 14 8" xfId="4697"/>
    <cellStyle name="ÄÞ¸¶_laroux_1 14 8" xfId="4698"/>
    <cellStyle name="AÞ¸¶_laroux_1 14 9" xfId="4699"/>
    <cellStyle name="ÄÞ¸¶_laroux_1 14 9" xfId="4700"/>
    <cellStyle name="AÞ¸¶_laroux_1 15" xfId="1625"/>
    <cellStyle name="ÄÞ¸¶_laroux_1 15" xfId="1626"/>
    <cellStyle name="AÞ¸¶_laroux_1 16" xfId="1627"/>
    <cellStyle name="ÄÞ¸¶_laroux_1 16" xfId="1628"/>
    <cellStyle name="AÞ¸¶_laroux_1 17" xfId="1629"/>
    <cellStyle name="ÄÞ¸¶_laroux_1 17" xfId="1630"/>
    <cellStyle name="AÞ¸¶_laroux_1 18" xfId="1631"/>
    <cellStyle name="ÄÞ¸¶_laroux_1 18" xfId="1632"/>
    <cellStyle name="AÞ¸¶_laroux_1 19" xfId="1633"/>
    <cellStyle name="ÄÞ¸¶_laroux_1 19" xfId="1634"/>
    <cellStyle name="AÞ¸¶_laroux_1 2" xfId="1635"/>
    <cellStyle name="ÄÞ¸¶_laroux_1 2" xfId="1636"/>
    <cellStyle name="AÞ¸¶_laroux_1 20" xfId="1637"/>
    <cellStyle name="ÄÞ¸¶_laroux_1 20" xfId="1638"/>
    <cellStyle name="AÞ¸¶_laroux_1 21" xfId="1639"/>
    <cellStyle name="ÄÞ¸¶_laroux_1 21" xfId="1640"/>
    <cellStyle name="AÞ¸¶_laroux_1 22" xfId="1641"/>
    <cellStyle name="ÄÞ¸¶_laroux_1 22" xfId="1642"/>
    <cellStyle name="AÞ¸¶_laroux_1 23" xfId="1643"/>
    <cellStyle name="ÄÞ¸¶_laroux_1 23" xfId="1644"/>
    <cellStyle name="AÞ¸¶_laroux_1 24" xfId="1645"/>
    <cellStyle name="ÄÞ¸¶_laroux_1 24" xfId="1646"/>
    <cellStyle name="AÞ¸¶_laroux_1 25" xfId="1647"/>
    <cellStyle name="ÄÞ¸¶_laroux_1 25" xfId="1648"/>
    <cellStyle name="AÞ¸¶_laroux_1 26" xfId="1649"/>
    <cellStyle name="ÄÞ¸¶_laroux_1 26" xfId="1650"/>
    <cellStyle name="AÞ¸¶_laroux_1 27" xfId="1651"/>
    <cellStyle name="ÄÞ¸¶_laroux_1 27" xfId="1652"/>
    <cellStyle name="AÞ¸¶_laroux_1 28" xfId="1653"/>
    <cellStyle name="ÄÞ¸¶_laroux_1 28" xfId="1654"/>
    <cellStyle name="AÞ¸¶_laroux_1 29" xfId="1655"/>
    <cellStyle name="ÄÞ¸¶_laroux_1 29" xfId="1656"/>
    <cellStyle name="AÞ¸¶_laroux_1 3" xfId="1657"/>
    <cellStyle name="ÄÞ¸¶_laroux_1 3" xfId="1658"/>
    <cellStyle name="AÞ¸¶_laroux_1 30" xfId="1659"/>
    <cellStyle name="ÄÞ¸¶_laroux_1 30" xfId="1660"/>
    <cellStyle name="AÞ¸¶_laroux_1 31" xfId="1661"/>
    <cellStyle name="ÄÞ¸¶_laroux_1 31" xfId="1662"/>
    <cellStyle name="AÞ¸¶_laroux_1 32" xfId="1663"/>
    <cellStyle name="ÄÞ¸¶_laroux_1 32" xfId="1664"/>
    <cellStyle name="AÞ¸¶_laroux_1 33" xfId="1665"/>
    <cellStyle name="ÄÞ¸¶_laroux_1 33" xfId="1666"/>
    <cellStyle name="AÞ¸¶_laroux_1 34" xfId="1667"/>
    <cellStyle name="ÄÞ¸¶_laroux_1 34" xfId="1668"/>
    <cellStyle name="AÞ¸¶_laroux_1 35" xfId="1669"/>
    <cellStyle name="ÄÞ¸¶_laroux_1 35" xfId="1670"/>
    <cellStyle name="AÞ¸¶_laroux_1 36" xfId="1671"/>
    <cellStyle name="ÄÞ¸¶_laroux_1 36" xfId="1672"/>
    <cellStyle name="AÞ¸¶_laroux_1 37" xfId="1673"/>
    <cellStyle name="ÄÞ¸¶_laroux_1 37" xfId="1674"/>
    <cellStyle name="AÞ¸¶_laroux_1 38" xfId="1675"/>
    <cellStyle name="ÄÞ¸¶_laroux_1 38" xfId="1676"/>
    <cellStyle name="AÞ¸¶_laroux_1 39" xfId="1677"/>
    <cellStyle name="ÄÞ¸¶_laroux_1 39" xfId="1678"/>
    <cellStyle name="AÞ¸¶_laroux_1 4" xfId="1679"/>
    <cellStyle name="ÄÞ¸¶_laroux_1 4" xfId="1680"/>
    <cellStyle name="AÞ¸¶_laroux_1 40" xfId="1681"/>
    <cellStyle name="ÄÞ¸¶_laroux_1 40" xfId="1682"/>
    <cellStyle name="AÞ¸¶_laroux_1 41" xfId="1683"/>
    <cellStyle name="ÄÞ¸¶_laroux_1 41" xfId="1684"/>
    <cellStyle name="AÞ¸¶_laroux_1 5" xfId="1685"/>
    <cellStyle name="ÄÞ¸¶_laroux_1 5" xfId="1686"/>
    <cellStyle name="AÞ¸¶_laroux_1 6" xfId="1687"/>
    <cellStyle name="ÄÞ¸¶_laroux_1 6" xfId="1688"/>
    <cellStyle name="AÞ¸¶_laroux_1 7" xfId="1689"/>
    <cellStyle name="ÄÞ¸¶_laroux_1 7" xfId="1690"/>
    <cellStyle name="AÞ¸¶_laroux_1 8" xfId="1691"/>
    <cellStyle name="ÄÞ¸¶_laroux_1 8" xfId="1692"/>
    <cellStyle name="AÞ¸¶_laroux_1 9" xfId="1693"/>
    <cellStyle name="ÄÞ¸¶_laroux_1 9" xfId="1694"/>
    <cellStyle name="AÞ¸¶_Sheet1" xfId="106"/>
    <cellStyle name="ÄÞ¸¶_Sheet1" xfId="107"/>
    <cellStyle name="AÞ¸¶_Sheet1 10" xfId="1695"/>
    <cellStyle name="ÄÞ¸¶_Sheet1 10" xfId="1696"/>
    <cellStyle name="AÞ¸¶_Sheet1 11" xfId="1697"/>
    <cellStyle name="ÄÞ¸¶_Sheet1 11" xfId="1698"/>
    <cellStyle name="AÞ¸¶_Sheet1 12" xfId="1699"/>
    <cellStyle name="ÄÞ¸¶_Sheet1 12" xfId="1700"/>
    <cellStyle name="AÞ¸¶_Sheet1 12 10" xfId="4701"/>
    <cellStyle name="ÄÞ¸¶_Sheet1 13" xfId="1701"/>
    <cellStyle name="AÞ¸¶_Sheet1 14" xfId="1702"/>
    <cellStyle name="ÄÞ¸¶_Sheet1 14" xfId="1703"/>
    <cellStyle name="AÞ¸¶_Sheet1 14 10" xfId="4702"/>
    <cellStyle name="ÄÞ¸¶_Sheet1 14 10" xfId="4703"/>
    <cellStyle name="AÞ¸¶_Sheet1 14 11" xfId="4704"/>
    <cellStyle name="ÄÞ¸¶_Sheet1 14 11" xfId="4705"/>
    <cellStyle name="AÞ¸¶_Sheet1 14 12" xfId="4706"/>
    <cellStyle name="ÄÞ¸¶_Sheet1 14 12" xfId="4707"/>
    <cellStyle name="AÞ¸¶_Sheet1 14 13" xfId="4708"/>
    <cellStyle name="ÄÞ¸¶_Sheet1 14 13" xfId="4709"/>
    <cellStyle name="AÞ¸¶_Sheet1 14 14" xfId="4710"/>
    <cellStyle name="ÄÞ¸¶_Sheet1 14 14" xfId="4711"/>
    <cellStyle name="AÞ¸¶_Sheet1 14 15" xfId="4712"/>
    <cellStyle name="ÄÞ¸¶_Sheet1 14 15" xfId="4713"/>
    <cellStyle name="AÞ¸¶_Sheet1 14 16" xfId="4714"/>
    <cellStyle name="ÄÞ¸¶_Sheet1 14 16" xfId="4715"/>
    <cellStyle name="AÞ¸¶_Sheet1 14 17" xfId="4716"/>
    <cellStyle name="ÄÞ¸¶_Sheet1 14 17" xfId="4717"/>
    <cellStyle name="AÞ¸¶_Sheet1 14 18" xfId="4718"/>
    <cellStyle name="ÄÞ¸¶_Sheet1 14 18" xfId="4719"/>
    <cellStyle name="AÞ¸¶_Sheet1 14 19" xfId="4720"/>
    <cellStyle name="ÄÞ¸¶_Sheet1 14 19" xfId="4721"/>
    <cellStyle name="AÞ¸¶_Sheet1 14 2" xfId="4722"/>
    <cellStyle name="ÄÞ¸¶_Sheet1 14 2" xfId="4723"/>
    <cellStyle name="AÞ¸¶_Sheet1 14 20" xfId="4724"/>
    <cellStyle name="ÄÞ¸¶_Sheet1 14 20" xfId="4725"/>
    <cellStyle name="AÞ¸¶_Sheet1 14 21" xfId="4726"/>
    <cellStyle name="ÄÞ¸¶_Sheet1 14 21" xfId="4727"/>
    <cellStyle name="AÞ¸¶_Sheet1 14 22" xfId="4728"/>
    <cellStyle name="ÄÞ¸¶_Sheet1 14 22" xfId="4729"/>
    <cellStyle name="AÞ¸¶_Sheet1 14 23" xfId="4730"/>
    <cellStyle name="ÄÞ¸¶_Sheet1 14 23" xfId="4731"/>
    <cellStyle name="AÞ¸¶_Sheet1 14 24" xfId="4732"/>
    <cellStyle name="ÄÞ¸¶_Sheet1 14 24" xfId="4733"/>
    <cellStyle name="AÞ¸¶_Sheet1 14 25" xfId="4734"/>
    <cellStyle name="ÄÞ¸¶_Sheet1 14 25" xfId="4735"/>
    <cellStyle name="AÞ¸¶_Sheet1 14 26" xfId="4736"/>
    <cellStyle name="ÄÞ¸¶_Sheet1 14 26" xfId="4737"/>
    <cellStyle name="AÞ¸¶_Sheet1 14 27" xfId="4738"/>
    <cellStyle name="ÄÞ¸¶_Sheet1 14 27" xfId="4739"/>
    <cellStyle name="AÞ¸¶_Sheet1 14 28" xfId="4740"/>
    <cellStyle name="ÄÞ¸¶_Sheet1 14 28" xfId="4741"/>
    <cellStyle name="AÞ¸¶_Sheet1 14 29" xfId="4742"/>
    <cellStyle name="ÄÞ¸¶_Sheet1 14 29" xfId="4743"/>
    <cellStyle name="AÞ¸¶_Sheet1 14 3" xfId="4744"/>
    <cellStyle name="ÄÞ¸¶_Sheet1 14 3" xfId="4745"/>
    <cellStyle name="AÞ¸¶_Sheet1 14 30" xfId="4746"/>
    <cellStyle name="ÄÞ¸¶_Sheet1 14 30" xfId="4747"/>
    <cellStyle name="AÞ¸¶_Sheet1 14 31" xfId="4748"/>
    <cellStyle name="ÄÞ¸¶_Sheet1 14 31" xfId="4749"/>
    <cellStyle name="AÞ¸¶_Sheet1 14 32" xfId="4750"/>
    <cellStyle name="ÄÞ¸¶_Sheet1 14 32" xfId="4751"/>
    <cellStyle name="AÞ¸¶_Sheet1 14 33" xfId="4752"/>
    <cellStyle name="ÄÞ¸¶_Sheet1 14 33" xfId="4753"/>
    <cellStyle name="AÞ¸¶_Sheet1 14 34" xfId="4754"/>
    <cellStyle name="ÄÞ¸¶_Sheet1 14 34" xfId="4755"/>
    <cellStyle name="AÞ¸¶_Sheet1 14 35" xfId="4756"/>
    <cellStyle name="ÄÞ¸¶_Sheet1 14 35" xfId="4757"/>
    <cellStyle name="AÞ¸¶_Sheet1 14 36" xfId="4758"/>
    <cellStyle name="ÄÞ¸¶_Sheet1 14 36" xfId="4759"/>
    <cellStyle name="AÞ¸¶_Sheet1 14 37" xfId="4760"/>
    <cellStyle name="ÄÞ¸¶_Sheet1 14 37" xfId="4761"/>
    <cellStyle name="AÞ¸¶_Sheet1 14 38" xfId="4762"/>
    <cellStyle name="ÄÞ¸¶_Sheet1 14 38" xfId="4763"/>
    <cellStyle name="AÞ¸¶_Sheet1 14 39" xfId="4764"/>
    <cellStyle name="ÄÞ¸¶_Sheet1 14 39" xfId="4765"/>
    <cellStyle name="AÞ¸¶_Sheet1 14 4" xfId="4766"/>
    <cellStyle name="ÄÞ¸¶_Sheet1 14 4" xfId="4767"/>
    <cellStyle name="AÞ¸¶_Sheet1 14 40" xfId="4768"/>
    <cellStyle name="ÄÞ¸¶_Sheet1 14 40" xfId="4769"/>
    <cellStyle name="AÞ¸¶_Sheet1 14 5" xfId="4770"/>
    <cellStyle name="ÄÞ¸¶_Sheet1 14 5" xfId="4771"/>
    <cellStyle name="AÞ¸¶_Sheet1 14 6" xfId="4772"/>
    <cellStyle name="ÄÞ¸¶_Sheet1 14 6" xfId="4773"/>
    <cellStyle name="AÞ¸¶_Sheet1 14 7" xfId="4774"/>
    <cellStyle name="ÄÞ¸¶_Sheet1 14 7" xfId="4775"/>
    <cellStyle name="AÞ¸¶_Sheet1 14 8" xfId="4776"/>
    <cellStyle name="ÄÞ¸¶_Sheet1 14 8" xfId="4777"/>
    <cellStyle name="AÞ¸¶_Sheet1 14 9" xfId="4778"/>
    <cellStyle name="ÄÞ¸¶_Sheet1 14 9" xfId="4779"/>
    <cellStyle name="AÞ¸¶_Sheet1 15" xfId="1704"/>
    <cellStyle name="ÄÞ¸¶_Sheet1 15" xfId="1705"/>
    <cellStyle name="AÞ¸¶_Sheet1 16" xfId="1706"/>
    <cellStyle name="ÄÞ¸¶_Sheet1 16" xfId="1707"/>
    <cellStyle name="AÞ¸¶_Sheet1 17" xfId="1708"/>
    <cellStyle name="ÄÞ¸¶_Sheet1 17" xfId="1709"/>
    <cellStyle name="AÞ¸¶_Sheet1 18" xfId="1710"/>
    <cellStyle name="ÄÞ¸¶_Sheet1 18" xfId="1711"/>
    <cellStyle name="AÞ¸¶_Sheet1 19" xfId="1712"/>
    <cellStyle name="ÄÞ¸¶_Sheet1 19" xfId="1713"/>
    <cellStyle name="AÞ¸¶_Sheet1 2" xfId="1714"/>
    <cellStyle name="ÄÞ¸¶_Sheet1 2" xfId="1715"/>
    <cellStyle name="AÞ¸¶_Sheet1 20" xfId="1716"/>
    <cellStyle name="ÄÞ¸¶_Sheet1 20" xfId="1717"/>
    <cellStyle name="AÞ¸¶_Sheet1 21" xfId="1718"/>
    <cellStyle name="ÄÞ¸¶_Sheet1 21" xfId="1719"/>
    <cellStyle name="AÞ¸¶_Sheet1 22" xfId="1720"/>
    <cellStyle name="ÄÞ¸¶_Sheet1 22" xfId="1721"/>
    <cellStyle name="AÞ¸¶_Sheet1 23" xfId="1722"/>
    <cellStyle name="ÄÞ¸¶_Sheet1 23" xfId="1723"/>
    <cellStyle name="AÞ¸¶_Sheet1 24" xfId="1724"/>
    <cellStyle name="ÄÞ¸¶_Sheet1 24" xfId="1725"/>
    <cellStyle name="AÞ¸¶_Sheet1 25" xfId="1726"/>
    <cellStyle name="ÄÞ¸¶_Sheet1 25" xfId="1727"/>
    <cellStyle name="AÞ¸¶_Sheet1 26" xfId="1728"/>
    <cellStyle name="ÄÞ¸¶_Sheet1 26" xfId="1729"/>
    <cellStyle name="AÞ¸¶_Sheet1 27" xfId="1730"/>
    <cellStyle name="ÄÞ¸¶_Sheet1 27" xfId="1731"/>
    <cellStyle name="AÞ¸¶_Sheet1 28" xfId="1732"/>
    <cellStyle name="ÄÞ¸¶_Sheet1 28" xfId="1733"/>
    <cellStyle name="AÞ¸¶_Sheet1 29" xfId="1734"/>
    <cellStyle name="ÄÞ¸¶_Sheet1 29" xfId="1735"/>
    <cellStyle name="AÞ¸¶_Sheet1 3" xfId="1736"/>
    <cellStyle name="ÄÞ¸¶_Sheet1 3" xfId="1737"/>
    <cellStyle name="AÞ¸¶_Sheet1 30" xfId="1738"/>
    <cellStyle name="ÄÞ¸¶_Sheet1 30" xfId="1739"/>
    <cellStyle name="AÞ¸¶_Sheet1 31" xfId="1740"/>
    <cellStyle name="ÄÞ¸¶_Sheet1 31" xfId="1741"/>
    <cellStyle name="AÞ¸¶_Sheet1 32" xfId="1742"/>
    <cellStyle name="ÄÞ¸¶_Sheet1 32" xfId="1743"/>
    <cellStyle name="AÞ¸¶_Sheet1 33" xfId="1744"/>
    <cellStyle name="ÄÞ¸¶_Sheet1 33" xfId="1745"/>
    <cellStyle name="AÞ¸¶_Sheet1 34" xfId="1746"/>
    <cellStyle name="ÄÞ¸¶_Sheet1 34" xfId="1747"/>
    <cellStyle name="AÞ¸¶_Sheet1 35" xfId="1748"/>
    <cellStyle name="ÄÞ¸¶_Sheet1 35" xfId="1749"/>
    <cellStyle name="AÞ¸¶_Sheet1 36" xfId="1750"/>
    <cellStyle name="ÄÞ¸¶_Sheet1 36" xfId="1751"/>
    <cellStyle name="AÞ¸¶_Sheet1 37" xfId="1752"/>
    <cellStyle name="ÄÞ¸¶_Sheet1 37" xfId="1753"/>
    <cellStyle name="AÞ¸¶_Sheet1 38" xfId="1754"/>
    <cellStyle name="ÄÞ¸¶_Sheet1 38" xfId="1755"/>
    <cellStyle name="AÞ¸¶_Sheet1 39" xfId="1756"/>
    <cellStyle name="ÄÞ¸¶_Sheet1 39" xfId="1757"/>
    <cellStyle name="AÞ¸¶_Sheet1 4" xfId="1758"/>
    <cellStyle name="ÄÞ¸¶_Sheet1 4" xfId="1759"/>
    <cellStyle name="AÞ¸¶_Sheet1 40" xfId="1760"/>
    <cellStyle name="ÄÞ¸¶_Sheet1 40" xfId="1761"/>
    <cellStyle name="AÞ¸¶_Sheet1 41" xfId="1762"/>
    <cellStyle name="ÄÞ¸¶_Sheet1 41" xfId="1763"/>
    <cellStyle name="AÞ¸¶_Sheet1 5" xfId="1764"/>
    <cellStyle name="ÄÞ¸¶_Sheet1 5" xfId="1765"/>
    <cellStyle name="AÞ¸¶_Sheet1 6" xfId="1766"/>
    <cellStyle name="ÄÞ¸¶_Sheet1 6" xfId="1767"/>
    <cellStyle name="AÞ¸¶_Sheet1 7" xfId="1768"/>
    <cellStyle name="ÄÞ¸¶_Sheet1 7" xfId="1769"/>
    <cellStyle name="AÞ¸¶_Sheet1 8" xfId="1770"/>
    <cellStyle name="ÄÞ¸¶_Sheet1 8" xfId="1771"/>
    <cellStyle name="AÞ¸¶_Sheet1 9" xfId="1772"/>
    <cellStyle name="ÄÞ¸¶_Sheet1 9" xfId="1773"/>
    <cellStyle name="AÞ¸¶_Sheet1_41-06농림16" xfId="108"/>
    <cellStyle name="ÄÞ¸¶_Sheet1_41-06농림16" xfId="109"/>
    <cellStyle name="AÞ¸¶_Sheet1_41-06농림16 10" xfId="1774"/>
    <cellStyle name="ÄÞ¸¶_Sheet1_41-06농림16 10" xfId="1775"/>
    <cellStyle name="AÞ¸¶_Sheet1_41-06농림16 11" xfId="1776"/>
    <cellStyle name="ÄÞ¸¶_Sheet1_41-06농림16 11" xfId="1777"/>
    <cellStyle name="AÞ¸¶_Sheet1_41-06농림16 12" xfId="1778"/>
    <cellStyle name="ÄÞ¸¶_Sheet1_41-06농림16 12" xfId="1779"/>
    <cellStyle name="AÞ¸¶_Sheet1_41-06농림16 12 10" xfId="4780"/>
    <cellStyle name="ÄÞ¸¶_Sheet1_41-06농림16 13" xfId="1780"/>
    <cellStyle name="AÞ¸¶_Sheet1_41-06농림16 14" xfId="1781"/>
    <cellStyle name="ÄÞ¸¶_Sheet1_41-06농림16 14" xfId="1782"/>
    <cellStyle name="AÞ¸¶_Sheet1_41-06농림16 14 10" xfId="4781"/>
    <cellStyle name="ÄÞ¸¶_Sheet1_41-06농림16 14 10" xfId="4782"/>
    <cellStyle name="AÞ¸¶_Sheet1_41-06농림16 14 11" xfId="4783"/>
    <cellStyle name="ÄÞ¸¶_Sheet1_41-06농림16 14 11" xfId="4784"/>
    <cellStyle name="AÞ¸¶_Sheet1_41-06농림16 14 12" xfId="4785"/>
    <cellStyle name="ÄÞ¸¶_Sheet1_41-06농림16 14 12" xfId="4786"/>
    <cellStyle name="AÞ¸¶_Sheet1_41-06농림16 14 13" xfId="4787"/>
    <cellStyle name="ÄÞ¸¶_Sheet1_41-06농림16 14 13" xfId="4788"/>
    <cellStyle name="AÞ¸¶_Sheet1_41-06농림16 14 14" xfId="4789"/>
    <cellStyle name="ÄÞ¸¶_Sheet1_41-06농림16 14 14" xfId="4790"/>
    <cellStyle name="AÞ¸¶_Sheet1_41-06농림16 14 15" xfId="4791"/>
    <cellStyle name="ÄÞ¸¶_Sheet1_41-06농림16 14 15" xfId="4792"/>
    <cellStyle name="AÞ¸¶_Sheet1_41-06농림16 14 16" xfId="4793"/>
    <cellStyle name="ÄÞ¸¶_Sheet1_41-06농림16 14 16" xfId="4794"/>
    <cellStyle name="AÞ¸¶_Sheet1_41-06농림16 14 17" xfId="4795"/>
    <cellStyle name="ÄÞ¸¶_Sheet1_41-06농림16 14 17" xfId="4796"/>
    <cellStyle name="AÞ¸¶_Sheet1_41-06농림16 14 18" xfId="4797"/>
    <cellStyle name="ÄÞ¸¶_Sheet1_41-06농림16 14 18" xfId="4798"/>
    <cellStyle name="AÞ¸¶_Sheet1_41-06농림16 14 19" xfId="4799"/>
    <cellStyle name="ÄÞ¸¶_Sheet1_41-06농림16 14 19" xfId="4800"/>
    <cellStyle name="AÞ¸¶_Sheet1_41-06농림16 14 2" xfId="4801"/>
    <cellStyle name="ÄÞ¸¶_Sheet1_41-06농림16 14 2" xfId="4802"/>
    <cellStyle name="AÞ¸¶_Sheet1_41-06농림16 14 20" xfId="4803"/>
    <cellStyle name="ÄÞ¸¶_Sheet1_41-06농림16 14 20" xfId="4804"/>
    <cellStyle name="AÞ¸¶_Sheet1_41-06농림16 14 21" xfId="4805"/>
    <cellStyle name="ÄÞ¸¶_Sheet1_41-06농림16 14 21" xfId="4806"/>
    <cellStyle name="AÞ¸¶_Sheet1_41-06농림16 14 22" xfId="4807"/>
    <cellStyle name="ÄÞ¸¶_Sheet1_41-06농림16 14 22" xfId="4808"/>
    <cellStyle name="AÞ¸¶_Sheet1_41-06농림16 14 23" xfId="4809"/>
    <cellStyle name="ÄÞ¸¶_Sheet1_41-06농림16 14 23" xfId="4810"/>
    <cellStyle name="AÞ¸¶_Sheet1_41-06농림16 14 24" xfId="4811"/>
    <cellStyle name="ÄÞ¸¶_Sheet1_41-06농림16 14 24" xfId="4812"/>
    <cellStyle name="AÞ¸¶_Sheet1_41-06농림16 14 25" xfId="4813"/>
    <cellStyle name="ÄÞ¸¶_Sheet1_41-06농림16 14 25" xfId="4814"/>
    <cellStyle name="AÞ¸¶_Sheet1_41-06농림16 14 26" xfId="4815"/>
    <cellStyle name="ÄÞ¸¶_Sheet1_41-06농림16 14 26" xfId="4816"/>
    <cellStyle name="AÞ¸¶_Sheet1_41-06농림16 14 27" xfId="4817"/>
    <cellStyle name="ÄÞ¸¶_Sheet1_41-06농림16 14 27" xfId="4818"/>
    <cellStyle name="AÞ¸¶_Sheet1_41-06농림16 14 28" xfId="4819"/>
    <cellStyle name="ÄÞ¸¶_Sheet1_41-06농림16 14 28" xfId="4820"/>
    <cellStyle name="AÞ¸¶_Sheet1_41-06농림16 14 29" xfId="4821"/>
    <cellStyle name="ÄÞ¸¶_Sheet1_41-06농림16 14 29" xfId="4822"/>
    <cellStyle name="AÞ¸¶_Sheet1_41-06농림16 14 3" xfId="4823"/>
    <cellStyle name="ÄÞ¸¶_Sheet1_41-06농림16 14 3" xfId="4824"/>
    <cellStyle name="AÞ¸¶_Sheet1_41-06농림16 14 30" xfId="4825"/>
    <cellStyle name="ÄÞ¸¶_Sheet1_41-06농림16 14 30" xfId="4826"/>
    <cellStyle name="AÞ¸¶_Sheet1_41-06농림16 14 31" xfId="4827"/>
    <cellStyle name="ÄÞ¸¶_Sheet1_41-06농림16 14 31" xfId="4828"/>
    <cellStyle name="AÞ¸¶_Sheet1_41-06농림16 14 32" xfId="4829"/>
    <cellStyle name="ÄÞ¸¶_Sheet1_41-06농림16 14 32" xfId="4830"/>
    <cellStyle name="AÞ¸¶_Sheet1_41-06농림16 14 33" xfId="4831"/>
    <cellStyle name="ÄÞ¸¶_Sheet1_41-06농림16 14 33" xfId="4832"/>
    <cellStyle name="AÞ¸¶_Sheet1_41-06농림16 14 34" xfId="4833"/>
    <cellStyle name="ÄÞ¸¶_Sheet1_41-06농림16 14 34" xfId="4834"/>
    <cellStyle name="AÞ¸¶_Sheet1_41-06농림16 14 35" xfId="4835"/>
    <cellStyle name="ÄÞ¸¶_Sheet1_41-06농림16 14 35" xfId="4836"/>
    <cellStyle name="AÞ¸¶_Sheet1_41-06농림16 14 36" xfId="4837"/>
    <cellStyle name="ÄÞ¸¶_Sheet1_41-06농림16 14 36" xfId="4838"/>
    <cellStyle name="AÞ¸¶_Sheet1_41-06농림16 14 37" xfId="4839"/>
    <cellStyle name="ÄÞ¸¶_Sheet1_41-06농림16 14 37" xfId="4840"/>
    <cellStyle name="AÞ¸¶_Sheet1_41-06농림16 14 38" xfId="4841"/>
    <cellStyle name="ÄÞ¸¶_Sheet1_41-06농림16 14 38" xfId="4842"/>
    <cellStyle name="AÞ¸¶_Sheet1_41-06농림16 14 39" xfId="4843"/>
    <cellStyle name="ÄÞ¸¶_Sheet1_41-06농림16 14 39" xfId="4844"/>
    <cellStyle name="AÞ¸¶_Sheet1_41-06농림16 14 4" xfId="4845"/>
    <cellStyle name="ÄÞ¸¶_Sheet1_41-06농림16 14 4" xfId="4846"/>
    <cellStyle name="AÞ¸¶_Sheet1_41-06농림16 14 40" xfId="4847"/>
    <cellStyle name="ÄÞ¸¶_Sheet1_41-06농림16 14 40" xfId="4848"/>
    <cellStyle name="AÞ¸¶_Sheet1_41-06농림16 14 5" xfId="4849"/>
    <cellStyle name="ÄÞ¸¶_Sheet1_41-06농림16 14 5" xfId="4850"/>
    <cellStyle name="AÞ¸¶_Sheet1_41-06농림16 14 6" xfId="4851"/>
    <cellStyle name="ÄÞ¸¶_Sheet1_41-06농림16 14 6" xfId="4852"/>
    <cellStyle name="AÞ¸¶_Sheet1_41-06농림16 14 7" xfId="4853"/>
    <cellStyle name="ÄÞ¸¶_Sheet1_41-06농림16 14 7" xfId="4854"/>
    <cellStyle name="AÞ¸¶_Sheet1_41-06농림16 14 8" xfId="4855"/>
    <cellStyle name="ÄÞ¸¶_Sheet1_41-06농림16 14 8" xfId="4856"/>
    <cellStyle name="AÞ¸¶_Sheet1_41-06농림16 14 9" xfId="4857"/>
    <cellStyle name="ÄÞ¸¶_Sheet1_41-06농림16 14 9" xfId="4858"/>
    <cellStyle name="AÞ¸¶_Sheet1_41-06농림16 15" xfId="1783"/>
    <cellStyle name="ÄÞ¸¶_Sheet1_41-06농림16 15" xfId="1784"/>
    <cellStyle name="AÞ¸¶_Sheet1_41-06농림16 16" xfId="1785"/>
    <cellStyle name="ÄÞ¸¶_Sheet1_41-06농림16 16" xfId="1786"/>
    <cellStyle name="AÞ¸¶_Sheet1_41-06농림16 17" xfId="1787"/>
    <cellStyle name="ÄÞ¸¶_Sheet1_41-06농림16 17" xfId="1788"/>
    <cellStyle name="AÞ¸¶_Sheet1_41-06농림16 18" xfId="1789"/>
    <cellStyle name="ÄÞ¸¶_Sheet1_41-06농림16 18" xfId="1790"/>
    <cellStyle name="AÞ¸¶_Sheet1_41-06농림16 19" xfId="1791"/>
    <cellStyle name="ÄÞ¸¶_Sheet1_41-06농림16 19" xfId="1792"/>
    <cellStyle name="AÞ¸¶_Sheet1_41-06농림16 2" xfId="1793"/>
    <cellStyle name="ÄÞ¸¶_Sheet1_41-06농림16 2" xfId="1794"/>
    <cellStyle name="AÞ¸¶_Sheet1_41-06농림16 20" xfId="1795"/>
    <cellStyle name="ÄÞ¸¶_Sheet1_41-06농림16 20" xfId="1796"/>
    <cellStyle name="AÞ¸¶_Sheet1_41-06농림16 21" xfId="1797"/>
    <cellStyle name="ÄÞ¸¶_Sheet1_41-06농림16 21" xfId="1798"/>
    <cellStyle name="AÞ¸¶_Sheet1_41-06농림16 22" xfId="1799"/>
    <cellStyle name="ÄÞ¸¶_Sheet1_41-06농림16 22" xfId="1800"/>
    <cellStyle name="AÞ¸¶_Sheet1_41-06농림16 23" xfId="1801"/>
    <cellStyle name="ÄÞ¸¶_Sheet1_41-06농림16 23" xfId="1802"/>
    <cellStyle name="AÞ¸¶_Sheet1_41-06농림16 24" xfId="1803"/>
    <cellStyle name="ÄÞ¸¶_Sheet1_41-06농림16 24" xfId="1804"/>
    <cellStyle name="AÞ¸¶_Sheet1_41-06농림16 25" xfId="1805"/>
    <cellStyle name="ÄÞ¸¶_Sheet1_41-06농림16 25" xfId="1806"/>
    <cellStyle name="AÞ¸¶_Sheet1_41-06농림16 26" xfId="1807"/>
    <cellStyle name="ÄÞ¸¶_Sheet1_41-06농림16 26" xfId="1808"/>
    <cellStyle name="AÞ¸¶_Sheet1_41-06농림16 27" xfId="1809"/>
    <cellStyle name="ÄÞ¸¶_Sheet1_41-06농림16 27" xfId="1810"/>
    <cellStyle name="AÞ¸¶_Sheet1_41-06농림16 28" xfId="1811"/>
    <cellStyle name="ÄÞ¸¶_Sheet1_41-06농림16 28" xfId="1812"/>
    <cellStyle name="AÞ¸¶_Sheet1_41-06농림16 29" xfId="1813"/>
    <cellStyle name="ÄÞ¸¶_Sheet1_41-06농림16 29" xfId="1814"/>
    <cellStyle name="AÞ¸¶_Sheet1_41-06농림16 3" xfId="1815"/>
    <cellStyle name="ÄÞ¸¶_Sheet1_41-06농림16 3" xfId="1816"/>
    <cellStyle name="AÞ¸¶_Sheet1_41-06농림16 30" xfId="1817"/>
    <cellStyle name="ÄÞ¸¶_Sheet1_41-06농림16 30" xfId="1818"/>
    <cellStyle name="AÞ¸¶_Sheet1_41-06농림16 31" xfId="1819"/>
    <cellStyle name="ÄÞ¸¶_Sheet1_41-06농림16 31" xfId="1820"/>
    <cellStyle name="AÞ¸¶_Sheet1_41-06농림16 32" xfId="1821"/>
    <cellStyle name="ÄÞ¸¶_Sheet1_41-06농림16 32" xfId="1822"/>
    <cellStyle name="AÞ¸¶_Sheet1_41-06농림16 33" xfId="1823"/>
    <cellStyle name="ÄÞ¸¶_Sheet1_41-06농림16 33" xfId="1824"/>
    <cellStyle name="AÞ¸¶_Sheet1_41-06농림16 34" xfId="1825"/>
    <cellStyle name="ÄÞ¸¶_Sheet1_41-06농림16 34" xfId="1826"/>
    <cellStyle name="AÞ¸¶_Sheet1_41-06농림16 35" xfId="1827"/>
    <cellStyle name="ÄÞ¸¶_Sheet1_41-06농림16 35" xfId="1828"/>
    <cellStyle name="AÞ¸¶_Sheet1_41-06농림16 36" xfId="1829"/>
    <cellStyle name="ÄÞ¸¶_Sheet1_41-06농림16 36" xfId="1830"/>
    <cellStyle name="AÞ¸¶_Sheet1_41-06농림16 37" xfId="1831"/>
    <cellStyle name="ÄÞ¸¶_Sheet1_41-06농림16 37" xfId="1832"/>
    <cellStyle name="AÞ¸¶_Sheet1_41-06농림16 38" xfId="1833"/>
    <cellStyle name="ÄÞ¸¶_Sheet1_41-06농림16 38" xfId="1834"/>
    <cellStyle name="AÞ¸¶_Sheet1_41-06농림16 39" xfId="1835"/>
    <cellStyle name="ÄÞ¸¶_Sheet1_41-06농림16 39" xfId="1836"/>
    <cellStyle name="AÞ¸¶_Sheet1_41-06농림16 4" xfId="1837"/>
    <cellStyle name="ÄÞ¸¶_Sheet1_41-06농림16 4" xfId="1838"/>
    <cellStyle name="AÞ¸¶_Sheet1_41-06농림16 40" xfId="1839"/>
    <cellStyle name="ÄÞ¸¶_Sheet1_41-06농림16 40" xfId="1840"/>
    <cellStyle name="AÞ¸¶_Sheet1_41-06농림16 41" xfId="1841"/>
    <cellStyle name="ÄÞ¸¶_Sheet1_41-06농림16 41" xfId="1842"/>
    <cellStyle name="AÞ¸¶_Sheet1_41-06농림16 5" xfId="1843"/>
    <cellStyle name="ÄÞ¸¶_Sheet1_41-06농림16 5" xfId="1844"/>
    <cellStyle name="AÞ¸¶_Sheet1_41-06농림16 6" xfId="1845"/>
    <cellStyle name="ÄÞ¸¶_Sheet1_41-06농림16 6" xfId="1846"/>
    <cellStyle name="AÞ¸¶_Sheet1_41-06농림16 7" xfId="1847"/>
    <cellStyle name="ÄÞ¸¶_Sheet1_41-06농림16 7" xfId="1848"/>
    <cellStyle name="AÞ¸¶_Sheet1_41-06농림16 8" xfId="1849"/>
    <cellStyle name="ÄÞ¸¶_Sheet1_41-06농림16 8" xfId="1850"/>
    <cellStyle name="AÞ¸¶_Sheet1_41-06농림16 9" xfId="1851"/>
    <cellStyle name="ÄÞ¸¶_Sheet1_41-06농림16 9" xfId="1852"/>
    <cellStyle name="AÞ¸¶_Sheet1_41-06농림41" xfId="110"/>
    <cellStyle name="ÄÞ¸¶_Sheet1_41-06농림41" xfId="111"/>
    <cellStyle name="AÞ¸¶_Sheet1_41-06농림41 10" xfId="1853"/>
    <cellStyle name="ÄÞ¸¶_Sheet1_41-06농림41 10" xfId="1854"/>
    <cellStyle name="AÞ¸¶_Sheet1_41-06농림41 11" xfId="1855"/>
    <cellStyle name="ÄÞ¸¶_Sheet1_41-06농림41 11" xfId="1856"/>
    <cellStyle name="AÞ¸¶_Sheet1_41-06농림41 12" xfId="1857"/>
    <cellStyle name="ÄÞ¸¶_Sheet1_41-06농림41 12" xfId="1858"/>
    <cellStyle name="AÞ¸¶_Sheet1_41-06농림41 12 10" xfId="4859"/>
    <cellStyle name="ÄÞ¸¶_Sheet1_41-06농림41 13" xfId="1859"/>
    <cellStyle name="AÞ¸¶_Sheet1_41-06농림41 14" xfId="1860"/>
    <cellStyle name="ÄÞ¸¶_Sheet1_41-06농림41 14" xfId="1861"/>
    <cellStyle name="AÞ¸¶_Sheet1_41-06농림41 14 10" xfId="4860"/>
    <cellStyle name="ÄÞ¸¶_Sheet1_41-06농림41 14 10" xfId="4861"/>
    <cellStyle name="AÞ¸¶_Sheet1_41-06농림41 14 11" xfId="4862"/>
    <cellStyle name="ÄÞ¸¶_Sheet1_41-06농림41 14 11" xfId="4863"/>
    <cellStyle name="AÞ¸¶_Sheet1_41-06농림41 14 12" xfId="4864"/>
    <cellStyle name="ÄÞ¸¶_Sheet1_41-06농림41 14 12" xfId="4865"/>
    <cellStyle name="AÞ¸¶_Sheet1_41-06농림41 14 13" xfId="4866"/>
    <cellStyle name="ÄÞ¸¶_Sheet1_41-06농림41 14 13" xfId="4867"/>
    <cellStyle name="AÞ¸¶_Sheet1_41-06농림41 14 14" xfId="4868"/>
    <cellStyle name="ÄÞ¸¶_Sheet1_41-06농림41 14 14" xfId="4869"/>
    <cellStyle name="AÞ¸¶_Sheet1_41-06농림41 14 15" xfId="4870"/>
    <cellStyle name="ÄÞ¸¶_Sheet1_41-06농림41 14 15" xfId="4871"/>
    <cellStyle name="AÞ¸¶_Sheet1_41-06농림41 14 16" xfId="4872"/>
    <cellStyle name="ÄÞ¸¶_Sheet1_41-06농림41 14 16" xfId="4873"/>
    <cellStyle name="AÞ¸¶_Sheet1_41-06농림41 14 17" xfId="4874"/>
    <cellStyle name="ÄÞ¸¶_Sheet1_41-06농림41 14 17" xfId="4875"/>
    <cellStyle name="AÞ¸¶_Sheet1_41-06농림41 14 18" xfId="4876"/>
    <cellStyle name="ÄÞ¸¶_Sheet1_41-06농림41 14 18" xfId="4877"/>
    <cellStyle name="AÞ¸¶_Sheet1_41-06농림41 14 19" xfId="4878"/>
    <cellStyle name="ÄÞ¸¶_Sheet1_41-06농림41 14 19" xfId="4879"/>
    <cellStyle name="AÞ¸¶_Sheet1_41-06농림41 14 2" xfId="4880"/>
    <cellStyle name="ÄÞ¸¶_Sheet1_41-06농림41 14 2" xfId="4881"/>
    <cellStyle name="AÞ¸¶_Sheet1_41-06농림41 14 20" xfId="4882"/>
    <cellStyle name="ÄÞ¸¶_Sheet1_41-06농림41 14 20" xfId="4883"/>
    <cellStyle name="AÞ¸¶_Sheet1_41-06농림41 14 21" xfId="4884"/>
    <cellStyle name="ÄÞ¸¶_Sheet1_41-06농림41 14 21" xfId="4885"/>
    <cellStyle name="AÞ¸¶_Sheet1_41-06농림41 14 22" xfId="4886"/>
    <cellStyle name="ÄÞ¸¶_Sheet1_41-06농림41 14 22" xfId="4887"/>
    <cellStyle name="AÞ¸¶_Sheet1_41-06농림41 14 23" xfId="4888"/>
    <cellStyle name="ÄÞ¸¶_Sheet1_41-06농림41 14 23" xfId="4889"/>
    <cellStyle name="AÞ¸¶_Sheet1_41-06농림41 14 24" xfId="4890"/>
    <cellStyle name="ÄÞ¸¶_Sheet1_41-06농림41 14 24" xfId="4891"/>
    <cellStyle name="AÞ¸¶_Sheet1_41-06농림41 14 25" xfId="4892"/>
    <cellStyle name="ÄÞ¸¶_Sheet1_41-06농림41 14 25" xfId="4893"/>
    <cellStyle name="AÞ¸¶_Sheet1_41-06농림41 14 26" xfId="4894"/>
    <cellStyle name="ÄÞ¸¶_Sheet1_41-06농림41 14 26" xfId="4895"/>
    <cellStyle name="AÞ¸¶_Sheet1_41-06농림41 14 27" xfId="4896"/>
    <cellStyle name="ÄÞ¸¶_Sheet1_41-06농림41 14 27" xfId="4897"/>
    <cellStyle name="AÞ¸¶_Sheet1_41-06농림41 14 28" xfId="4898"/>
    <cellStyle name="ÄÞ¸¶_Sheet1_41-06농림41 14 28" xfId="4899"/>
    <cellStyle name="AÞ¸¶_Sheet1_41-06농림41 14 29" xfId="4900"/>
    <cellStyle name="ÄÞ¸¶_Sheet1_41-06농림41 14 29" xfId="4901"/>
    <cellStyle name="AÞ¸¶_Sheet1_41-06농림41 14 3" xfId="4902"/>
    <cellStyle name="ÄÞ¸¶_Sheet1_41-06농림41 14 3" xfId="4903"/>
    <cellStyle name="AÞ¸¶_Sheet1_41-06농림41 14 30" xfId="4904"/>
    <cellStyle name="ÄÞ¸¶_Sheet1_41-06농림41 14 30" xfId="4905"/>
    <cellStyle name="AÞ¸¶_Sheet1_41-06농림41 14 31" xfId="4906"/>
    <cellStyle name="ÄÞ¸¶_Sheet1_41-06농림41 14 31" xfId="4907"/>
    <cellStyle name="AÞ¸¶_Sheet1_41-06농림41 14 32" xfId="4908"/>
    <cellStyle name="ÄÞ¸¶_Sheet1_41-06농림41 14 32" xfId="4909"/>
    <cellStyle name="AÞ¸¶_Sheet1_41-06농림41 14 33" xfId="4910"/>
    <cellStyle name="ÄÞ¸¶_Sheet1_41-06농림41 14 33" xfId="4911"/>
    <cellStyle name="AÞ¸¶_Sheet1_41-06농림41 14 34" xfId="4912"/>
    <cellStyle name="ÄÞ¸¶_Sheet1_41-06농림41 14 34" xfId="4913"/>
    <cellStyle name="AÞ¸¶_Sheet1_41-06농림41 14 35" xfId="4914"/>
    <cellStyle name="ÄÞ¸¶_Sheet1_41-06농림41 14 35" xfId="4915"/>
    <cellStyle name="AÞ¸¶_Sheet1_41-06농림41 14 36" xfId="4916"/>
    <cellStyle name="ÄÞ¸¶_Sheet1_41-06농림41 14 36" xfId="4917"/>
    <cellStyle name="AÞ¸¶_Sheet1_41-06농림41 14 37" xfId="4918"/>
    <cellStyle name="ÄÞ¸¶_Sheet1_41-06농림41 14 37" xfId="4919"/>
    <cellStyle name="AÞ¸¶_Sheet1_41-06농림41 14 38" xfId="4920"/>
    <cellStyle name="ÄÞ¸¶_Sheet1_41-06농림41 14 38" xfId="4921"/>
    <cellStyle name="AÞ¸¶_Sheet1_41-06농림41 14 39" xfId="4922"/>
    <cellStyle name="ÄÞ¸¶_Sheet1_41-06농림41 14 39" xfId="4923"/>
    <cellStyle name="AÞ¸¶_Sheet1_41-06농림41 14 4" xfId="4924"/>
    <cellStyle name="ÄÞ¸¶_Sheet1_41-06농림41 14 4" xfId="4925"/>
    <cellStyle name="AÞ¸¶_Sheet1_41-06농림41 14 40" xfId="4926"/>
    <cellStyle name="ÄÞ¸¶_Sheet1_41-06농림41 14 40" xfId="4927"/>
    <cellStyle name="AÞ¸¶_Sheet1_41-06농림41 14 5" xfId="4928"/>
    <cellStyle name="ÄÞ¸¶_Sheet1_41-06농림41 14 5" xfId="4929"/>
    <cellStyle name="AÞ¸¶_Sheet1_41-06농림41 14 6" xfId="4930"/>
    <cellStyle name="ÄÞ¸¶_Sheet1_41-06농림41 14 6" xfId="4931"/>
    <cellStyle name="AÞ¸¶_Sheet1_41-06농림41 14 7" xfId="4932"/>
    <cellStyle name="ÄÞ¸¶_Sheet1_41-06농림41 14 7" xfId="4933"/>
    <cellStyle name="AÞ¸¶_Sheet1_41-06농림41 14 8" xfId="4934"/>
    <cellStyle name="ÄÞ¸¶_Sheet1_41-06농림41 14 8" xfId="4935"/>
    <cellStyle name="AÞ¸¶_Sheet1_41-06농림41 14 9" xfId="4936"/>
    <cellStyle name="ÄÞ¸¶_Sheet1_41-06농림41 14 9" xfId="4937"/>
    <cellStyle name="AÞ¸¶_Sheet1_41-06농림41 15" xfId="1862"/>
    <cellStyle name="ÄÞ¸¶_Sheet1_41-06농림41 15" xfId="1863"/>
    <cellStyle name="AÞ¸¶_Sheet1_41-06농림41 16" xfId="1864"/>
    <cellStyle name="ÄÞ¸¶_Sheet1_41-06농림41 16" xfId="1865"/>
    <cellStyle name="AÞ¸¶_Sheet1_41-06농림41 17" xfId="1866"/>
    <cellStyle name="ÄÞ¸¶_Sheet1_41-06농림41 17" xfId="1867"/>
    <cellStyle name="AÞ¸¶_Sheet1_41-06농림41 18" xfId="1868"/>
    <cellStyle name="ÄÞ¸¶_Sheet1_41-06농림41 18" xfId="1869"/>
    <cellStyle name="AÞ¸¶_Sheet1_41-06농림41 19" xfId="1870"/>
    <cellStyle name="ÄÞ¸¶_Sheet1_41-06농림41 19" xfId="1871"/>
    <cellStyle name="AÞ¸¶_Sheet1_41-06농림41 2" xfId="1872"/>
    <cellStyle name="ÄÞ¸¶_Sheet1_41-06농림41 2" xfId="1873"/>
    <cellStyle name="AÞ¸¶_Sheet1_41-06농림41 20" xfId="1874"/>
    <cellStyle name="ÄÞ¸¶_Sheet1_41-06농림41 20" xfId="1875"/>
    <cellStyle name="AÞ¸¶_Sheet1_41-06농림41 21" xfId="1876"/>
    <cellStyle name="ÄÞ¸¶_Sheet1_41-06농림41 21" xfId="1877"/>
    <cellStyle name="AÞ¸¶_Sheet1_41-06농림41 22" xfId="1878"/>
    <cellStyle name="ÄÞ¸¶_Sheet1_41-06농림41 22" xfId="1879"/>
    <cellStyle name="AÞ¸¶_Sheet1_41-06농림41 23" xfId="1880"/>
    <cellStyle name="ÄÞ¸¶_Sheet1_41-06농림41 23" xfId="1881"/>
    <cellStyle name="AÞ¸¶_Sheet1_41-06농림41 24" xfId="1882"/>
    <cellStyle name="ÄÞ¸¶_Sheet1_41-06농림41 24" xfId="1883"/>
    <cellStyle name="AÞ¸¶_Sheet1_41-06농림41 25" xfId="1884"/>
    <cellStyle name="ÄÞ¸¶_Sheet1_41-06농림41 25" xfId="1885"/>
    <cellStyle name="AÞ¸¶_Sheet1_41-06농림41 26" xfId="1886"/>
    <cellStyle name="ÄÞ¸¶_Sheet1_41-06농림41 26" xfId="1887"/>
    <cellStyle name="AÞ¸¶_Sheet1_41-06농림41 27" xfId="1888"/>
    <cellStyle name="ÄÞ¸¶_Sheet1_41-06농림41 27" xfId="1889"/>
    <cellStyle name="AÞ¸¶_Sheet1_41-06농림41 28" xfId="1890"/>
    <cellStyle name="ÄÞ¸¶_Sheet1_41-06농림41 28" xfId="1891"/>
    <cellStyle name="AÞ¸¶_Sheet1_41-06농림41 29" xfId="1892"/>
    <cellStyle name="ÄÞ¸¶_Sheet1_41-06농림41 29" xfId="1893"/>
    <cellStyle name="AÞ¸¶_Sheet1_41-06농림41 3" xfId="1894"/>
    <cellStyle name="ÄÞ¸¶_Sheet1_41-06농림41 3" xfId="1895"/>
    <cellStyle name="AÞ¸¶_Sheet1_41-06농림41 30" xfId="1896"/>
    <cellStyle name="ÄÞ¸¶_Sheet1_41-06농림41 30" xfId="1897"/>
    <cellStyle name="AÞ¸¶_Sheet1_41-06농림41 31" xfId="1898"/>
    <cellStyle name="ÄÞ¸¶_Sheet1_41-06농림41 31" xfId="1899"/>
    <cellStyle name="AÞ¸¶_Sheet1_41-06농림41 32" xfId="1900"/>
    <cellStyle name="ÄÞ¸¶_Sheet1_41-06농림41 32" xfId="1901"/>
    <cellStyle name="AÞ¸¶_Sheet1_41-06농림41 33" xfId="1902"/>
    <cellStyle name="ÄÞ¸¶_Sheet1_41-06농림41 33" xfId="1903"/>
    <cellStyle name="AÞ¸¶_Sheet1_41-06농림41 34" xfId="1904"/>
    <cellStyle name="ÄÞ¸¶_Sheet1_41-06농림41 34" xfId="1905"/>
    <cellStyle name="AÞ¸¶_Sheet1_41-06농림41 35" xfId="1906"/>
    <cellStyle name="ÄÞ¸¶_Sheet1_41-06농림41 35" xfId="1907"/>
    <cellStyle name="AÞ¸¶_Sheet1_41-06농림41 36" xfId="1908"/>
    <cellStyle name="ÄÞ¸¶_Sheet1_41-06농림41 36" xfId="1909"/>
    <cellStyle name="AÞ¸¶_Sheet1_41-06농림41 37" xfId="1910"/>
    <cellStyle name="ÄÞ¸¶_Sheet1_41-06농림41 37" xfId="1911"/>
    <cellStyle name="AÞ¸¶_Sheet1_41-06농림41 38" xfId="1912"/>
    <cellStyle name="ÄÞ¸¶_Sheet1_41-06농림41 38" xfId="1913"/>
    <cellStyle name="AÞ¸¶_Sheet1_41-06농림41 39" xfId="1914"/>
    <cellStyle name="ÄÞ¸¶_Sheet1_41-06농림41 39" xfId="1915"/>
    <cellStyle name="AÞ¸¶_Sheet1_41-06농림41 4" xfId="1916"/>
    <cellStyle name="ÄÞ¸¶_Sheet1_41-06농림41 4" xfId="1917"/>
    <cellStyle name="AÞ¸¶_Sheet1_41-06농림41 40" xfId="1918"/>
    <cellStyle name="ÄÞ¸¶_Sheet1_41-06농림41 40" xfId="1919"/>
    <cellStyle name="AÞ¸¶_Sheet1_41-06농림41 41" xfId="1920"/>
    <cellStyle name="ÄÞ¸¶_Sheet1_41-06농림41 41" xfId="1921"/>
    <cellStyle name="AÞ¸¶_Sheet1_41-06농림41 5" xfId="1922"/>
    <cellStyle name="ÄÞ¸¶_Sheet1_41-06농림41 5" xfId="1923"/>
    <cellStyle name="AÞ¸¶_Sheet1_41-06농림41 6" xfId="1924"/>
    <cellStyle name="ÄÞ¸¶_Sheet1_41-06농림41 6" xfId="1925"/>
    <cellStyle name="AÞ¸¶_Sheet1_41-06농림41 7" xfId="1926"/>
    <cellStyle name="ÄÞ¸¶_Sheet1_41-06농림41 7" xfId="1927"/>
    <cellStyle name="AÞ¸¶_Sheet1_41-06농림41 8" xfId="1928"/>
    <cellStyle name="ÄÞ¸¶_Sheet1_41-06농림41 8" xfId="1929"/>
    <cellStyle name="AÞ¸¶_Sheet1_41-06농림41 9" xfId="1930"/>
    <cellStyle name="ÄÞ¸¶_Sheet1_41-06농림41 9" xfId="1931"/>
    <cellStyle name="Bad" xfId="1932"/>
    <cellStyle name="Bad 2" xfId="1933"/>
    <cellStyle name="Bad 2 2" xfId="4938"/>
    <cellStyle name="Bad 3" xfId="4939"/>
    <cellStyle name="Bad_010_주택건설" xfId="3066"/>
    <cellStyle name="C¡IA¨ª_¡ic¨u¡A¨￢I¨￢¡Æ AN¡Æe " xfId="112"/>
    <cellStyle name="C￥AØ_¸AAa.¼OAI " xfId="3067"/>
    <cellStyle name="Ç¥ÁØ_¼ÕÀÍ¿¹»ê" xfId="113"/>
    <cellStyle name="C￥AØ_¼OAI¿¹≫e" xfId="114"/>
    <cellStyle name="Ç¥ÁØ_ÀÎ°Çºñ,¿ÜÁÖºñ" xfId="115"/>
    <cellStyle name="C￥AØ_AI°Cºn,μμ±Þºn" xfId="116"/>
    <cellStyle name="Ç¥ÁØ_laroux" xfId="117"/>
    <cellStyle name="C￥AØ_laroux_1" xfId="118"/>
    <cellStyle name="Ç¥ÁØ_laroux_1" xfId="119"/>
    <cellStyle name="C￥AØ_laroux_1 10" xfId="1934"/>
    <cellStyle name="Ç¥ÁØ_laroux_1 10" xfId="1935"/>
    <cellStyle name="C￥AØ_laroux_1 11" xfId="1936"/>
    <cellStyle name="Ç¥ÁØ_laroux_1 11" xfId="1937"/>
    <cellStyle name="C￥AØ_laroux_1 12" xfId="1938"/>
    <cellStyle name="Ç¥ÁØ_laroux_1 12" xfId="1939"/>
    <cellStyle name="C￥AØ_laroux_1 13" xfId="1940"/>
    <cellStyle name="Ç¥ÁØ_laroux_1 13" xfId="1941"/>
    <cellStyle name="C￥AØ_laroux_1 14" xfId="1942"/>
    <cellStyle name="Ç¥ÁØ_laroux_1 14" xfId="1943"/>
    <cellStyle name="C￥AØ_laroux_1 14 10" xfId="4940"/>
    <cellStyle name="Ç¥ÁØ_laroux_1 14 10" xfId="4941"/>
    <cellStyle name="C￥AØ_laroux_1 14 11" xfId="4942"/>
    <cellStyle name="Ç¥ÁØ_laroux_1 14 11" xfId="4943"/>
    <cellStyle name="C￥AØ_laroux_1 14 12" xfId="4944"/>
    <cellStyle name="Ç¥ÁØ_laroux_1 14 12" xfId="4945"/>
    <cellStyle name="C￥AØ_laroux_1 14 13" xfId="4946"/>
    <cellStyle name="Ç¥ÁØ_laroux_1 14 13" xfId="4947"/>
    <cellStyle name="C￥AØ_laroux_1 14 14" xfId="4948"/>
    <cellStyle name="Ç¥ÁØ_laroux_1 14 14" xfId="4949"/>
    <cellStyle name="C￥AØ_laroux_1 14 15" xfId="4950"/>
    <cellStyle name="Ç¥ÁØ_laroux_1 14 15" xfId="4951"/>
    <cellStyle name="C￥AØ_laroux_1 14 16" xfId="4952"/>
    <cellStyle name="Ç¥ÁØ_laroux_1 14 16" xfId="4953"/>
    <cellStyle name="C￥AØ_laroux_1 14 17" xfId="4954"/>
    <cellStyle name="Ç¥ÁØ_laroux_1 14 17" xfId="4955"/>
    <cellStyle name="C￥AØ_laroux_1 14 18" xfId="4956"/>
    <cellStyle name="Ç¥ÁØ_laroux_1 14 18" xfId="4957"/>
    <cellStyle name="C￥AØ_laroux_1 14 19" xfId="4958"/>
    <cellStyle name="Ç¥ÁØ_laroux_1 14 19" xfId="4959"/>
    <cellStyle name="C￥AØ_laroux_1 14 2" xfId="4960"/>
    <cellStyle name="Ç¥ÁØ_laroux_1 14 2" xfId="4961"/>
    <cellStyle name="C￥AØ_laroux_1 14 20" xfId="4962"/>
    <cellStyle name="Ç¥ÁØ_laroux_1 14 20" xfId="4963"/>
    <cellStyle name="C￥AØ_laroux_1 14 21" xfId="4964"/>
    <cellStyle name="Ç¥ÁØ_laroux_1 14 21" xfId="4965"/>
    <cellStyle name="C￥AØ_laroux_1 14 22" xfId="4966"/>
    <cellStyle name="Ç¥ÁØ_laroux_1 14 22" xfId="4967"/>
    <cellStyle name="C￥AØ_laroux_1 14 23" xfId="4968"/>
    <cellStyle name="Ç¥ÁØ_laroux_1 14 23" xfId="4969"/>
    <cellStyle name="C￥AØ_laroux_1 14 24" xfId="4970"/>
    <cellStyle name="Ç¥ÁØ_laroux_1 14 24" xfId="4971"/>
    <cellStyle name="C￥AØ_laroux_1 14 25" xfId="4972"/>
    <cellStyle name="Ç¥ÁØ_laroux_1 14 25" xfId="4973"/>
    <cellStyle name="C￥AØ_laroux_1 14 26" xfId="4974"/>
    <cellStyle name="Ç¥ÁØ_laroux_1 14 26" xfId="4975"/>
    <cellStyle name="C￥AØ_laroux_1 14 27" xfId="4976"/>
    <cellStyle name="Ç¥ÁØ_laroux_1 14 27" xfId="4977"/>
    <cellStyle name="C￥AØ_laroux_1 14 28" xfId="4978"/>
    <cellStyle name="Ç¥ÁØ_laroux_1 14 28" xfId="4979"/>
    <cellStyle name="C￥AØ_laroux_1 14 29" xfId="4980"/>
    <cellStyle name="Ç¥ÁØ_laroux_1 14 29" xfId="4981"/>
    <cellStyle name="C￥AØ_laroux_1 14 3" xfId="4982"/>
    <cellStyle name="Ç¥ÁØ_laroux_1 14 3" xfId="4983"/>
    <cellStyle name="C￥AØ_laroux_1 14 30" xfId="4984"/>
    <cellStyle name="Ç¥ÁØ_laroux_1 14 30" xfId="4985"/>
    <cellStyle name="C￥AØ_laroux_1 14 31" xfId="4986"/>
    <cellStyle name="Ç¥ÁØ_laroux_1 14 31" xfId="4987"/>
    <cellStyle name="C￥AØ_laroux_1 14 32" xfId="4988"/>
    <cellStyle name="Ç¥ÁØ_laroux_1 14 32" xfId="4989"/>
    <cellStyle name="C￥AØ_laroux_1 14 33" xfId="4990"/>
    <cellStyle name="Ç¥ÁØ_laroux_1 14 33" xfId="4991"/>
    <cellStyle name="C￥AØ_laroux_1 14 34" xfId="4992"/>
    <cellStyle name="Ç¥ÁØ_laroux_1 14 34" xfId="4993"/>
    <cellStyle name="C￥AØ_laroux_1 14 35" xfId="4994"/>
    <cellStyle name="Ç¥ÁØ_laroux_1 14 35" xfId="4995"/>
    <cellStyle name="C￥AØ_laroux_1 14 36" xfId="4996"/>
    <cellStyle name="Ç¥ÁØ_laroux_1 14 36" xfId="4997"/>
    <cellStyle name="C￥AØ_laroux_1 14 37" xfId="4998"/>
    <cellStyle name="Ç¥ÁØ_laroux_1 14 37" xfId="4999"/>
    <cellStyle name="C￥AØ_laroux_1 14 38" xfId="5000"/>
    <cellStyle name="Ç¥ÁØ_laroux_1 14 38" xfId="5001"/>
    <cellStyle name="C￥AØ_laroux_1 14 39" xfId="5002"/>
    <cellStyle name="Ç¥ÁØ_laroux_1 14 39" xfId="5003"/>
    <cellStyle name="C￥AØ_laroux_1 14 4" xfId="5004"/>
    <cellStyle name="Ç¥ÁØ_laroux_1 14 4" xfId="5005"/>
    <cellStyle name="C￥AØ_laroux_1 14 40" xfId="5006"/>
    <cellStyle name="Ç¥ÁØ_laroux_1 14 40" xfId="5007"/>
    <cellStyle name="C￥AØ_laroux_1 14 5" xfId="5008"/>
    <cellStyle name="Ç¥ÁØ_laroux_1 14 5" xfId="5009"/>
    <cellStyle name="C￥AØ_laroux_1 14 6" xfId="5010"/>
    <cellStyle name="Ç¥ÁØ_laroux_1 14 6" xfId="5011"/>
    <cellStyle name="C￥AØ_laroux_1 14 7" xfId="5012"/>
    <cellStyle name="Ç¥ÁØ_laroux_1 14 7" xfId="5013"/>
    <cellStyle name="C￥AØ_laroux_1 14 8" xfId="5014"/>
    <cellStyle name="Ç¥ÁØ_laroux_1 14 8" xfId="5015"/>
    <cellStyle name="C￥AØ_laroux_1 14 9" xfId="5016"/>
    <cellStyle name="Ç¥ÁØ_laroux_1 14 9" xfId="5017"/>
    <cellStyle name="C￥AØ_laroux_1 15" xfId="1944"/>
    <cellStyle name="Ç¥ÁØ_laroux_1 15" xfId="1945"/>
    <cellStyle name="C￥AØ_laroux_1 16" xfId="1946"/>
    <cellStyle name="Ç¥ÁØ_laroux_1 16" xfId="1947"/>
    <cellStyle name="C￥AØ_laroux_1 17" xfId="1948"/>
    <cellStyle name="Ç¥ÁØ_laroux_1 17" xfId="1949"/>
    <cellStyle name="C￥AØ_laroux_1 18" xfId="1950"/>
    <cellStyle name="Ç¥ÁØ_laroux_1 18" xfId="1951"/>
    <cellStyle name="C￥AØ_laroux_1 19" xfId="1952"/>
    <cellStyle name="Ç¥ÁØ_laroux_1 19" xfId="1953"/>
    <cellStyle name="C￥AØ_laroux_1 2" xfId="1954"/>
    <cellStyle name="Ç¥ÁØ_laroux_1 2" xfId="1955"/>
    <cellStyle name="C￥AØ_laroux_1 20" xfId="1956"/>
    <cellStyle name="Ç¥ÁØ_laroux_1 20" xfId="1957"/>
    <cellStyle name="C￥AØ_laroux_1 21" xfId="1958"/>
    <cellStyle name="Ç¥ÁØ_laroux_1 21" xfId="1959"/>
    <cellStyle name="C￥AØ_laroux_1 22" xfId="1960"/>
    <cellStyle name="Ç¥ÁØ_laroux_1 22" xfId="1961"/>
    <cellStyle name="C￥AØ_laroux_1 23" xfId="1962"/>
    <cellStyle name="Ç¥ÁØ_laroux_1 23" xfId="1963"/>
    <cellStyle name="C￥AØ_laroux_1 24" xfId="1964"/>
    <cellStyle name="Ç¥ÁØ_laroux_1 24" xfId="1965"/>
    <cellStyle name="C￥AØ_laroux_1 25" xfId="1966"/>
    <cellStyle name="Ç¥ÁØ_laroux_1 25" xfId="1967"/>
    <cellStyle name="C￥AØ_laroux_1 26" xfId="1968"/>
    <cellStyle name="Ç¥ÁØ_laroux_1 26" xfId="1969"/>
    <cellStyle name="C￥AØ_laroux_1 27" xfId="1970"/>
    <cellStyle name="Ç¥ÁØ_laroux_1 27" xfId="1971"/>
    <cellStyle name="C￥AØ_laroux_1 28" xfId="1972"/>
    <cellStyle name="Ç¥ÁØ_laroux_1 28" xfId="1973"/>
    <cellStyle name="C￥AØ_laroux_1 29" xfId="1974"/>
    <cellStyle name="Ç¥ÁØ_laroux_1 29" xfId="1975"/>
    <cellStyle name="C￥AØ_laroux_1 3" xfId="1976"/>
    <cellStyle name="Ç¥ÁØ_laroux_1 3" xfId="1977"/>
    <cellStyle name="C￥AØ_laroux_1 30" xfId="1978"/>
    <cellStyle name="Ç¥ÁØ_laroux_1 30" xfId="1979"/>
    <cellStyle name="C￥AØ_laroux_1 31" xfId="1980"/>
    <cellStyle name="Ç¥ÁØ_laroux_1 31" xfId="1981"/>
    <cellStyle name="C￥AØ_laroux_1 32" xfId="1982"/>
    <cellStyle name="Ç¥ÁØ_laroux_1 32" xfId="1983"/>
    <cellStyle name="C￥AØ_laroux_1 33" xfId="1984"/>
    <cellStyle name="Ç¥ÁØ_laroux_1 33" xfId="1985"/>
    <cellStyle name="C￥AØ_laroux_1 34" xfId="1986"/>
    <cellStyle name="Ç¥ÁØ_laroux_1 34" xfId="1987"/>
    <cellStyle name="C￥AØ_laroux_1 35" xfId="1988"/>
    <cellStyle name="Ç¥ÁØ_laroux_1 35" xfId="1989"/>
    <cellStyle name="C￥AØ_laroux_1 36" xfId="1990"/>
    <cellStyle name="Ç¥ÁØ_laroux_1 36" xfId="1991"/>
    <cellStyle name="C￥AØ_laroux_1 37" xfId="1992"/>
    <cellStyle name="Ç¥ÁØ_laroux_1 37" xfId="1993"/>
    <cellStyle name="C￥AØ_laroux_1 38" xfId="1994"/>
    <cellStyle name="Ç¥ÁØ_laroux_1 38" xfId="1995"/>
    <cellStyle name="C￥AØ_laroux_1 39" xfId="1996"/>
    <cellStyle name="Ç¥ÁØ_laroux_1 39" xfId="1997"/>
    <cellStyle name="C￥AØ_laroux_1 4" xfId="1998"/>
    <cellStyle name="Ç¥ÁØ_laroux_1 4" xfId="1999"/>
    <cellStyle name="C￥AØ_laroux_1 40" xfId="2000"/>
    <cellStyle name="Ç¥ÁØ_laroux_1 40" xfId="2001"/>
    <cellStyle name="C￥AØ_laroux_1 41" xfId="2002"/>
    <cellStyle name="Ç¥ÁØ_laroux_1 41" xfId="2003"/>
    <cellStyle name="C￥AØ_laroux_1 5" xfId="2004"/>
    <cellStyle name="Ç¥ÁØ_laroux_1 5" xfId="2005"/>
    <cellStyle name="C￥AØ_laroux_1 6" xfId="2006"/>
    <cellStyle name="Ç¥ÁØ_laroux_1 6" xfId="2007"/>
    <cellStyle name="C￥AØ_laroux_1 7" xfId="2008"/>
    <cellStyle name="Ç¥ÁØ_laroux_1 7" xfId="2009"/>
    <cellStyle name="C￥AØ_laroux_1 8" xfId="2010"/>
    <cellStyle name="Ç¥ÁØ_laroux_1 8" xfId="2011"/>
    <cellStyle name="C￥AØ_laroux_1 9" xfId="2012"/>
    <cellStyle name="Ç¥ÁØ_laroux_1 9" xfId="2013"/>
    <cellStyle name="C￥AØ_laroux_1_Sheet1" xfId="120"/>
    <cellStyle name="Ç¥ÁØ_laroux_1_Sheet1" xfId="121"/>
    <cellStyle name="C￥AØ_laroux_1_Sheet1 10" xfId="2014"/>
    <cellStyle name="Ç¥ÁØ_laroux_1_Sheet1 10" xfId="2015"/>
    <cellStyle name="C￥AØ_laroux_1_Sheet1 11" xfId="2016"/>
    <cellStyle name="Ç¥ÁØ_laroux_1_Sheet1 11" xfId="2017"/>
    <cellStyle name="C￥AØ_laroux_1_Sheet1 12" xfId="2018"/>
    <cellStyle name="Ç¥ÁØ_laroux_1_Sheet1 12" xfId="2019"/>
    <cellStyle name="C￥AØ_laroux_1_Sheet1 12 10" xfId="5018"/>
    <cellStyle name="Ç¥ÁØ_laroux_1_Sheet1 13" xfId="2020"/>
    <cellStyle name="C￥AØ_laroux_1_Sheet1 14" xfId="2021"/>
    <cellStyle name="Ç¥ÁØ_laroux_1_Sheet1 14" xfId="2022"/>
    <cellStyle name="C￥AØ_laroux_1_Sheet1 14 10" xfId="5019"/>
    <cellStyle name="Ç¥ÁØ_laroux_1_Sheet1 14 10" xfId="5020"/>
    <cellStyle name="C￥AØ_laroux_1_Sheet1 14 11" xfId="5021"/>
    <cellStyle name="Ç¥ÁØ_laroux_1_Sheet1 14 11" xfId="5022"/>
    <cellStyle name="C￥AØ_laroux_1_Sheet1 14 12" xfId="5023"/>
    <cellStyle name="Ç¥ÁØ_laroux_1_Sheet1 14 12" xfId="5024"/>
    <cellStyle name="C￥AØ_laroux_1_Sheet1 14 13" xfId="5025"/>
    <cellStyle name="Ç¥ÁØ_laroux_1_Sheet1 14 13" xfId="5026"/>
    <cellStyle name="C￥AØ_laroux_1_Sheet1 14 14" xfId="5027"/>
    <cellStyle name="Ç¥ÁØ_laroux_1_Sheet1 14 14" xfId="5028"/>
    <cellStyle name="C￥AØ_laroux_1_Sheet1 14 15" xfId="5029"/>
    <cellStyle name="Ç¥ÁØ_laroux_1_Sheet1 14 15" xfId="5030"/>
    <cellStyle name="C￥AØ_laroux_1_Sheet1 14 16" xfId="5031"/>
    <cellStyle name="Ç¥ÁØ_laroux_1_Sheet1 14 16" xfId="5032"/>
    <cellStyle name="C￥AØ_laroux_1_Sheet1 14 17" xfId="5033"/>
    <cellStyle name="Ç¥ÁØ_laroux_1_Sheet1 14 17" xfId="5034"/>
    <cellStyle name="C￥AØ_laroux_1_Sheet1 14 18" xfId="5035"/>
    <cellStyle name="Ç¥ÁØ_laroux_1_Sheet1 14 18" xfId="5036"/>
    <cellStyle name="C￥AØ_laroux_1_Sheet1 14 19" xfId="5037"/>
    <cellStyle name="Ç¥ÁØ_laroux_1_Sheet1 14 19" xfId="5038"/>
    <cellStyle name="C￥AØ_laroux_1_Sheet1 14 2" xfId="5039"/>
    <cellStyle name="Ç¥ÁØ_laroux_1_Sheet1 14 2" xfId="5040"/>
    <cellStyle name="C￥AØ_laroux_1_Sheet1 14 20" xfId="5041"/>
    <cellStyle name="Ç¥ÁØ_laroux_1_Sheet1 14 20" xfId="5042"/>
    <cellStyle name="C￥AØ_laroux_1_Sheet1 14 21" xfId="5043"/>
    <cellStyle name="Ç¥ÁØ_laroux_1_Sheet1 14 21" xfId="5044"/>
    <cellStyle name="C￥AØ_laroux_1_Sheet1 14 22" xfId="5045"/>
    <cellStyle name="Ç¥ÁØ_laroux_1_Sheet1 14 22" xfId="5046"/>
    <cellStyle name="C￥AØ_laroux_1_Sheet1 14 23" xfId="5047"/>
    <cellStyle name="Ç¥ÁØ_laroux_1_Sheet1 14 23" xfId="5048"/>
    <cellStyle name="C￥AØ_laroux_1_Sheet1 14 24" xfId="5049"/>
    <cellStyle name="Ç¥ÁØ_laroux_1_Sheet1 14 24" xfId="5050"/>
    <cellStyle name="C￥AØ_laroux_1_Sheet1 14 25" xfId="5051"/>
    <cellStyle name="Ç¥ÁØ_laroux_1_Sheet1 14 25" xfId="5052"/>
    <cellStyle name="C￥AØ_laroux_1_Sheet1 14 26" xfId="5053"/>
    <cellStyle name="Ç¥ÁØ_laroux_1_Sheet1 14 26" xfId="5054"/>
    <cellStyle name="C￥AØ_laroux_1_Sheet1 14 27" xfId="5055"/>
    <cellStyle name="Ç¥ÁØ_laroux_1_Sheet1 14 27" xfId="5056"/>
    <cellStyle name="C￥AØ_laroux_1_Sheet1 14 28" xfId="5057"/>
    <cellStyle name="Ç¥ÁØ_laroux_1_Sheet1 14 28" xfId="5058"/>
    <cellStyle name="C￥AØ_laroux_1_Sheet1 14 29" xfId="5059"/>
    <cellStyle name="Ç¥ÁØ_laroux_1_Sheet1 14 29" xfId="5060"/>
    <cellStyle name="C￥AØ_laroux_1_Sheet1 14 3" xfId="5061"/>
    <cellStyle name="Ç¥ÁØ_laroux_1_Sheet1 14 3" xfId="5062"/>
    <cellStyle name="C￥AØ_laroux_1_Sheet1 14 30" xfId="5063"/>
    <cellStyle name="Ç¥ÁØ_laroux_1_Sheet1 14 30" xfId="5064"/>
    <cellStyle name="C￥AØ_laroux_1_Sheet1 14 31" xfId="5065"/>
    <cellStyle name="Ç¥ÁØ_laroux_1_Sheet1 14 31" xfId="5066"/>
    <cellStyle name="C￥AØ_laroux_1_Sheet1 14 32" xfId="5067"/>
    <cellStyle name="Ç¥ÁØ_laroux_1_Sheet1 14 32" xfId="5068"/>
    <cellStyle name="C￥AØ_laroux_1_Sheet1 14 33" xfId="5069"/>
    <cellStyle name="Ç¥ÁØ_laroux_1_Sheet1 14 33" xfId="5070"/>
    <cellStyle name="C￥AØ_laroux_1_Sheet1 14 34" xfId="5071"/>
    <cellStyle name="Ç¥ÁØ_laroux_1_Sheet1 14 34" xfId="5072"/>
    <cellStyle name="C￥AØ_laroux_1_Sheet1 14 35" xfId="5073"/>
    <cellStyle name="Ç¥ÁØ_laroux_1_Sheet1 14 35" xfId="5074"/>
    <cellStyle name="C￥AØ_laroux_1_Sheet1 14 36" xfId="5075"/>
    <cellStyle name="Ç¥ÁØ_laroux_1_Sheet1 14 36" xfId="5076"/>
    <cellStyle name="C￥AØ_laroux_1_Sheet1 14 37" xfId="5077"/>
    <cellStyle name="Ç¥ÁØ_laroux_1_Sheet1 14 37" xfId="5078"/>
    <cellStyle name="C￥AØ_laroux_1_Sheet1 14 38" xfId="5079"/>
    <cellStyle name="Ç¥ÁØ_laroux_1_Sheet1 14 38" xfId="5080"/>
    <cellStyle name="C￥AØ_laroux_1_Sheet1 14 39" xfId="5081"/>
    <cellStyle name="Ç¥ÁØ_laroux_1_Sheet1 14 39" xfId="5082"/>
    <cellStyle name="C￥AØ_laroux_1_Sheet1 14 4" xfId="5083"/>
    <cellStyle name="Ç¥ÁØ_laroux_1_Sheet1 14 4" xfId="5084"/>
    <cellStyle name="C￥AØ_laroux_1_Sheet1 14 40" xfId="5085"/>
    <cellStyle name="Ç¥ÁØ_laroux_1_Sheet1 14 40" xfId="5086"/>
    <cellStyle name="C￥AØ_laroux_1_Sheet1 14 5" xfId="5087"/>
    <cellStyle name="Ç¥ÁØ_laroux_1_Sheet1 14 5" xfId="5088"/>
    <cellStyle name="C￥AØ_laroux_1_Sheet1 14 6" xfId="5089"/>
    <cellStyle name="Ç¥ÁØ_laroux_1_Sheet1 14 6" xfId="5090"/>
    <cellStyle name="C￥AØ_laroux_1_Sheet1 14 7" xfId="5091"/>
    <cellStyle name="Ç¥ÁØ_laroux_1_Sheet1 14 7" xfId="5092"/>
    <cellStyle name="C￥AØ_laroux_1_Sheet1 14 8" xfId="5093"/>
    <cellStyle name="Ç¥ÁØ_laroux_1_Sheet1 14 8" xfId="5094"/>
    <cellStyle name="C￥AØ_laroux_1_Sheet1 14 9" xfId="5095"/>
    <cellStyle name="Ç¥ÁØ_laroux_1_Sheet1 14 9" xfId="5096"/>
    <cellStyle name="C￥AØ_laroux_1_Sheet1 15" xfId="2023"/>
    <cellStyle name="Ç¥ÁØ_laroux_1_Sheet1 15" xfId="2024"/>
    <cellStyle name="C￥AØ_laroux_1_Sheet1 16" xfId="2025"/>
    <cellStyle name="Ç¥ÁØ_laroux_1_Sheet1 16" xfId="2026"/>
    <cellStyle name="C￥AØ_laroux_1_Sheet1 17" xfId="2027"/>
    <cellStyle name="Ç¥ÁØ_laroux_1_Sheet1 17" xfId="2028"/>
    <cellStyle name="C￥AØ_laroux_1_Sheet1 18" xfId="2029"/>
    <cellStyle name="Ç¥ÁØ_laroux_1_Sheet1 18" xfId="2030"/>
    <cellStyle name="C￥AØ_laroux_1_Sheet1 19" xfId="2031"/>
    <cellStyle name="Ç¥ÁØ_laroux_1_Sheet1 19" xfId="2032"/>
    <cellStyle name="C￥AØ_laroux_1_Sheet1 2" xfId="2033"/>
    <cellStyle name="Ç¥ÁØ_laroux_1_Sheet1 2" xfId="2034"/>
    <cellStyle name="C￥AØ_laroux_1_Sheet1 20" xfId="2035"/>
    <cellStyle name="Ç¥ÁØ_laroux_1_Sheet1 20" xfId="2036"/>
    <cellStyle name="C￥AØ_laroux_1_Sheet1 21" xfId="2037"/>
    <cellStyle name="Ç¥ÁØ_laroux_1_Sheet1 21" xfId="2038"/>
    <cellStyle name="C￥AØ_laroux_1_Sheet1 22" xfId="2039"/>
    <cellStyle name="Ç¥ÁØ_laroux_1_Sheet1 22" xfId="2040"/>
    <cellStyle name="C￥AØ_laroux_1_Sheet1 23" xfId="2041"/>
    <cellStyle name="Ç¥ÁØ_laroux_1_Sheet1 23" xfId="2042"/>
    <cellStyle name="C￥AØ_laroux_1_Sheet1 24" xfId="2043"/>
    <cellStyle name="Ç¥ÁØ_laroux_1_Sheet1 24" xfId="2044"/>
    <cellStyle name="C￥AØ_laroux_1_Sheet1 25" xfId="2045"/>
    <cellStyle name="Ç¥ÁØ_laroux_1_Sheet1 25" xfId="2046"/>
    <cellStyle name="C￥AØ_laroux_1_Sheet1 26" xfId="2047"/>
    <cellStyle name="Ç¥ÁØ_laroux_1_Sheet1 26" xfId="2048"/>
    <cellStyle name="C￥AØ_laroux_1_Sheet1 27" xfId="2049"/>
    <cellStyle name="Ç¥ÁØ_laroux_1_Sheet1 27" xfId="2050"/>
    <cellStyle name="C￥AØ_laroux_1_Sheet1 28" xfId="2051"/>
    <cellStyle name="Ç¥ÁØ_laroux_1_Sheet1 28" xfId="2052"/>
    <cellStyle name="C￥AØ_laroux_1_Sheet1 29" xfId="2053"/>
    <cellStyle name="Ç¥ÁØ_laroux_1_Sheet1 29" xfId="2054"/>
    <cellStyle name="C￥AØ_laroux_1_Sheet1 3" xfId="2055"/>
    <cellStyle name="Ç¥ÁØ_laroux_1_Sheet1 3" xfId="2056"/>
    <cellStyle name="C￥AØ_laroux_1_Sheet1 30" xfId="2057"/>
    <cellStyle name="Ç¥ÁØ_laroux_1_Sheet1 30" xfId="2058"/>
    <cellStyle name="C￥AØ_laroux_1_Sheet1 31" xfId="2059"/>
    <cellStyle name="Ç¥ÁØ_laroux_1_Sheet1 31" xfId="2060"/>
    <cellStyle name="C￥AØ_laroux_1_Sheet1 32" xfId="2061"/>
    <cellStyle name="Ç¥ÁØ_laroux_1_Sheet1 32" xfId="2062"/>
    <cellStyle name="C￥AØ_laroux_1_Sheet1 33" xfId="2063"/>
    <cellStyle name="Ç¥ÁØ_laroux_1_Sheet1 33" xfId="2064"/>
    <cellStyle name="C￥AØ_laroux_1_Sheet1 34" xfId="2065"/>
    <cellStyle name="Ç¥ÁØ_laroux_1_Sheet1 34" xfId="2066"/>
    <cellStyle name="C￥AØ_laroux_1_Sheet1 35" xfId="2067"/>
    <cellStyle name="Ç¥ÁØ_laroux_1_Sheet1 35" xfId="2068"/>
    <cellStyle name="C￥AØ_laroux_1_Sheet1 36" xfId="2069"/>
    <cellStyle name="Ç¥ÁØ_laroux_1_Sheet1 36" xfId="2070"/>
    <cellStyle name="C￥AØ_laroux_1_Sheet1 37" xfId="2071"/>
    <cellStyle name="Ç¥ÁØ_laroux_1_Sheet1 37" xfId="2072"/>
    <cellStyle name="C￥AØ_laroux_1_Sheet1 38" xfId="2073"/>
    <cellStyle name="Ç¥ÁØ_laroux_1_Sheet1 38" xfId="2074"/>
    <cellStyle name="C￥AØ_laroux_1_Sheet1 39" xfId="2075"/>
    <cellStyle name="Ç¥ÁØ_laroux_1_Sheet1 39" xfId="2076"/>
    <cellStyle name="C￥AØ_laroux_1_Sheet1 4" xfId="2077"/>
    <cellStyle name="Ç¥ÁØ_laroux_1_Sheet1 4" xfId="2078"/>
    <cellStyle name="C￥AØ_laroux_1_Sheet1 40" xfId="2079"/>
    <cellStyle name="Ç¥ÁØ_laroux_1_Sheet1 40" xfId="2080"/>
    <cellStyle name="C￥AØ_laroux_1_Sheet1 41" xfId="2081"/>
    <cellStyle name="Ç¥ÁØ_laroux_1_Sheet1 41" xfId="2082"/>
    <cellStyle name="C￥AØ_laroux_1_Sheet1 5" xfId="2083"/>
    <cellStyle name="Ç¥ÁØ_laroux_1_Sheet1 5" xfId="2084"/>
    <cellStyle name="C￥AØ_laroux_1_Sheet1 6" xfId="2085"/>
    <cellStyle name="Ç¥ÁØ_laroux_1_Sheet1 6" xfId="2086"/>
    <cellStyle name="C￥AØ_laroux_1_Sheet1 7" xfId="2087"/>
    <cellStyle name="Ç¥ÁØ_laroux_1_Sheet1 7" xfId="2088"/>
    <cellStyle name="C￥AØ_laroux_1_Sheet1 8" xfId="2089"/>
    <cellStyle name="Ç¥ÁØ_laroux_1_Sheet1 8" xfId="2090"/>
    <cellStyle name="C￥AØ_laroux_1_Sheet1 9" xfId="2091"/>
    <cellStyle name="Ç¥ÁØ_laroux_1_Sheet1 9" xfId="2092"/>
    <cellStyle name="C￥AØ_laroux_2" xfId="122"/>
    <cellStyle name="Ç¥ÁØ_laroux_2" xfId="123"/>
    <cellStyle name="C￥AØ_laroux_2 10" xfId="2093"/>
    <cellStyle name="Ç¥ÁØ_laroux_2 10" xfId="2094"/>
    <cellStyle name="C￥AØ_laroux_2 11" xfId="2095"/>
    <cellStyle name="Ç¥ÁØ_laroux_2 11" xfId="2096"/>
    <cellStyle name="C￥AØ_laroux_2 12" xfId="2097"/>
    <cellStyle name="Ç¥ÁØ_laroux_2 12" xfId="2098"/>
    <cellStyle name="C￥AØ_laroux_2 12 10" xfId="5097"/>
    <cellStyle name="Ç¥ÁØ_laroux_2 13" xfId="2099"/>
    <cellStyle name="C￥AØ_laroux_2 14" xfId="2100"/>
    <cellStyle name="Ç¥ÁØ_laroux_2 14" xfId="2101"/>
    <cellStyle name="C￥AØ_laroux_2 14 10" xfId="5098"/>
    <cellStyle name="Ç¥ÁØ_laroux_2 14 10" xfId="5099"/>
    <cellStyle name="C￥AØ_laroux_2 14 11" xfId="5100"/>
    <cellStyle name="Ç¥ÁØ_laroux_2 14 11" xfId="5101"/>
    <cellStyle name="C￥AØ_laroux_2 14 12" xfId="5102"/>
    <cellStyle name="Ç¥ÁØ_laroux_2 14 12" xfId="5103"/>
    <cellStyle name="C￥AØ_laroux_2 14 13" xfId="5104"/>
    <cellStyle name="Ç¥ÁØ_laroux_2 14 13" xfId="5105"/>
    <cellStyle name="C￥AØ_laroux_2 14 14" xfId="5106"/>
    <cellStyle name="Ç¥ÁØ_laroux_2 14 14" xfId="5107"/>
    <cellStyle name="C￥AØ_laroux_2 14 15" xfId="5108"/>
    <cellStyle name="Ç¥ÁØ_laroux_2 14 15" xfId="5109"/>
    <cellStyle name="C￥AØ_laroux_2 14 16" xfId="5110"/>
    <cellStyle name="Ç¥ÁØ_laroux_2 14 16" xfId="5111"/>
    <cellStyle name="C￥AØ_laroux_2 14 17" xfId="5112"/>
    <cellStyle name="Ç¥ÁØ_laroux_2 14 17" xfId="5113"/>
    <cellStyle name="C￥AØ_laroux_2 14 18" xfId="5114"/>
    <cellStyle name="Ç¥ÁØ_laroux_2 14 18" xfId="5115"/>
    <cellStyle name="C￥AØ_laroux_2 14 19" xfId="5116"/>
    <cellStyle name="Ç¥ÁØ_laroux_2 14 19" xfId="5117"/>
    <cellStyle name="C￥AØ_laroux_2 14 2" xfId="5118"/>
    <cellStyle name="Ç¥ÁØ_laroux_2 14 2" xfId="5119"/>
    <cellStyle name="C￥AØ_laroux_2 14 20" xfId="5120"/>
    <cellStyle name="Ç¥ÁØ_laroux_2 14 20" xfId="5121"/>
    <cellStyle name="C￥AØ_laroux_2 14 21" xfId="5122"/>
    <cellStyle name="Ç¥ÁØ_laroux_2 14 21" xfId="5123"/>
    <cellStyle name="C￥AØ_laroux_2 14 22" xfId="5124"/>
    <cellStyle name="Ç¥ÁØ_laroux_2 14 22" xfId="5125"/>
    <cellStyle name="C￥AØ_laroux_2 14 23" xfId="5126"/>
    <cellStyle name="Ç¥ÁØ_laroux_2 14 23" xfId="5127"/>
    <cellStyle name="C￥AØ_laroux_2 14 24" xfId="5128"/>
    <cellStyle name="Ç¥ÁØ_laroux_2 14 24" xfId="5129"/>
    <cellStyle name="C￥AØ_laroux_2 14 25" xfId="5130"/>
    <cellStyle name="Ç¥ÁØ_laroux_2 14 25" xfId="5131"/>
    <cellStyle name="C￥AØ_laroux_2 14 26" xfId="5132"/>
    <cellStyle name="Ç¥ÁØ_laroux_2 14 26" xfId="5133"/>
    <cellStyle name="C￥AØ_laroux_2 14 27" xfId="5134"/>
    <cellStyle name="Ç¥ÁØ_laroux_2 14 27" xfId="5135"/>
    <cellStyle name="C￥AØ_laroux_2 14 28" xfId="5136"/>
    <cellStyle name="Ç¥ÁØ_laroux_2 14 28" xfId="5137"/>
    <cellStyle name="C￥AØ_laroux_2 14 29" xfId="5138"/>
    <cellStyle name="Ç¥ÁØ_laroux_2 14 29" xfId="5139"/>
    <cellStyle name="C￥AØ_laroux_2 14 3" xfId="5140"/>
    <cellStyle name="Ç¥ÁØ_laroux_2 14 3" xfId="5141"/>
    <cellStyle name="C￥AØ_laroux_2 14 30" xfId="5142"/>
    <cellStyle name="Ç¥ÁØ_laroux_2 14 30" xfId="5143"/>
    <cellStyle name="C￥AØ_laroux_2 14 31" xfId="5144"/>
    <cellStyle name="Ç¥ÁØ_laroux_2 14 31" xfId="5145"/>
    <cellStyle name="C￥AØ_laroux_2 14 32" xfId="5146"/>
    <cellStyle name="Ç¥ÁØ_laroux_2 14 32" xfId="5147"/>
    <cellStyle name="C￥AØ_laroux_2 14 33" xfId="5148"/>
    <cellStyle name="Ç¥ÁØ_laroux_2 14 33" xfId="5149"/>
    <cellStyle name="C￥AØ_laroux_2 14 34" xfId="5150"/>
    <cellStyle name="Ç¥ÁØ_laroux_2 14 34" xfId="5151"/>
    <cellStyle name="C￥AØ_laroux_2 14 35" xfId="5152"/>
    <cellStyle name="Ç¥ÁØ_laroux_2 14 35" xfId="5153"/>
    <cellStyle name="C￥AØ_laroux_2 14 36" xfId="5154"/>
    <cellStyle name="Ç¥ÁØ_laroux_2 14 36" xfId="5155"/>
    <cellStyle name="C￥AØ_laroux_2 14 37" xfId="5156"/>
    <cellStyle name="Ç¥ÁØ_laroux_2 14 37" xfId="5157"/>
    <cellStyle name="C￥AØ_laroux_2 14 38" xfId="5158"/>
    <cellStyle name="Ç¥ÁØ_laroux_2 14 38" xfId="5159"/>
    <cellStyle name="C￥AØ_laroux_2 14 39" xfId="5160"/>
    <cellStyle name="Ç¥ÁØ_laroux_2 14 39" xfId="5161"/>
    <cellStyle name="C￥AØ_laroux_2 14 4" xfId="5162"/>
    <cellStyle name="Ç¥ÁØ_laroux_2 14 4" xfId="5163"/>
    <cellStyle name="C￥AØ_laroux_2 14 40" xfId="5164"/>
    <cellStyle name="Ç¥ÁØ_laroux_2 14 40" xfId="5165"/>
    <cellStyle name="C￥AØ_laroux_2 14 5" xfId="5166"/>
    <cellStyle name="Ç¥ÁØ_laroux_2 14 5" xfId="5167"/>
    <cellStyle name="C￥AØ_laroux_2 14 6" xfId="5168"/>
    <cellStyle name="Ç¥ÁØ_laroux_2 14 6" xfId="5169"/>
    <cellStyle name="C￥AØ_laroux_2 14 7" xfId="5170"/>
    <cellStyle name="Ç¥ÁØ_laroux_2 14 7" xfId="5171"/>
    <cellStyle name="C￥AØ_laroux_2 14 8" xfId="5172"/>
    <cellStyle name="Ç¥ÁØ_laroux_2 14 8" xfId="5173"/>
    <cellStyle name="C￥AØ_laroux_2 14 9" xfId="5174"/>
    <cellStyle name="Ç¥ÁØ_laroux_2 14 9" xfId="5175"/>
    <cellStyle name="C￥AØ_laroux_2 15" xfId="2102"/>
    <cellStyle name="Ç¥ÁØ_laroux_2 15" xfId="2103"/>
    <cellStyle name="C￥AØ_laroux_2 16" xfId="2104"/>
    <cellStyle name="Ç¥ÁØ_laroux_2 16" xfId="2105"/>
    <cellStyle name="C￥AØ_laroux_2 17" xfId="2106"/>
    <cellStyle name="Ç¥ÁØ_laroux_2 17" xfId="2107"/>
    <cellStyle name="C￥AØ_laroux_2 18" xfId="2108"/>
    <cellStyle name="Ç¥ÁØ_laroux_2 18" xfId="2109"/>
    <cellStyle name="C￥AØ_laroux_2 19" xfId="2110"/>
    <cellStyle name="Ç¥ÁØ_laroux_2 19" xfId="2111"/>
    <cellStyle name="C￥AØ_laroux_2 2" xfId="2112"/>
    <cellStyle name="Ç¥ÁØ_laroux_2 2" xfId="2113"/>
    <cellStyle name="C￥AØ_laroux_2 20" xfId="2114"/>
    <cellStyle name="Ç¥ÁØ_laroux_2 20" xfId="2115"/>
    <cellStyle name="C￥AØ_laroux_2 21" xfId="2116"/>
    <cellStyle name="Ç¥ÁØ_laroux_2 21" xfId="2117"/>
    <cellStyle name="C￥AØ_laroux_2 22" xfId="2118"/>
    <cellStyle name="Ç¥ÁØ_laroux_2 22" xfId="2119"/>
    <cellStyle name="C￥AØ_laroux_2 23" xfId="2120"/>
    <cellStyle name="Ç¥ÁØ_laroux_2 23" xfId="2121"/>
    <cellStyle name="C￥AØ_laroux_2 24" xfId="2122"/>
    <cellStyle name="Ç¥ÁØ_laroux_2 24" xfId="2123"/>
    <cellStyle name="C￥AØ_laroux_2 25" xfId="2124"/>
    <cellStyle name="Ç¥ÁØ_laroux_2 25" xfId="2125"/>
    <cellStyle name="C￥AØ_laroux_2 26" xfId="2126"/>
    <cellStyle name="Ç¥ÁØ_laroux_2 26" xfId="2127"/>
    <cellStyle name="C￥AØ_laroux_2 27" xfId="2128"/>
    <cellStyle name="Ç¥ÁØ_laroux_2 27" xfId="2129"/>
    <cellStyle name="C￥AØ_laroux_2 28" xfId="2130"/>
    <cellStyle name="Ç¥ÁØ_laroux_2 28" xfId="2131"/>
    <cellStyle name="C￥AØ_laroux_2 29" xfId="2132"/>
    <cellStyle name="Ç¥ÁØ_laroux_2 29" xfId="2133"/>
    <cellStyle name="C￥AØ_laroux_2 3" xfId="2134"/>
    <cellStyle name="Ç¥ÁØ_laroux_2 3" xfId="2135"/>
    <cellStyle name="C￥AØ_laroux_2 30" xfId="2136"/>
    <cellStyle name="Ç¥ÁØ_laroux_2 30" xfId="2137"/>
    <cellStyle name="C￥AØ_laroux_2 31" xfId="2138"/>
    <cellStyle name="Ç¥ÁØ_laroux_2 31" xfId="2139"/>
    <cellStyle name="C￥AØ_laroux_2 32" xfId="2140"/>
    <cellStyle name="Ç¥ÁØ_laroux_2 32" xfId="2141"/>
    <cellStyle name="C￥AØ_laroux_2 33" xfId="2142"/>
    <cellStyle name="Ç¥ÁØ_laroux_2 33" xfId="2143"/>
    <cellStyle name="C￥AØ_laroux_2 34" xfId="2144"/>
    <cellStyle name="Ç¥ÁØ_laroux_2 34" xfId="2145"/>
    <cellStyle name="C￥AØ_laroux_2 35" xfId="2146"/>
    <cellStyle name="Ç¥ÁØ_laroux_2 35" xfId="2147"/>
    <cellStyle name="C￥AØ_laroux_2 36" xfId="2148"/>
    <cellStyle name="Ç¥ÁØ_laroux_2 36" xfId="2149"/>
    <cellStyle name="C￥AØ_laroux_2 37" xfId="2150"/>
    <cellStyle name="Ç¥ÁØ_laroux_2 37" xfId="2151"/>
    <cellStyle name="C￥AØ_laroux_2 38" xfId="2152"/>
    <cellStyle name="Ç¥ÁØ_laroux_2 38" xfId="2153"/>
    <cellStyle name="C￥AØ_laroux_2 39" xfId="2154"/>
    <cellStyle name="Ç¥ÁØ_laroux_2 39" xfId="2155"/>
    <cellStyle name="C￥AØ_laroux_2 4" xfId="2156"/>
    <cellStyle name="Ç¥ÁØ_laroux_2 4" xfId="2157"/>
    <cellStyle name="C￥AØ_laroux_2 40" xfId="2158"/>
    <cellStyle name="Ç¥ÁØ_laroux_2 40" xfId="2159"/>
    <cellStyle name="C￥AØ_laroux_2 41" xfId="2160"/>
    <cellStyle name="Ç¥ÁØ_laroux_2 41" xfId="2161"/>
    <cellStyle name="C￥AØ_laroux_2 5" xfId="2162"/>
    <cellStyle name="Ç¥ÁØ_laroux_2 5" xfId="2163"/>
    <cellStyle name="C￥AØ_laroux_2 6" xfId="2164"/>
    <cellStyle name="Ç¥ÁØ_laroux_2 6" xfId="2165"/>
    <cellStyle name="C￥AØ_laroux_2 7" xfId="2166"/>
    <cellStyle name="Ç¥ÁØ_laroux_2 7" xfId="2167"/>
    <cellStyle name="C￥AØ_laroux_2 8" xfId="2168"/>
    <cellStyle name="Ç¥ÁØ_laroux_2 8" xfId="2169"/>
    <cellStyle name="C￥AØ_laroux_2 9" xfId="2170"/>
    <cellStyle name="Ç¥ÁØ_laroux_2 9" xfId="2171"/>
    <cellStyle name="C￥AØ_laroux_2_Sheet1" xfId="124"/>
    <cellStyle name="Ç¥ÁØ_laroux_2_Sheet1" xfId="125"/>
    <cellStyle name="C￥AØ_laroux_2_Sheet1 10" xfId="2172"/>
    <cellStyle name="Ç¥ÁØ_laroux_2_Sheet1 10" xfId="2173"/>
    <cellStyle name="C￥AØ_laroux_2_Sheet1 11" xfId="2174"/>
    <cellStyle name="Ç¥ÁØ_laroux_2_Sheet1 11" xfId="2175"/>
    <cellStyle name="C￥AØ_laroux_2_Sheet1 12" xfId="2176"/>
    <cellStyle name="Ç¥ÁØ_laroux_2_Sheet1 12" xfId="2177"/>
    <cellStyle name="C￥AØ_laroux_2_Sheet1 13" xfId="2178"/>
    <cellStyle name="Ç¥ÁØ_laroux_2_Sheet1 13" xfId="2179"/>
    <cellStyle name="C￥AØ_laroux_2_Sheet1 14" xfId="2180"/>
    <cellStyle name="Ç¥ÁØ_laroux_2_Sheet1 14" xfId="2181"/>
    <cellStyle name="C￥AØ_laroux_2_Sheet1 14 10" xfId="5176"/>
    <cellStyle name="Ç¥ÁØ_laroux_2_Sheet1 14 10" xfId="5177"/>
    <cellStyle name="C￥AØ_laroux_2_Sheet1 14 11" xfId="5178"/>
    <cellStyle name="Ç¥ÁØ_laroux_2_Sheet1 14 11" xfId="5179"/>
    <cellStyle name="C￥AØ_laroux_2_Sheet1 14 12" xfId="5180"/>
    <cellStyle name="Ç¥ÁØ_laroux_2_Sheet1 14 12" xfId="5181"/>
    <cellStyle name="C￥AØ_laroux_2_Sheet1 14 13" xfId="5182"/>
    <cellStyle name="Ç¥ÁØ_laroux_2_Sheet1 14 13" xfId="5183"/>
    <cellStyle name="C￥AØ_laroux_2_Sheet1 14 14" xfId="5184"/>
    <cellStyle name="Ç¥ÁØ_laroux_2_Sheet1 14 14" xfId="5185"/>
    <cellStyle name="C￥AØ_laroux_2_Sheet1 14 15" xfId="5186"/>
    <cellStyle name="Ç¥ÁØ_laroux_2_Sheet1 14 15" xfId="5187"/>
    <cellStyle name="C￥AØ_laroux_2_Sheet1 14 16" xfId="5188"/>
    <cellStyle name="Ç¥ÁØ_laroux_2_Sheet1 14 16" xfId="5189"/>
    <cellStyle name="C￥AØ_laroux_2_Sheet1 14 17" xfId="5190"/>
    <cellStyle name="Ç¥ÁØ_laroux_2_Sheet1 14 17" xfId="5191"/>
    <cellStyle name="C￥AØ_laroux_2_Sheet1 14 18" xfId="5192"/>
    <cellStyle name="Ç¥ÁØ_laroux_2_Sheet1 14 18" xfId="5193"/>
    <cellStyle name="C￥AØ_laroux_2_Sheet1 14 19" xfId="5194"/>
    <cellStyle name="Ç¥ÁØ_laroux_2_Sheet1 14 19" xfId="5195"/>
    <cellStyle name="C￥AØ_laroux_2_Sheet1 14 2" xfId="5196"/>
    <cellStyle name="Ç¥ÁØ_laroux_2_Sheet1 14 2" xfId="5197"/>
    <cellStyle name="C￥AØ_laroux_2_Sheet1 14 20" xfId="5198"/>
    <cellStyle name="Ç¥ÁØ_laroux_2_Sheet1 14 20" xfId="5199"/>
    <cellStyle name="C￥AØ_laroux_2_Sheet1 14 21" xfId="5200"/>
    <cellStyle name="Ç¥ÁØ_laroux_2_Sheet1 14 21" xfId="5201"/>
    <cellStyle name="C￥AØ_laroux_2_Sheet1 14 22" xfId="5202"/>
    <cellStyle name="Ç¥ÁØ_laroux_2_Sheet1 14 22" xfId="5203"/>
    <cellStyle name="C￥AØ_laroux_2_Sheet1 14 23" xfId="5204"/>
    <cellStyle name="Ç¥ÁØ_laroux_2_Sheet1 14 23" xfId="5205"/>
    <cellStyle name="C￥AØ_laroux_2_Sheet1 14 24" xfId="5206"/>
    <cellStyle name="Ç¥ÁØ_laroux_2_Sheet1 14 24" xfId="5207"/>
    <cellStyle name="C￥AØ_laroux_2_Sheet1 14 25" xfId="5208"/>
    <cellStyle name="Ç¥ÁØ_laroux_2_Sheet1 14 25" xfId="5209"/>
    <cellStyle name="C￥AØ_laroux_2_Sheet1 14 26" xfId="5210"/>
    <cellStyle name="Ç¥ÁØ_laroux_2_Sheet1 14 26" xfId="5211"/>
    <cellStyle name="C￥AØ_laroux_2_Sheet1 14 27" xfId="5212"/>
    <cellStyle name="Ç¥ÁØ_laroux_2_Sheet1 14 27" xfId="5213"/>
    <cellStyle name="C￥AØ_laroux_2_Sheet1 14 28" xfId="5214"/>
    <cellStyle name="Ç¥ÁØ_laroux_2_Sheet1 14 28" xfId="5215"/>
    <cellStyle name="C￥AØ_laroux_2_Sheet1 14 29" xfId="5216"/>
    <cellStyle name="Ç¥ÁØ_laroux_2_Sheet1 14 29" xfId="5217"/>
    <cellStyle name="C￥AØ_laroux_2_Sheet1 14 3" xfId="5218"/>
    <cellStyle name="Ç¥ÁØ_laroux_2_Sheet1 14 3" xfId="5219"/>
    <cellStyle name="C￥AØ_laroux_2_Sheet1 14 30" xfId="5220"/>
    <cellStyle name="Ç¥ÁØ_laroux_2_Sheet1 14 30" xfId="5221"/>
    <cellStyle name="C￥AØ_laroux_2_Sheet1 14 31" xfId="5222"/>
    <cellStyle name="Ç¥ÁØ_laroux_2_Sheet1 14 31" xfId="5223"/>
    <cellStyle name="C￥AØ_laroux_2_Sheet1 14 32" xfId="5224"/>
    <cellStyle name="Ç¥ÁØ_laroux_2_Sheet1 14 32" xfId="5225"/>
    <cellStyle name="C￥AØ_laroux_2_Sheet1 14 33" xfId="5226"/>
    <cellStyle name="Ç¥ÁØ_laroux_2_Sheet1 14 33" xfId="5227"/>
    <cellStyle name="C￥AØ_laroux_2_Sheet1 14 34" xfId="5228"/>
    <cellStyle name="Ç¥ÁØ_laroux_2_Sheet1 14 34" xfId="5229"/>
    <cellStyle name="C￥AØ_laroux_2_Sheet1 14 35" xfId="5230"/>
    <cellStyle name="Ç¥ÁØ_laroux_2_Sheet1 14 35" xfId="5231"/>
    <cellStyle name="C￥AØ_laroux_2_Sheet1 14 36" xfId="5232"/>
    <cellStyle name="Ç¥ÁØ_laroux_2_Sheet1 14 36" xfId="5233"/>
    <cellStyle name="C￥AØ_laroux_2_Sheet1 14 37" xfId="5234"/>
    <cellStyle name="Ç¥ÁØ_laroux_2_Sheet1 14 37" xfId="5235"/>
    <cellStyle name="C￥AØ_laroux_2_Sheet1 14 38" xfId="5236"/>
    <cellStyle name="Ç¥ÁØ_laroux_2_Sheet1 14 38" xfId="5237"/>
    <cellStyle name="C￥AØ_laroux_2_Sheet1 14 39" xfId="5238"/>
    <cellStyle name="Ç¥ÁØ_laroux_2_Sheet1 14 39" xfId="5239"/>
    <cellStyle name="C￥AØ_laroux_2_Sheet1 14 4" xfId="5240"/>
    <cellStyle name="Ç¥ÁØ_laroux_2_Sheet1 14 4" xfId="5241"/>
    <cellStyle name="C￥AØ_laroux_2_Sheet1 14 40" xfId="5242"/>
    <cellStyle name="Ç¥ÁØ_laroux_2_Sheet1 14 40" xfId="5243"/>
    <cellStyle name="C￥AØ_laroux_2_Sheet1 14 5" xfId="5244"/>
    <cellStyle name="Ç¥ÁØ_laroux_2_Sheet1 14 5" xfId="5245"/>
    <cellStyle name="C￥AØ_laroux_2_Sheet1 14 6" xfId="5246"/>
    <cellStyle name="Ç¥ÁØ_laroux_2_Sheet1 14 6" xfId="5247"/>
    <cellStyle name="C￥AØ_laroux_2_Sheet1 14 7" xfId="5248"/>
    <cellStyle name="Ç¥ÁØ_laroux_2_Sheet1 14 7" xfId="5249"/>
    <cellStyle name="C￥AØ_laroux_2_Sheet1 14 8" xfId="5250"/>
    <cellStyle name="Ç¥ÁØ_laroux_2_Sheet1 14 8" xfId="5251"/>
    <cellStyle name="C￥AØ_laroux_2_Sheet1 14 9" xfId="5252"/>
    <cellStyle name="Ç¥ÁØ_laroux_2_Sheet1 14 9" xfId="5253"/>
    <cellStyle name="C￥AØ_laroux_2_Sheet1 15" xfId="2182"/>
    <cellStyle name="Ç¥ÁØ_laroux_2_Sheet1 15" xfId="2183"/>
    <cellStyle name="C￥AØ_laroux_2_Sheet1 16" xfId="2184"/>
    <cellStyle name="Ç¥ÁØ_laroux_2_Sheet1 16" xfId="2185"/>
    <cellStyle name="C￥AØ_laroux_2_Sheet1 17" xfId="2186"/>
    <cellStyle name="Ç¥ÁØ_laroux_2_Sheet1 17" xfId="2187"/>
    <cellStyle name="C￥AØ_laroux_2_Sheet1 18" xfId="2188"/>
    <cellStyle name="Ç¥ÁØ_laroux_2_Sheet1 18" xfId="2189"/>
    <cellStyle name="C￥AØ_laroux_2_Sheet1 19" xfId="2190"/>
    <cellStyle name="Ç¥ÁØ_laroux_2_Sheet1 19" xfId="2191"/>
    <cellStyle name="C￥AØ_laroux_2_Sheet1 2" xfId="2192"/>
    <cellStyle name="Ç¥ÁØ_laroux_2_Sheet1 2" xfId="2193"/>
    <cellStyle name="C￥AØ_laroux_2_Sheet1 20" xfId="2194"/>
    <cellStyle name="Ç¥ÁØ_laroux_2_Sheet1 20" xfId="2195"/>
    <cellStyle name="C￥AØ_laroux_2_Sheet1 21" xfId="2196"/>
    <cellStyle name="Ç¥ÁØ_laroux_2_Sheet1 21" xfId="2197"/>
    <cellStyle name="C￥AØ_laroux_2_Sheet1 22" xfId="2198"/>
    <cellStyle name="Ç¥ÁØ_laroux_2_Sheet1 22" xfId="2199"/>
    <cellStyle name="C￥AØ_laroux_2_Sheet1 23" xfId="2200"/>
    <cellStyle name="Ç¥ÁØ_laroux_2_Sheet1 23" xfId="2201"/>
    <cellStyle name="C￥AØ_laroux_2_Sheet1 24" xfId="2202"/>
    <cellStyle name="Ç¥ÁØ_laroux_2_Sheet1 24" xfId="2203"/>
    <cellStyle name="C￥AØ_laroux_2_Sheet1 25" xfId="2204"/>
    <cellStyle name="Ç¥ÁØ_laroux_2_Sheet1 25" xfId="2205"/>
    <cellStyle name="C￥AØ_laroux_2_Sheet1 26" xfId="2206"/>
    <cellStyle name="Ç¥ÁØ_laroux_2_Sheet1 26" xfId="2207"/>
    <cellStyle name="C￥AØ_laroux_2_Sheet1 27" xfId="2208"/>
    <cellStyle name="Ç¥ÁØ_laroux_2_Sheet1 27" xfId="2209"/>
    <cellStyle name="C￥AØ_laroux_2_Sheet1 28" xfId="2210"/>
    <cellStyle name="Ç¥ÁØ_laroux_2_Sheet1 28" xfId="2211"/>
    <cellStyle name="C￥AØ_laroux_2_Sheet1 29" xfId="2212"/>
    <cellStyle name="Ç¥ÁØ_laroux_2_Sheet1 29" xfId="2213"/>
    <cellStyle name="C￥AØ_laroux_2_Sheet1 3" xfId="2214"/>
    <cellStyle name="Ç¥ÁØ_laroux_2_Sheet1 3" xfId="2215"/>
    <cellStyle name="C￥AØ_laroux_2_Sheet1 30" xfId="2216"/>
    <cellStyle name="Ç¥ÁØ_laroux_2_Sheet1 30" xfId="2217"/>
    <cellStyle name="C￥AØ_laroux_2_Sheet1 31" xfId="2218"/>
    <cellStyle name="Ç¥ÁØ_laroux_2_Sheet1 31" xfId="2219"/>
    <cellStyle name="C￥AØ_laroux_2_Sheet1 32" xfId="2220"/>
    <cellStyle name="Ç¥ÁØ_laroux_2_Sheet1 32" xfId="2221"/>
    <cellStyle name="C￥AØ_laroux_2_Sheet1 33" xfId="2222"/>
    <cellStyle name="Ç¥ÁØ_laroux_2_Sheet1 33" xfId="2223"/>
    <cellStyle name="C￥AØ_laroux_2_Sheet1 34" xfId="2224"/>
    <cellStyle name="Ç¥ÁØ_laroux_2_Sheet1 34" xfId="2225"/>
    <cellStyle name="C￥AØ_laroux_2_Sheet1 35" xfId="2226"/>
    <cellStyle name="Ç¥ÁØ_laroux_2_Sheet1 35" xfId="2227"/>
    <cellStyle name="C￥AØ_laroux_2_Sheet1 36" xfId="2228"/>
    <cellStyle name="Ç¥ÁØ_laroux_2_Sheet1 36" xfId="2229"/>
    <cellStyle name="C￥AØ_laroux_2_Sheet1 37" xfId="2230"/>
    <cellStyle name="Ç¥ÁØ_laroux_2_Sheet1 37" xfId="2231"/>
    <cellStyle name="C￥AØ_laroux_2_Sheet1 38" xfId="2232"/>
    <cellStyle name="Ç¥ÁØ_laroux_2_Sheet1 38" xfId="2233"/>
    <cellStyle name="C￥AØ_laroux_2_Sheet1 39" xfId="2234"/>
    <cellStyle name="Ç¥ÁØ_laroux_2_Sheet1 39" xfId="2235"/>
    <cellStyle name="C￥AØ_laroux_2_Sheet1 4" xfId="2236"/>
    <cellStyle name="Ç¥ÁØ_laroux_2_Sheet1 4" xfId="2237"/>
    <cellStyle name="C￥AØ_laroux_2_Sheet1 40" xfId="2238"/>
    <cellStyle name="Ç¥ÁØ_laroux_2_Sheet1 40" xfId="2239"/>
    <cellStyle name="C￥AØ_laroux_2_Sheet1 41" xfId="2240"/>
    <cellStyle name="Ç¥ÁØ_laroux_2_Sheet1 41" xfId="2241"/>
    <cellStyle name="C￥AØ_laroux_2_Sheet1 5" xfId="2242"/>
    <cellStyle name="Ç¥ÁØ_laroux_2_Sheet1 5" xfId="2243"/>
    <cellStyle name="C￥AØ_laroux_2_Sheet1 6" xfId="2244"/>
    <cellStyle name="Ç¥ÁØ_laroux_2_Sheet1 6" xfId="2245"/>
    <cellStyle name="C￥AØ_laroux_2_Sheet1 7" xfId="2246"/>
    <cellStyle name="Ç¥ÁØ_laroux_2_Sheet1 7" xfId="2247"/>
    <cellStyle name="C￥AØ_laroux_2_Sheet1 8" xfId="2248"/>
    <cellStyle name="Ç¥ÁØ_laroux_2_Sheet1 8" xfId="2249"/>
    <cellStyle name="C￥AØ_laroux_2_Sheet1 9" xfId="2250"/>
    <cellStyle name="Ç¥ÁØ_laroux_2_Sheet1 9" xfId="2251"/>
    <cellStyle name="C￥AØ_laroux_3" xfId="126"/>
    <cellStyle name="Ç¥ÁØ_laroux_3" xfId="127"/>
    <cellStyle name="C￥AØ_laroux_3 10" xfId="2252"/>
    <cellStyle name="Ç¥ÁØ_laroux_3 10" xfId="2253"/>
    <cellStyle name="C￥AØ_laroux_3 11" xfId="2254"/>
    <cellStyle name="Ç¥ÁØ_laroux_3 11" xfId="2255"/>
    <cellStyle name="C￥AØ_laroux_3 12" xfId="2256"/>
    <cellStyle name="Ç¥ÁØ_laroux_3 12" xfId="2257"/>
    <cellStyle name="C￥AØ_laroux_3 13" xfId="2258"/>
    <cellStyle name="Ç¥ÁØ_laroux_3 13" xfId="2259"/>
    <cellStyle name="C￥AØ_laroux_3 14" xfId="2260"/>
    <cellStyle name="Ç¥ÁØ_laroux_3 14" xfId="2261"/>
    <cellStyle name="C￥AØ_laroux_3 14 10" xfId="5254"/>
    <cellStyle name="Ç¥ÁØ_laroux_3 14 10" xfId="5255"/>
    <cellStyle name="C￥AØ_laroux_3 14 11" xfId="5256"/>
    <cellStyle name="Ç¥ÁØ_laroux_3 14 11" xfId="5257"/>
    <cellStyle name="C￥AØ_laroux_3 14 12" xfId="5258"/>
    <cellStyle name="Ç¥ÁØ_laroux_3 14 12" xfId="5259"/>
    <cellStyle name="C￥AØ_laroux_3 14 13" xfId="5260"/>
    <cellStyle name="Ç¥ÁØ_laroux_3 14 13" xfId="5261"/>
    <cellStyle name="C￥AØ_laroux_3 14 14" xfId="5262"/>
    <cellStyle name="Ç¥ÁØ_laroux_3 14 14" xfId="5263"/>
    <cellStyle name="C￥AØ_laroux_3 14 15" xfId="5264"/>
    <cellStyle name="Ç¥ÁØ_laroux_3 14 15" xfId="5265"/>
    <cellStyle name="C￥AØ_laroux_3 14 16" xfId="5266"/>
    <cellStyle name="Ç¥ÁØ_laroux_3 14 16" xfId="5267"/>
    <cellStyle name="C￥AØ_laroux_3 14 17" xfId="5268"/>
    <cellStyle name="Ç¥ÁØ_laroux_3 14 17" xfId="5269"/>
    <cellStyle name="C￥AØ_laroux_3 14 18" xfId="5270"/>
    <cellStyle name="Ç¥ÁØ_laroux_3 14 18" xfId="5271"/>
    <cellStyle name="C￥AØ_laroux_3 14 19" xfId="5272"/>
    <cellStyle name="Ç¥ÁØ_laroux_3 14 19" xfId="5273"/>
    <cellStyle name="C￥AØ_laroux_3 14 2" xfId="5274"/>
    <cellStyle name="Ç¥ÁØ_laroux_3 14 2" xfId="5275"/>
    <cellStyle name="C￥AØ_laroux_3 14 20" xfId="5276"/>
    <cellStyle name="Ç¥ÁØ_laroux_3 14 20" xfId="5277"/>
    <cellStyle name="C￥AØ_laroux_3 14 21" xfId="5278"/>
    <cellStyle name="Ç¥ÁØ_laroux_3 14 21" xfId="5279"/>
    <cellStyle name="C￥AØ_laroux_3 14 22" xfId="5280"/>
    <cellStyle name="Ç¥ÁØ_laroux_3 14 22" xfId="5281"/>
    <cellStyle name="C￥AØ_laroux_3 14 23" xfId="5282"/>
    <cellStyle name="Ç¥ÁØ_laroux_3 14 23" xfId="5283"/>
    <cellStyle name="C￥AØ_laroux_3 14 24" xfId="5284"/>
    <cellStyle name="Ç¥ÁØ_laroux_3 14 24" xfId="5285"/>
    <cellStyle name="C￥AØ_laroux_3 14 25" xfId="5286"/>
    <cellStyle name="Ç¥ÁØ_laroux_3 14 25" xfId="5287"/>
    <cellStyle name="C￥AØ_laroux_3 14 26" xfId="5288"/>
    <cellStyle name="Ç¥ÁØ_laroux_3 14 26" xfId="5289"/>
    <cellStyle name="C￥AØ_laroux_3 14 27" xfId="5290"/>
    <cellStyle name="Ç¥ÁØ_laroux_3 14 27" xfId="5291"/>
    <cellStyle name="C￥AØ_laroux_3 14 28" xfId="5292"/>
    <cellStyle name="Ç¥ÁØ_laroux_3 14 28" xfId="5293"/>
    <cellStyle name="C￥AØ_laroux_3 14 29" xfId="5294"/>
    <cellStyle name="Ç¥ÁØ_laroux_3 14 29" xfId="5295"/>
    <cellStyle name="C￥AØ_laroux_3 14 3" xfId="5296"/>
    <cellStyle name="Ç¥ÁØ_laroux_3 14 3" xfId="5297"/>
    <cellStyle name="C￥AØ_laroux_3 14 30" xfId="5298"/>
    <cellStyle name="Ç¥ÁØ_laroux_3 14 30" xfId="5299"/>
    <cellStyle name="C￥AØ_laroux_3 14 31" xfId="5300"/>
    <cellStyle name="Ç¥ÁØ_laroux_3 14 31" xfId="5301"/>
    <cellStyle name="C￥AØ_laroux_3 14 32" xfId="5302"/>
    <cellStyle name="Ç¥ÁØ_laroux_3 14 32" xfId="5303"/>
    <cellStyle name="C￥AØ_laroux_3 14 33" xfId="5304"/>
    <cellStyle name="Ç¥ÁØ_laroux_3 14 33" xfId="5305"/>
    <cellStyle name="C￥AØ_laroux_3 14 34" xfId="5306"/>
    <cellStyle name="Ç¥ÁØ_laroux_3 14 34" xfId="5307"/>
    <cellStyle name="C￥AØ_laroux_3 14 35" xfId="5308"/>
    <cellStyle name="Ç¥ÁØ_laroux_3 14 35" xfId="5309"/>
    <cellStyle name="C￥AØ_laroux_3 14 36" xfId="5310"/>
    <cellStyle name="Ç¥ÁØ_laroux_3 14 36" xfId="5311"/>
    <cellStyle name="C￥AØ_laroux_3 14 37" xfId="5312"/>
    <cellStyle name="Ç¥ÁØ_laroux_3 14 37" xfId="5313"/>
    <cellStyle name="C￥AØ_laroux_3 14 38" xfId="5314"/>
    <cellStyle name="Ç¥ÁØ_laroux_3 14 38" xfId="5315"/>
    <cellStyle name="C￥AØ_laroux_3 14 39" xfId="5316"/>
    <cellStyle name="Ç¥ÁØ_laroux_3 14 39" xfId="5317"/>
    <cellStyle name="C￥AØ_laroux_3 14 4" xfId="5318"/>
    <cellStyle name="Ç¥ÁØ_laroux_3 14 4" xfId="5319"/>
    <cellStyle name="C￥AØ_laroux_3 14 40" xfId="5320"/>
    <cellStyle name="Ç¥ÁØ_laroux_3 14 40" xfId="5321"/>
    <cellStyle name="C￥AØ_laroux_3 14 5" xfId="5322"/>
    <cellStyle name="Ç¥ÁØ_laroux_3 14 5" xfId="5323"/>
    <cellStyle name="C￥AØ_laroux_3 14 6" xfId="5324"/>
    <cellStyle name="Ç¥ÁØ_laroux_3 14 6" xfId="5325"/>
    <cellStyle name="C￥AØ_laroux_3 14 7" xfId="5326"/>
    <cellStyle name="Ç¥ÁØ_laroux_3 14 7" xfId="5327"/>
    <cellStyle name="C￥AØ_laroux_3 14 8" xfId="5328"/>
    <cellStyle name="Ç¥ÁØ_laroux_3 14 8" xfId="5329"/>
    <cellStyle name="C￥AØ_laroux_3 14 9" xfId="5330"/>
    <cellStyle name="Ç¥ÁØ_laroux_3 14 9" xfId="5331"/>
    <cellStyle name="C￥AØ_laroux_3 15" xfId="2262"/>
    <cellStyle name="Ç¥ÁØ_laroux_3 15" xfId="2263"/>
    <cellStyle name="C￥AØ_laroux_3 16" xfId="2264"/>
    <cellStyle name="Ç¥ÁØ_laroux_3 16" xfId="2265"/>
    <cellStyle name="C￥AØ_laroux_3 17" xfId="2266"/>
    <cellStyle name="Ç¥ÁØ_laroux_3 17" xfId="2267"/>
    <cellStyle name="C￥AØ_laroux_3 18" xfId="2268"/>
    <cellStyle name="Ç¥ÁØ_laroux_3 18" xfId="2269"/>
    <cellStyle name="C￥AØ_laroux_3 19" xfId="2270"/>
    <cellStyle name="Ç¥ÁØ_laroux_3 19" xfId="2271"/>
    <cellStyle name="C￥AØ_laroux_3 2" xfId="2272"/>
    <cellStyle name="Ç¥ÁØ_laroux_3 2" xfId="2273"/>
    <cellStyle name="C￥AØ_laroux_3 20" xfId="2274"/>
    <cellStyle name="Ç¥ÁØ_laroux_3 20" xfId="2275"/>
    <cellStyle name="C￥AØ_laroux_3 21" xfId="2276"/>
    <cellStyle name="Ç¥ÁØ_laroux_3 21" xfId="2277"/>
    <cellStyle name="C￥AØ_laroux_3 22" xfId="2278"/>
    <cellStyle name="Ç¥ÁØ_laroux_3 22" xfId="2279"/>
    <cellStyle name="C￥AØ_laroux_3 23" xfId="2280"/>
    <cellStyle name="Ç¥ÁØ_laroux_3 23" xfId="2281"/>
    <cellStyle name="C￥AØ_laroux_3 24" xfId="2282"/>
    <cellStyle name="Ç¥ÁØ_laroux_3 24" xfId="2283"/>
    <cellStyle name="C￥AØ_laroux_3 25" xfId="2284"/>
    <cellStyle name="Ç¥ÁØ_laroux_3 25" xfId="2285"/>
    <cellStyle name="C￥AØ_laroux_3 26" xfId="2286"/>
    <cellStyle name="Ç¥ÁØ_laroux_3 26" xfId="2287"/>
    <cellStyle name="C￥AØ_laroux_3 27" xfId="2288"/>
    <cellStyle name="Ç¥ÁØ_laroux_3 27" xfId="2289"/>
    <cellStyle name="C￥AØ_laroux_3 28" xfId="2290"/>
    <cellStyle name="Ç¥ÁØ_laroux_3 28" xfId="2291"/>
    <cellStyle name="C￥AØ_laroux_3 29" xfId="2292"/>
    <cellStyle name="Ç¥ÁØ_laroux_3 29" xfId="2293"/>
    <cellStyle name="C￥AØ_laroux_3 3" xfId="2294"/>
    <cellStyle name="Ç¥ÁØ_laroux_3 3" xfId="2295"/>
    <cellStyle name="C￥AØ_laroux_3 30" xfId="2296"/>
    <cellStyle name="Ç¥ÁØ_laroux_3 30" xfId="2297"/>
    <cellStyle name="C￥AØ_laroux_3 31" xfId="2298"/>
    <cellStyle name="Ç¥ÁØ_laroux_3 31" xfId="2299"/>
    <cellStyle name="C￥AØ_laroux_3 32" xfId="2300"/>
    <cellStyle name="Ç¥ÁØ_laroux_3 32" xfId="2301"/>
    <cellStyle name="C￥AØ_laroux_3 33" xfId="2302"/>
    <cellStyle name="Ç¥ÁØ_laroux_3 33" xfId="2303"/>
    <cellStyle name="C￥AØ_laroux_3 34" xfId="2304"/>
    <cellStyle name="Ç¥ÁØ_laroux_3 34" xfId="2305"/>
    <cellStyle name="C￥AØ_laroux_3 35" xfId="2306"/>
    <cellStyle name="Ç¥ÁØ_laroux_3 35" xfId="2307"/>
    <cellStyle name="C￥AØ_laroux_3 36" xfId="2308"/>
    <cellStyle name="Ç¥ÁØ_laroux_3 36" xfId="2309"/>
    <cellStyle name="C￥AØ_laroux_3 37" xfId="2310"/>
    <cellStyle name="Ç¥ÁØ_laroux_3 37" xfId="2311"/>
    <cellStyle name="C￥AØ_laroux_3 38" xfId="2312"/>
    <cellStyle name="Ç¥ÁØ_laroux_3 38" xfId="2313"/>
    <cellStyle name="C￥AØ_laroux_3 39" xfId="2314"/>
    <cellStyle name="Ç¥ÁØ_laroux_3 39" xfId="2315"/>
    <cellStyle name="C￥AØ_laroux_3 4" xfId="2316"/>
    <cellStyle name="Ç¥ÁØ_laroux_3 4" xfId="2317"/>
    <cellStyle name="C￥AØ_laroux_3 40" xfId="2318"/>
    <cellStyle name="Ç¥ÁØ_laroux_3 40" xfId="2319"/>
    <cellStyle name="C￥AØ_laroux_3 41" xfId="2320"/>
    <cellStyle name="Ç¥ÁØ_laroux_3 41" xfId="2321"/>
    <cellStyle name="C￥AØ_laroux_3 5" xfId="2322"/>
    <cellStyle name="Ç¥ÁØ_laroux_3 5" xfId="2323"/>
    <cellStyle name="C￥AØ_laroux_3 6" xfId="2324"/>
    <cellStyle name="Ç¥ÁØ_laroux_3 6" xfId="2325"/>
    <cellStyle name="C￥AØ_laroux_3 7" xfId="2326"/>
    <cellStyle name="Ç¥ÁØ_laroux_3 7" xfId="2327"/>
    <cellStyle name="C￥AØ_laroux_3 8" xfId="2328"/>
    <cellStyle name="Ç¥ÁØ_laroux_3 8" xfId="2329"/>
    <cellStyle name="C￥AØ_laroux_3 9" xfId="2330"/>
    <cellStyle name="Ç¥ÁØ_laroux_3 9" xfId="2331"/>
    <cellStyle name="C￥AØ_laroux_4" xfId="128"/>
    <cellStyle name="Ç¥ÁØ_laroux_4" xfId="129"/>
    <cellStyle name="C￥AØ_laroux_4 10" xfId="2332"/>
    <cellStyle name="Ç¥ÁØ_laroux_4 10" xfId="2333"/>
    <cellStyle name="C￥AØ_laroux_4 11" xfId="2334"/>
    <cellStyle name="Ç¥ÁØ_laroux_4 11" xfId="2335"/>
    <cellStyle name="C￥AØ_laroux_4 12" xfId="2336"/>
    <cellStyle name="Ç¥ÁØ_laroux_4 12" xfId="2337"/>
    <cellStyle name="C￥AØ_laroux_4 13" xfId="2338"/>
    <cellStyle name="Ç¥ÁØ_laroux_4 13" xfId="2339"/>
    <cellStyle name="C￥AØ_laroux_4 14" xfId="2340"/>
    <cellStyle name="Ç¥ÁØ_laroux_4 14" xfId="2341"/>
    <cellStyle name="C￥AØ_laroux_4 15" xfId="2342"/>
    <cellStyle name="Ç¥ÁØ_laroux_4 15" xfId="2343"/>
    <cellStyle name="C￥AØ_laroux_4 16" xfId="2344"/>
    <cellStyle name="Ç¥ÁØ_laroux_4 16" xfId="2345"/>
    <cellStyle name="C￥AØ_laroux_4 17" xfId="2346"/>
    <cellStyle name="Ç¥ÁØ_laroux_4 17" xfId="2347"/>
    <cellStyle name="C￥AØ_laroux_4 18" xfId="2348"/>
    <cellStyle name="Ç¥ÁØ_laroux_4 18" xfId="2349"/>
    <cellStyle name="C￥AØ_laroux_4 19" xfId="2350"/>
    <cellStyle name="Ç¥ÁØ_laroux_4 19" xfId="2351"/>
    <cellStyle name="C￥AØ_laroux_4 2" xfId="2352"/>
    <cellStyle name="Ç¥ÁØ_laroux_4 2" xfId="2353"/>
    <cellStyle name="C￥AØ_laroux_4 20" xfId="2354"/>
    <cellStyle name="Ç¥ÁØ_laroux_4 20" xfId="2355"/>
    <cellStyle name="C￥AØ_laroux_4 21" xfId="2356"/>
    <cellStyle name="Ç¥ÁØ_laroux_4 21" xfId="2357"/>
    <cellStyle name="C￥AØ_laroux_4 22" xfId="2358"/>
    <cellStyle name="Ç¥ÁØ_laroux_4 22" xfId="2359"/>
    <cellStyle name="C￥AØ_laroux_4 23" xfId="2360"/>
    <cellStyle name="Ç¥ÁØ_laroux_4 23" xfId="2361"/>
    <cellStyle name="C￥AØ_laroux_4 24" xfId="2362"/>
    <cellStyle name="Ç¥ÁØ_laroux_4 24" xfId="2363"/>
    <cellStyle name="C￥AØ_laroux_4 25" xfId="2364"/>
    <cellStyle name="Ç¥ÁØ_laroux_4 25" xfId="2365"/>
    <cellStyle name="C￥AØ_laroux_4 26" xfId="2366"/>
    <cellStyle name="Ç¥ÁØ_laroux_4 26" xfId="2367"/>
    <cellStyle name="C￥AØ_laroux_4 27" xfId="2368"/>
    <cellStyle name="Ç¥ÁØ_laroux_4 27" xfId="2369"/>
    <cellStyle name="C￥AØ_laroux_4 28" xfId="2370"/>
    <cellStyle name="Ç¥ÁØ_laroux_4 28" xfId="2371"/>
    <cellStyle name="C￥AØ_laroux_4 29" xfId="2372"/>
    <cellStyle name="Ç¥ÁØ_laroux_4 29" xfId="2373"/>
    <cellStyle name="C￥AØ_laroux_4 3" xfId="2374"/>
    <cellStyle name="Ç¥ÁØ_laroux_4 3" xfId="2375"/>
    <cellStyle name="C￥AØ_laroux_4 30" xfId="2376"/>
    <cellStyle name="Ç¥ÁØ_laroux_4 30" xfId="2377"/>
    <cellStyle name="C￥AØ_laroux_4 31" xfId="2378"/>
    <cellStyle name="Ç¥ÁØ_laroux_4 31" xfId="2379"/>
    <cellStyle name="C￥AØ_laroux_4 32" xfId="2380"/>
    <cellStyle name="Ç¥ÁØ_laroux_4 32" xfId="2381"/>
    <cellStyle name="C￥AØ_laroux_4 33" xfId="2382"/>
    <cellStyle name="Ç¥ÁØ_laroux_4 33" xfId="2383"/>
    <cellStyle name="C￥AØ_laroux_4 34" xfId="2384"/>
    <cellStyle name="Ç¥ÁØ_laroux_4 34" xfId="2385"/>
    <cellStyle name="C￥AØ_laroux_4 35" xfId="2386"/>
    <cellStyle name="Ç¥ÁØ_laroux_4 35" xfId="2387"/>
    <cellStyle name="C￥AØ_laroux_4 36" xfId="2388"/>
    <cellStyle name="Ç¥ÁØ_laroux_4 36" xfId="2389"/>
    <cellStyle name="C￥AØ_laroux_4 37" xfId="2390"/>
    <cellStyle name="Ç¥ÁØ_laroux_4 37" xfId="2391"/>
    <cellStyle name="C￥AØ_laroux_4 38" xfId="2392"/>
    <cellStyle name="Ç¥ÁØ_laroux_4 38" xfId="2393"/>
    <cellStyle name="C￥AØ_laroux_4 39" xfId="2394"/>
    <cellStyle name="Ç¥ÁØ_laroux_4 39" xfId="2395"/>
    <cellStyle name="C￥AØ_laroux_4 4" xfId="2396"/>
    <cellStyle name="Ç¥ÁØ_laroux_4 4" xfId="2397"/>
    <cellStyle name="C￥AØ_laroux_4 40" xfId="2398"/>
    <cellStyle name="Ç¥ÁØ_laroux_4 40" xfId="2399"/>
    <cellStyle name="C￥AØ_laroux_4 41" xfId="2400"/>
    <cellStyle name="Ç¥ÁØ_laroux_4 41" xfId="2401"/>
    <cellStyle name="C￥AØ_laroux_4 5" xfId="2402"/>
    <cellStyle name="Ç¥ÁØ_laroux_4 5" xfId="2403"/>
    <cellStyle name="C￥AØ_laroux_4 6" xfId="2404"/>
    <cellStyle name="Ç¥ÁØ_laroux_4 6" xfId="2405"/>
    <cellStyle name="C￥AØ_laroux_4 7" xfId="2406"/>
    <cellStyle name="Ç¥ÁØ_laroux_4 7" xfId="2407"/>
    <cellStyle name="C￥AØ_laroux_4 8" xfId="2408"/>
    <cellStyle name="Ç¥ÁØ_laroux_4 8" xfId="2409"/>
    <cellStyle name="C￥AØ_laroux_4 9" xfId="2410"/>
    <cellStyle name="Ç¥ÁØ_laroux_4 9" xfId="2411"/>
    <cellStyle name="C￥AØ_laroux_Sheet1" xfId="130"/>
    <cellStyle name="Ç¥ÁØ_laroux_Sheet1" xfId="131"/>
    <cellStyle name="C￥AØ_laroux_Sheet1 10" xfId="2412"/>
    <cellStyle name="Ç¥ÁØ_laroux_Sheet1 10" xfId="2413"/>
    <cellStyle name="C￥AØ_laroux_Sheet1 11" xfId="2414"/>
    <cellStyle name="Ç¥ÁØ_laroux_Sheet1 11" xfId="2415"/>
    <cellStyle name="C￥AØ_laroux_Sheet1 12" xfId="2416"/>
    <cellStyle name="Ç¥ÁØ_laroux_Sheet1 12" xfId="2417"/>
    <cellStyle name="C￥AØ_laroux_Sheet1 13" xfId="2418"/>
    <cellStyle name="Ç¥ÁØ_laroux_Sheet1 13" xfId="2419"/>
    <cellStyle name="C￥AØ_laroux_Sheet1 14" xfId="2420"/>
    <cellStyle name="Ç¥ÁØ_laroux_Sheet1 14" xfId="2421"/>
    <cellStyle name="C￥AØ_laroux_Sheet1 14 10" xfId="5332"/>
    <cellStyle name="Ç¥ÁØ_laroux_Sheet1 14 10" xfId="5333"/>
    <cellStyle name="C￥AØ_laroux_Sheet1 14 11" xfId="5334"/>
    <cellStyle name="Ç¥ÁØ_laroux_Sheet1 14 11" xfId="5335"/>
    <cellStyle name="C￥AØ_laroux_Sheet1 14 12" xfId="5336"/>
    <cellStyle name="Ç¥ÁØ_laroux_Sheet1 14 12" xfId="5337"/>
    <cellStyle name="C￥AØ_laroux_Sheet1 14 13" xfId="5338"/>
    <cellStyle name="Ç¥ÁØ_laroux_Sheet1 14 13" xfId="5339"/>
    <cellStyle name="C￥AØ_laroux_Sheet1 14 14" xfId="5340"/>
    <cellStyle name="Ç¥ÁØ_laroux_Sheet1 14 14" xfId="5341"/>
    <cellStyle name="C￥AØ_laroux_Sheet1 14 15" xfId="5342"/>
    <cellStyle name="Ç¥ÁØ_laroux_Sheet1 14 15" xfId="5343"/>
    <cellStyle name="C￥AØ_laroux_Sheet1 14 16" xfId="5344"/>
    <cellStyle name="Ç¥ÁØ_laroux_Sheet1 14 16" xfId="5345"/>
    <cellStyle name="C￥AØ_laroux_Sheet1 14 17" xfId="5346"/>
    <cellStyle name="Ç¥ÁØ_laroux_Sheet1 14 17" xfId="5347"/>
    <cellStyle name="C￥AØ_laroux_Sheet1 14 18" xfId="5348"/>
    <cellStyle name="Ç¥ÁØ_laroux_Sheet1 14 18" xfId="5349"/>
    <cellStyle name="C￥AØ_laroux_Sheet1 14 19" xfId="5350"/>
    <cellStyle name="Ç¥ÁØ_laroux_Sheet1 14 19" xfId="5351"/>
    <cellStyle name="C￥AØ_laroux_Sheet1 14 2" xfId="5352"/>
    <cellStyle name="Ç¥ÁØ_laroux_Sheet1 14 2" xfId="5353"/>
    <cellStyle name="C￥AØ_laroux_Sheet1 14 20" xfId="5354"/>
    <cellStyle name="Ç¥ÁØ_laroux_Sheet1 14 20" xfId="5355"/>
    <cellStyle name="C￥AØ_laroux_Sheet1 14 21" xfId="5356"/>
    <cellStyle name="Ç¥ÁØ_laroux_Sheet1 14 21" xfId="5357"/>
    <cellStyle name="C￥AØ_laroux_Sheet1 14 22" xfId="5358"/>
    <cellStyle name="Ç¥ÁØ_laroux_Sheet1 14 22" xfId="5359"/>
    <cellStyle name="C￥AØ_laroux_Sheet1 14 23" xfId="5360"/>
    <cellStyle name="Ç¥ÁØ_laroux_Sheet1 14 23" xfId="5361"/>
    <cellStyle name="C￥AØ_laroux_Sheet1 14 24" xfId="5362"/>
    <cellStyle name="Ç¥ÁØ_laroux_Sheet1 14 24" xfId="5363"/>
    <cellStyle name="C￥AØ_laroux_Sheet1 14 25" xfId="5364"/>
    <cellStyle name="Ç¥ÁØ_laroux_Sheet1 14 25" xfId="5365"/>
    <cellStyle name="C￥AØ_laroux_Sheet1 14 26" xfId="5366"/>
    <cellStyle name="Ç¥ÁØ_laroux_Sheet1 14 26" xfId="5367"/>
    <cellStyle name="C￥AØ_laroux_Sheet1 14 27" xfId="5368"/>
    <cellStyle name="Ç¥ÁØ_laroux_Sheet1 14 27" xfId="5369"/>
    <cellStyle name="C￥AØ_laroux_Sheet1 14 28" xfId="5370"/>
    <cellStyle name="Ç¥ÁØ_laroux_Sheet1 14 28" xfId="5371"/>
    <cellStyle name="C￥AØ_laroux_Sheet1 14 29" xfId="5372"/>
    <cellStyle name="Ç¥ÁØ_laroux_Sheet1 14 29" xfId="5373"/>
    <cellStyle name="C￥AØ_laroux_Sheet1 14 3" xfId="5374"/>
    <cellStyle name="Ç¥ÁØ_laroux_Sheet1 14 3" xfId="5375"/>
    <cellStyle name="C￥AØ_laroux_Sheet1 14 30" xfId="5376"/>
    <cellStyle name="Ç¥ÁØ_laroux_Sheet1 14 30" xfId="5377"/>
    <cellStyle name="C￥AØ_laroux_Sheet1 14 31" xfId="5378"/>
    <cellStyle name="Ç¥ÁØ_laroux_Sheet1 14 31" xfId="5379"/>
    <cellStyle name="C￥AØ_laroux_Sheet1 14 32" xfId="5380"/>
    <cellStyle name="Ç¥ÁØ_laroux_Sheet1 14 32" xfId="5381"/>
    <cellStyle name="C￥AØ_laroux_Sheet1 14 33" xfId="5382"/>
    <cellStyle name="Ç¥ÁØ_laroux_Sheet1 14 33" xfId="5383"/>
    <cellStyle name="C￥AØ_laroux_Sheet1 14 34" xfId="5384"/>
    <cellStyle name="Ç¥ÁØ_laroux_Sheet1 14 34" xfId="5385"/>
    <cellStyle name="C￥AØ_laroux_Sheet1 14 35" xfId="5386"/>
    <cellStyle name="Ç¥ÁØ_laroux_Sheet1 14 35" xfId="5387"/>
    <cellStyle name="C￥AØ_laroux_Sheet1 14 36" xfId="5388"/>
    <cellStyle name="Ç¥ÁØ_laroux_Sheet1 14 36" xfId="5389"/>
    <cellStyle name="C￥AØ_laroux_Sheet1 14 37" xfId="5390"/>
    <cellStyle name="Ç¥ÁØ_laroux_Sheet1 14 37" xfId="5391"/>
    <cellStyle name="C￥AØ_laroux_Sheet1 14 38" xfId="5392"/>
    <cellStyle name="Ç¥ÁØ_laroux_Sheet1 14 38" xfId="5393"/>
    <cellStyle name="C￥AØ_laroux_Sheet1 14 39" xfId="5394"/>
    <cellStyle name="Ç¥ÁØ_laroux_Sheet1 14 39" xfId="5395"/>
    <cellStyle name="C￥AØ_laroux_Sheet1 14 4" xfId="5396"/>
    <cellStyle name="Ç¥ÁØ_laroux_Sheet1 14 4" xfId="5397"/>
    <cellStyle name="C￥AØ_laroux_Sheet1 14 40" xfId="5398"/>
    <cellStyle name="Ç¥ÁØ_laroux_Sheet1 14 40" xfId="5399"/>
    <cellStyle name="C￥AØ_laroux_Sheet1 14 5" xfId="5400"/>
    <cellStyle name="Ç¥ÁØ_laroux_Sheet1 14 5" xfId="5401"/>
    <cellStyle name="C￥AØ_laroux_Sheet1 14 6" xfId="5402"/>
    <cellStyle name="Ç¥ÁØ_laroux_Sheet1 14 6" xfId="5403"/>
    <cellStyle name="C￥AØ_laroux_Sheet1 14 7" xfId="5404"/>
    <cellStyle name="Ç¥ÁØ_laroux_Sheet1 14 7" xfId="5405"/>
    <cellStyle name="C￥AØ_laroux_Sheet1 14 8" xfId="5406"/>
    <cellStyle name="Ç¥ÁØ_laroux_Sheet1 14 8" xfId="5407"/>
    <cellStyle name="C￥AØ_laroux_Sheet1 14 9" xfId="5408"/>
    <cellStyle name="Ç¥ÁØ_laroux_Sheet1 14 9" xfId="5409"/>
    <cellStyle name="C￥AØ_laroux_Sheet1 15" xfId="2422"/>
    <cellStyle name="Ç¥ÁØ_laroux_Sheet1 15" xfId="2423"/>
    <cellStyle name="C￥AØ_laroux_Sheet1 16" xfId="2424"/>
    <cellStyle name="Ç¥ÁØ_laroux_Sheet1 16" xfId="2425"/>
    <cellStyle name="C￥AØ_laroux_Sheet1 17" xfId="2426"/>
    <cellStyle name="Ç¥ÁØ_laroux_Sheet1 17" xfId="2427"/>
    <cellStyle name="C￥AØ_laroux_Sheet1 18" xfId="2428"/>
    <cellStyle name="Ç¥ÁØ_laroux_Sheet1 18" xfId="2429"/>
    <cellStyle name="C￥AØ_laroux_Sheet1 19" xfId="2430"/>
    <cellStyle name="Ç¥ÁØ_laroux_Sheet1 19" xfId="2431"/>
    <cellStyle name="C￥AØ_laroux_Sheet1 2" xfId="2432"/>
    <cellStyle name="Ç¥ÁØ_laroux_Sheet1 2" xfId="2433"/>
    <cellStyle name="C￥AØ_laroux_Sheet1 20" xfId="2434"/>
    <cellStyle name="Ç¥ÁØ_laroux_Sheet1 20" xfId="2435"/>
    <cellStyle name="C￥AØ_laroux_Sheet1 21" xfId="2436"/>
    <cellStyle name="Ç¥ÁØ_laroux_Sheet1 21" xfId="2437"/>
    <cellStyle name="C￥AØ_laroux_Sheet1 22" xfId="2438"/>
    <cellStyle name="Ç¥ÁØ_laroux_Sheet1 22" xfId="2439"/>
    <cellStyle name="C￥AØ_laroux_Sheet1 23" xfId="2440"/>
    <cellStyle name="Ç¥ÁØ_laroux_Sheet1 23" xfId="2441"/>
    <cellStyle name="C￥AØ_laroux_Sheet1 24" xfId="2442"/>
    <cellStyle name="Ç¥ÁØ_laroux_Sheet1 24" xfId="2443"/>
    <cellStyle name="C￥AØ_laroux_Sheet1 25" xfId="2444"/>
    <cellStyle name="Ç¥ÁØ_laroux_Sheet1 25" xfId="2445"/>
    <cellStyle name="C￥AØ_laroux_Sheet1 26" xfId="2446"/>
    <cellStyle name="Ç¥ÁØ_laroux_Sheet1 26" xfId="2447"/>
    <cellStyle name="C￥AØ_laroux_Sheet1 27" xfId="2448"/>
    <cellStyle name="Ç¥ÁØ_laroux_Sheet1 27" xfId="2449"/>
    <cellStyle name="C￥AØ_laroux_Sheet1 28" xfId="2450"/>
    <cellStyle name="Ç¥ÁØ_laroux_Sheet1 28" xfId="2451"/>
    <cellStyle name="C￥AØ_laroux_Sheet1 29" xfId="2452"/>
    <cellStyle name="Ç¥ÁØ_laroux_Sheet1 29" xfId="2453"/>
    <cellStyle name="C￥AØ_laroux_Sheet1 3" xfId="2454"/>
    <cellStyle name="Ç¥ÁØ_laroux_Sheet1 3" xfId="2455"/>
    <cellStyle name="C￥AØ_laroux_Sheet1 30" xfId="2456"/>
    <cellStyle name="Ç¥ÁØ_laroux_Sheet1 30" xfId="2457"/>
    <cellStyle name="C￥AØ_laroux_Sheet1 31" xfId="2458"/>
    <cellStyle name="Ç¥ÁØ_laroux_Sheet1 31" xfId="2459"/>
    <cellStyle name="C￥AØ_laroux_Sheet1 32" xfId="2460"/>
    <cellStyle name="Ç¥ÁØ_laroux_Sheet1 32" xfId="2461"/>
    <cellStyle name="C￥AØ_laroux_Sheet1 33" xfId="2462"/>
    <cellStyle name="Ç¥ÁØ_laroux_Sheet1 33" xfId="2463"/>
    <cellStyle name="C￥AØ_laroux_Sheet1 34" xfId="2464"/>
    <cellStyle name="Ç¥ÁØ_laroux_Sheet1 34" xfId="2465"/>
    <cellStyle name="C￥AØ_laroux_Sheet1 35" xfId="2466"/>
    <cellStyle name="Ç¥ÁØ_laroux_Sheet1 35" xfId="2467"/>
    <cellStyle name="C￥AØ_laroux_Sheet1 36" xfId="2468"/>
    <cellStyle name="Ç¥ÁØ_laroux_Sheet1 36" xfId="2469"/>
    <cellStyle name="C￥AØ_laroux_Sheet1 37" xfId="2470"/>
    <cellStyle name="Ç¥ÁØ_laroux_Sheet1 37" xfId="2471"/>
    <cellStyle name="C￥AØ_laroux_Sheet1 38" xfId="2472"/>
    <cellStyle name="Ç¥ÁØ_laroux_Sheet1 38" xfId="2473"/>
    <cellStyle name="C￥AØ_laroux_Sheet1 39" xfId="2474"/>
    <cellStyle name="Ç¥ÁØ_laroux_Sheet1 39" xfId="2475"/>
    <cellStyle name="C￥AØ_laroux_Sheet1 4" xfId="2476"/>
    <cellStyle name="Ç¥ÁØ_laroux_Sheet1 4" xfId="2477"/>
    <cellStyle name="C￥AØ_laroux_Sheet1 40" xfId="2478"/>
    <cellStyle name="Ç¥ÁØ_laroux_Sheet1 40" xfId="2479"/>
    <cellStyle name="C￥AØ_laroux_Sheet1 41" xfId="2480"/>
    <cellStyle name="Ç¥ÁØ_laroux_Sheet1 41" xfId="2481"/>
    <cellStyle name="C￥AØ_laroux_Sheet1 5" xfId="2482"/>
    <cellStyle name="Ç¥ÁØ_laroux_Sheet1 5" xfId="2483"/>
    <cellStyle name="C￥AØ_laroux_Sheet1 6" xfId="2484"/>
    <cellStyle name="Ç¥ÁØ_laroux_Sheet1 6" xfId="2485"/>
    <cellStyle name="C￥AØ_laroux_Sheet1 7" xfId="2486"/>
    <cellStyle name="Ç¥ÁØ_laroux_Sheet1 7" xfId="2487"/>
    <cellStyle name="C￥AØ_laroux_Sheet1 8" xfId="2488"/>
    <cellStyle name="Ç¥ÁØ_laroux_Sheet1 8" xfId="2489"/>
    <cellStyle name="C￥AØ_laroux_Sheet1 9" xfId="2490"/>
    <cellStyle name="Ç¥ÁØ_laroux_Sheet1 9" xfId="2491"/>
    <cellStyle name="C￥AØ_Sheet1" xfId="132"/>
    <cellStyle name="Ç¥ÁØ_Sheet1" xfId="133"/>
    <cellStyle name="C￥AØ_Sheet1 10" xfId="2492"/>
    <cellStyle name="Ç¥ÁØ_Sheet1 10" xfId="2493"/>
    <cellStyle name="C￥AØ_Sheet1 11" xfId="2494"/>
    <cellStyle name="Ç¥ÁØ_Sheet1 11" xfId="2495"/>
    <cellStyle name="C￥AØ_Sheet1 12" xfId="2496"/>
    <cellStyle name="Ç¥ÁØ_Sheet1 12" xfId="2497"/>
    <cellStyle name="C￥AØ_Sheet1 12 10" xfId="5410"/>
    <cellStyle name="Ç¥ÁØ_Sheet1 13" xfId="2498"/>
    <cellStyle name="C￥AØ_Sheet1 14" xfId="2499"/>
    <cellStyle name="Ç¥ÁØ_Sheet1 14" xfId="2500"/>
    <cellStyle name="C￥AØ_Sheet1 14 10" xfId="5411"/>
    <cellStyle name="Ç¥ÁØ_Sheet1 14 10" xfId="5412"/>
    <cellStyle name="C￥AØ_Sheet1 14 11" xfId="5413"/>
    <cellStyle name="Ç¥ÁØ_Sheet1 14 11" xfId="5414"/>
    <cellStyle name="C￥AØ_Sheet1 14 12" xfId="5415"/>
    <cellStyle name="Ç¥ÁØ_Sheet1 14 12" xfId="5416"/>
    <cellStyle name="C￥AØ_Sheet1 14 13" xfId="5417"/>
    <cellStyle name="Ç¥ÁØ_Sheet1 14 13" xfId="5418"/>
    <cellStyle name="C￥AØ_Sheet1 14 14" xfId="5419"/>
    <cellStyle name="Ç¥ÁØ_Sheet1 14 14" xfId="5420"/>
    <cellStyle name="C￥AØ_Sheet1 14 15" xfId="5421"/>
    <cellStyle name="Ç¥ÁØ_Sheet1 14 15" xfId="5422"/>
    <cellStyle name="C￥AØ_Sheet1 14 16" xfId="5423"/>
    <cellStyle name="Ç¥ÁØ_Sheet1 14 16" xfId="5424"/>
    <cellStyle name="C￥AØ_Sheet1 14 17" xfId="5425"/>
    <cellStyle name="Ç¥ÁØ_Sheet1 14 17" xfId="5426"/>
    <cellStyle name="C￥AØ_Sheet1 14 18" xfId="5427"/>
    <cellStyle name="Ç¥ÁØ_Sheet1 14 18" xfId="5428"/>
    <cellStyle name="C￥AØ_Sheet1 14 19" xfId="5429"/>
    <cellStyle name="Ç¥ÁØ_Sheet1 14 19" xfId="5430"/>
    <cellStyle name="C￥AØ_Sheet1 14 2" xfId="5431"/>
    <cellStyle name="Ç¥ÁØ_Sheet1 14 2" xfId="5432"/>
    <cellStyle name="C￥AØ_Sheet1 14 20" xfId="5433"/>
    <cellStyle name="Ç¥ÁØ_Sheet1 14 20" xfId="5434"/>
    <cellStyle name="C￥AØ_Sheet1 14 21" xfId="5435"/>
    <cellStyle name="Ç¥ÁØ_Sheet1 14 21" xfId="5436"/>
    <cellStyle name="C￥AØ_Sheet1 14 22" xfId="5437"/>
    <cellStyle name="Ç¥ÁØ_Sheet1 14 22" xfId="5438"/>
    <cellStyle name="C￥AØ_Sheet1 14 23" xfId="5439"/>
    <cellStyle name="Ç¥ÁØ_Sheet1 14 23" xfId="5440"/>
    <cellStyle name="C￥AØ_Sheet1 14 24" xfId="5441"/>
    <cellStyle name="Ç¥ÁØ_Sheet1 14 24" xfId="5442"/>
    <cellStyle name="C￥AØ_Sheet1 14 25" xfId="5443"/>
    <cellStyle name="Ç¥ÁØ_Sheet1 14 25" xfId="5444"/>
    <cellStyle name="C￥AØ_Sheet1 14 26" xfId="5445"/>
    <cellStyle name="Ç¥ÁØ_Sheet1 14 26" xfId="5446"/>
    <cellStyle name="C￥AØ_Sheet1 14 27" xfId="5447"/>
    <cellStyle name="Ç¥ÁØ_Sheet1 14 27" xfId="5448"/>
    <cellStyle name="C￥AØ_Sheet1 14 28" xfId="5449"/>
    <cellStyle name="Ç¥ÁØ_Sheet1 14 28" xfId="5450"/>
    <cellStyle name="C￥AØ_Sheet1 14 29" xfId="5451"/>
    <cellStyle name="Ç¥ÁØ_Sheet1 14 29" xfId="5452"/>
    <cellStyle name="C￥AØ_Sheet1 14 3" xfId="5453"/>
    <cellStyle name="Ç¥ÁØ_Sheet1 14 3" xfId="5454"/>
    <cellStyle name="C￥AØ_Sheet1 14 30" xfId="5455"/>
    <cellStyle name="Ç¥ÁØ_Sheet1 14 30" xfId="5456"/>
    <cellStyle name="C￥AØ_Sheet1 14 31" xfId="5457"/>
    <cellStyle name="Ç¥ÁØ_Sheet1 14 31" xfId="5458"/>
    <cellStyle name="C￥AØ_Sheet1 14 32" xfId="5459"/>
    <cellStyle name="Ç¥ÁØ_Sheet1 14 32" xfId="5460"/>
    <cellStyle name="C￥AØ_Sheet1 14 33" xfId="5461"/>
    <cellStyle name="Ç¥ÁØ_Sheet1 14 33" xfId="5462"/>
    <cellStyle name="C￥AØ_Sheet1 14 34" xfId="5463"/>
    <cellStyle name="Ç¥ÁØ_Sheet1 14 34" xfId="5464"/>
    <cellStyle name="C￥AØ_Sheet1 14 35" xfId="5465"/>
    <cellStyle name="Ç¥ÁØ_Sheet1 14 35" xfId="5466"/>
    <cellStyle name="C￥AØ_Sheet1 14 36" xfId="5467"/>
    <cellStyle name="Ç¥ÁØ_Sheet1 14 36" xfId="5468"/>
    <cellStyle name="C￥AØ_Sheet1 14 37" xfId="5469"/>
    <cellStyle name="Ç¥ÁØ_Sheet1 14 37" xfId="5470"/>
    <cellStyle name="C￥AØ_Sheet1 14 38" xfId="5471"/>
    <cellStyle name="Ç¥ÁØ_Sheet1 14 38" xfId="5472"/>
    <cellStyle name="C￥AØ_Sheet1 14 39" xfId="5473"/>
    <cellStyle name="Ç¥ÁØ_Sheet1 14 39" xfId="5474"/>
    <cellStyle name="C￥AØ_Sheet1 14 4" xfId="5475"/>
    <cellStyle name="Ç¥ÁØ_Sheet1 14 4" xfId="5476"/>
    <cellStyle name="C￥AØ_Sheet1 14 40" xfId="5477"/>
    <cellStyle name="Ç¥ÁØ_Sheet1 14 40" xfId="5478"/>
    <cellStyle name="C￥AØ_Sheet1 14 5" xfId="5479"/>
    <cellStyle name="Ç¥ÁØ_Sheet1 14 5" xfId="5480"/>
    <cellStyle name="C￥AØ_Sheet1 14 6" xfId="5481"/>
    <cellStyle name="Ç¥ÁØ_Sheet1 14 6" xfId="5482"/>
    <cellStyle name="C￥AØ_Sheet1 14 7" xfId="5483"/>
    <cellStyle name="Ç¥ÁØ_Sheet1 14 7" xfId="5484"/>
    <cellStyle name="C￥AØ_Sheet1 14 8" xfId="5485"/>
    <cellStyle name="Ç¥ÁØ_Sheet1 14 8" xfId="5486"/>
    <cellStyle name="C￥AØ_Sheet1 14 9" xfId="5487"/>
    <cellStyle name="Ç¥ÁØ_Sheet1 14 9" xfId="5488"/>
    <cellStyle name="C￥AØ_Sheet1 15" xfId="2501"/>
    <cellStyle name="Ç¥ÁØ_Sheet1 15" xfId="2502"/>
    <cellStyle name="C￥AØ_Sheet1 16" xfId="2503"/>
    <cellStyle name="Ç¥ÁØ_Sheet1 16" xfId="2504"/>
    <cellStyle name="C￥AØ_Sheet1 17" xfId="2505"/>
    <cellStyle name="Ç¥ÁØ_Sheet1 17" xfId="2506"/>
    <cellStyle name="C￥AØ_Sheet1 18" xfId="2507"/>
    <cellStyle name="Ç¥ÁØ_Sheet1 18" xfId="2508"/>
    <cellStyle name="C￥AØ_Sheet1 19" xfId="2509"/>
    <cellStyle name="Ç¥ÁØ_Sheet1 19" xfId="2510"/>
    <cellStyle name="C￥AØ_Sheet1 2" xfId="2511"/>
    <cellStyle name="Ç¥ÁØ_Sheet1 2" xfId="2512"/>
    <cellStyle name="C￥AØ_Sheet1 20" xfId="2513"/>
    <cellStyle name="Ç¥ÁØ_Sheet1 20" xfId="2514"/>
    <cellStyle name="C￥AØ_Sheet1 21" xfId="2515"/>
    <cellStyle name="Ç¥ÁØ_Sheet1 21" xfId="2516"/>
    <cellStyle name="C￥AØ_Sheet1 22" xfId="2517"/>
    <cellStyle name="Ç¥ÁØ_Sheet1 22" xfId="2518"/>
    <cellStyle name="C￥AØ_Sheet1 23" xfId="2519"/>
    <cellStyle name="Ç¥ÁØ_Sheet1 23" xfId="2520"/>
    <cellStyle name="C￥AØ_Sheet1 24" xfId="2521"/>
    <cellStyle name="Ç¥ÁØ_Sheet1 24" xfId="2522"/>
    <cellStyle name="C￥AØ_Sheet1 25" xfId="2523"/>
    <cellStyle name="Ç¥ÁØ_Sheet1 25" xfId="2524"/>
    <cellStyle name="C￥AØ_Sheet1 26" xfId="2525"/>
    <cellStyle name="Ç¥ÁØ_Sheet1 26" xfId="2526"/>
    <cellStyle name="C￥AØ_Sheet1 27" xfId="2527"/>
    <cellStyle name="Ç¥ÁØ_Sheet1 27" xfId="2528"/>
    <cellStyle name="C￥AØ_Sheet1 28" xfId="2529"/>
    <cellStyle name="Ç¥ÁØ_Sheet1 28" xfId="2530"/>
    <cellStyle name="C￥AØ_Sheet1 29" xfId="2531"/>
    <cellStyle name="Ç¥ÁØ_Sheet1 29" xfId="2532"/>
    <cellStyle name="C￥AØ_Sheet1 3" xfId="2533"/>
    <cellStyle name="Ç¥ÁØ_Sheet1 3" xfId="2534"/>
    <cellStyle name="C￥AØ_Sheet1 30" xfId="2535"/>
    <cellStyle name="Ç¥ÁØ_Sheet1 30" xfId="2536"/>
    <cellStyle name="C￥AØ_Sheet1 31" xfId="2537"/>
    <cellStyle name="Ç¥ÁØ_Sheet1 31" xfId="2538"/>
    <cellStyle name="C￥AØ_Sheet1 32" xfId="2539"/>
    <cellStyle name="Ç¥ÁØ_Sheet1 32" xfId="2540"/>
    <cellStyle name="C￥AØ_Sheet1 33" xfId="2541"/>
    <cellStyle name="Ç¥ÁØ_Sheet1 33" xfId="2542"/>
    <cellStyle name="C￥AØ_Sheet1 34" xfId="2543"/>
    <cellStyle name="Ç¥ÁØ_Sheet1 34" xfId="2544"/>
    <cellStyle name="C￥AØ_Sheet1 35" xfId="2545"/>
    <cellStyle name="Ç¥ÁØ_Sheet1 35" xfId="2546"/>
    <cellStyle name="C￥AØ_Sheet1 36" xfId="2547"/>
    <cellStyle name="Ç¥ÁØ_Sheet1 36" xfId="2548"/>
    <cellStyle name="C￥AØ_Sheet1 37" xfId="2549"/>
    <cellStyle name="Ç¥ÁØ_Sheet1 37" xfId="2550"/>
    <cellStyle name="C￥AØ_Sheet1 38" xfId="2551"/>
    <cellStyle name="Ç¥ÁØ_Sheet1 38" xfId="2552"/>
    <cellStyle name="C￥AØ_Sheet1 39" xfId="2553"/>
    <cellStyle name="Ç¥ÁØ_Sheet1 39" xfId="2554"/>
    <cellStyle name="C￥AØ_Sheet1 4" xfId="2555"/>
    <cellStyle name="Ç¥ÁØ_Sheet1 4" xfId="2556"/>
    <cellStyle name="C￥AØ_Sheet1 40" xfId="2557"/>
    <cellStyle name="Ç¥ÁØ_Sheet1 40" xfId="2558"/>
    <cellStyle name="C￥AØ_Sheet1 41" xfId="2559"/>
    <cellStyle name="Ç¥ÁØ_Sheet1 41" xfId="2560"/>
    <cellStyle name="C￥AØ_Sheet1 5" xfId="2561"/>
    <cellStyle name="Ç¥ÁØ_Sheet1 5" xfId="2562"/>
    <cellStyle name="C￥AØ_Sheet1 6" xfId="2563"/>
    <cellStyle name="Ç¥ÁØ_Sheet1 6" xfId="2564"/>
    <cellStyle name="C￥AØ_Sheet1 7" xfId="2565"/>
    <cellStyle name="Ç¥ÁØ_Sheet1 7" xfId="2566"/>
    <cellStyle name="C￥AØ_Sheet1 8" xfId="2567"/>
    <cellStyle name="Ç¥ÁØ_Sheet1 8" xfId="2568"/>
    <cellStyle name="C￥AØ_Sheet1 9" xfId="2569"/>
    <cellStyle name="Ç¥ÁØ_Sheet1 9" xfId="2570"/>
    <cellStyle name="Calculation" xfId="2571"/>
    <cellStyle name="Calculation 2" xfId="2572"/>
    <cellStyle name="Calculation 2 2" xfId="3068"/>
    <cellStyle name="Calculation 2 3" xfId="5489"/>
    <cellStyle name="Calculation 3" xfId="3069"/>
    <cellStyle name="Calculation_010_주택건설" xfId="3070"/>
    <cellStyle name="category" xfId="134"/>
    <cellStyle name="category 2" xfId="2573"/>
    <cellStyle name="Check Cell" xfId="2574"/>
    <cellStyle name="Check Cell 2" xfId="2575"/>
    <cellStyle name="Check Cell 2 2" xfId="5490"/>
    <cellStyle name="Check Cell 3" xfId="5491"/>
    <cellStyle name="Check Cell_010_주택건설" xfId="3071"/>
    <cellStyle name="Comma [0]_ SG&amp;A Bridge " xfId="135"/>
    <cellStyle name="comma zerodec" xfId="3072"/>
    <cellStyle name="Comma_ SG&amp;A Bridge " xfId="136"/>
    <cellStyle name="Comma0" xfId="137"/>
    <cellStyle name="Comma0 2" xfId="2576"/>
    <cellStyle name="Curren?_x0012_퐀_x0017_?" xfId="138"/>
    <cellStyle name="Curren?_x0012_퐀_x0017_? 2" xfId="2577"/>
    <cellStyle name="Currency [0]_ SG&amp;A Bridge " xfId="139"/>
    <cellStyle name="Currency_ SG&amp;A Bridge " xfId="140"/>
    <cellStyle name="Currency0" xfId="141"/>
    <cellStyle name="Currency0 2" xfId="2578"/>
    <cellStyle name="Currency0 3" xfId="3073"/>
    <cellStyle name="Currency0 3 2" xfId="5492"/>
    <cellStyle name="Currency1" xfId="3074"/>
    <cellStyle name="Date" xfId="142"/>
    <cellStyle name="Date 2" xfId="2579"/>
    <cellStyle name="Dollar (zero dec)" xfId="3075"/>
    <cellStyle name="Euro" xfId="143"/>
    <cellStyle name="Explanatory Text" xfId="2580"/>
    <cellStyle name="Explanatory Text 2" xfId="3076"/>
    <cellStyle name="Explanatory Text 3" xfId="5493"/>
    <cellStyle name="Explanatory Text_010_주택건설" xfId="3077"/>
    <cellStyle name="Fixed" xfId="144"/>
    <cellStyle name="Fixed 2" xfId="2581"/>
    <cellStyle name="Good" xfId="2582"/>
    <cellStyle name="Good 2" xfId="2583"/>
    <cellStyle name="Good 2 2" xfId="5494"/>
    <cellStyle name="Good 3" xfId="5495"/>
    <cellStyle name="Good_010_주택건설" xfId="3078"/>
    <cellStyle name="Grey" xfId="145"/>
    <cellStyle name="Grey 2" xfId="2584"/>
    <cellStyle name="Grey 2 2" xfId="3079"/>
    <cellStyle name="Grey 2 3" xfId="5496"/>
    <cellStyle name="Grey 3" xfId="3080"/>
    <cellStyle name="HEADER" xfId="146"/>
    <cellStyle name="HEADER 2" xfId="2585"/>
    <cellStyle name="Header1" xfId="147"/>
    <cellStyle name="Header1 2" xfId="2586"/>
    <cellStyle name="Header2" xfId="148"/>
    <cellStyle name="Header2 2" xfId="149"/>
    <cellStyle name="Header2 2 2" xfId="2587"/>
    <cellStyle name="Header2 2 2 2" xfId="3081"/>
    <cellStyle name="Header2 2 3" xfId="3082"/>
    <cellStyle name="Header2 3" xfId="150"/>
    <cellStyle name="Header2 3 2" xfId="2588"/>
    <cellStyle name="Header2 3 2 2" xfId="3083"/>
    <cellStyle name="Header2 3 3" xfId="3084"/>
    <cellStyle name="Header2 4" xfId="2589"/>
    <cellStyle name="Header2 4 2" xfId="3085"/>
    <cellStyle name="Header2 5" xfId="3086"/>
    <cellStyle name="Heading 1" xfId="151"/>
    <cellStyle name="Heading 1 2" xfId="2590"/>
    <cellStyle name="Heading 1 2 2" xfId="3087"/>
    <cellStyle name="Heading 1 2 3" xfId="5497"/>
    <cellStyle name="Heading 1 3" xfId="3088"/>
    <cellStyle name="Heading 2" xfId="152"/>
    <cellStyle name="Heading 2 2" xfId="2591"/>
    <cellStyle name="Heading 2 2 2" xfId="3089"/>
    <cellStyle name="Heading 2 2 3" xfId="5498"/>
    <cellStyle name="Heading 2 3" xfId="3090"/>
    <cellStyle name="Heading 3" xfId="2592"/>
    <cellStyle name="Heading 3 2" xfId="3091"/>
    <cellStyle name="Heading 3 2 2" xfId="5499"/>
    <cellStyle name="Heading 3 3" xfId="5500"/>
    <cellStyle name="Heading 3_010_주택건설" xfId="3092"/>
    <cellStyle name="Heading 4" xfId="2593"/>
    <cellStyle name="Heading 4 2" xfId="3093"/>
    <cellStyle name="Heading 4 3" xfId="5501"/>
    <cellStyle name="Heading 4_010_주택건설" xfId="3094"/>
    <cellStyle name="HEADING1" xfId="153"/>
    <cellStyle name="HEADING1 2" xfId="2594"/>
    <cellStyle name="HEADING2" xfId="154"/>
    <cellStyle name="HEADING2 2" xfId="2595"/>
    <cellStyle name="Hyperlink" xfId="3095"/>
    <cellStyle name="Input" xfId="2596"/>
    <cellStyle name="Input [yellow]" xfId="155"/>
    <cellStyle name="Input [yellow] 2" xfId="156"/>
    <cellStyle name="Input [yellow] 2 2" xfId="2597"/>
    <cellStyle name="Input [yellow] 3" xfId="157"/>
    <cellStyle name="Input [yellow] 3 2" xfId="2598"/>
    <cellStyle name="Input [yellow] 3 3" xfId="3096"/>
    <cellStyle name="Input [yellow] 4" xfId="158"/>
    <cellStyle name="Input [yellow] 4 2" xfId="2599"/>
    <cellStyle name="Input [yellow] 5" xfId="2600"/>
    <cellStyle name="Input [yellow] 5 2" xfId="3097"/>
    <cellStyle name="Input 10" xfId="2601"/>
    <cellStyle name="Input 11" xfId="2602"/>
    <cellStyle name="Input 12" xfId="2603"/>
    <cellStyle name="Input 13" xfId="2604"/>
    <cellStyle name="Input 14" xfId="2605"/>
    <cellStyle name="Input 15" xfId="2606"/>
    <cellStyle name="Input 16" xfId="2607"/>
    <cellStyle name="Input 17" xfId="2608"/>
    <cellStyle name="Input 18" xfId="2609"/>
    <cellStyle name="Input 19" xfId="2610"/>
    <cellStyle name="Input 2" xfId="2611"/>
    <cellStyle name="Input 2 2" xfId="3098"/>
    <cellStyle name="Input 2 3" xfId="5502"/>
    <cellStyle name="Input 20" xfId="2612"/>
    <cellStyle name="Input 21" xfId="2613"/>
    <cellStyle name="Input 22" xfId="2614"/>
    <cellStyle name="Input 23" xfId="2615"/>
    <cellStyle name="Input 24" xfId="2616"/>
    <cellStyle name="Input 25" xfId="2617"/>
    <cellStyle name="Input 26" xfId="2618"/>
    <cellStyle name="Input 27" xfId="2619"/>
    <cellStyle name="Input 28" xfId="2620"/>
    <cellStyle name="Input 29" xfId="2621"/>
    <cellStyle name="Input 3" xfId="2622"/>
    <cellStyle name="Input 3 2" xfId="3099"/>
    <cellStyle name="Input 3 3" xfId="5503"/>
    <cellStyle name="Input 30" xfId="5504"/>
    <cellStyle name="Input 31" xfId="5505"/>
    <cellStyle name="Input 32" xfId="5506"/>
    <cellStyle name="Input 4" xfId="2623"/>
    <cellStyle name="Input 5" xfId="2624"/>
    <cellStyle name="Input 6" xfId="2625"/>
    <cellStyle name="Input 7" xfId="2626"/>
    <cellStyle name="Input 8" xfId="2627"/>
    <cellStyle name="Input 9" xfId="2628"/>
    <cellStyle name="Input_010_주택건설" xfId="3100"/>
    <cellStyle name="Linked Cell" xfId="2629"/>
    <cellStyle name="Linked Cell 2" xfId="3101"/>
    <cellStyle name="Linked Cell 3" xfId="5507"/>
    <cellStyle name="Linked Cell_010_주택건설" xfId="3102"/>
    <cellStyle name="Millares [0]_2AV_M_M " xfId="3103"/>
    <cellStyle name="Milliers [0]_Arabian Spec" xfId="3104"/>
    <cellStyle name="Milliers_Arabian Spec" xfId="3105"/>
    <cellStyle name="Model" xfId="159"/>
    <cellStyle name="Model 2" xfId="160"/>
    <cellStyle name="Model 2 2" xfId="368"/>
    <cellStyle name="Model 2 2 2" xfId="370"/>
    <cellStyle name="Model 2 2 2 2" xfId="3107"/>
    <cellStyle name="Model 2 2 2 2 2" xfId="5508"/>
    <cellStyle name="Model 2 2 2 2 2 2" xfId="6036"/>
    <cellStyle name="Model 2 2 2 2 2 2 2" xfId="6144"/>
    <cellStyle name="Model 2 2 2 2 3" xfId="6035"/>
    <cellStyle name="Model 2 2 2 2 3 2" xfId="6143"/>
    <cellStyle name="Model 2 2 2 3" xfId="5509"/>
    <cellStyle name="Model 2 2 2 3 2" xfId="5510"/>
    <cellStyle name="Model 2 2 2 3 2 2" xfId="6038"/>
    <cellStyle name="Model 2 2 2 3 2 2 2" xfId="6146"/>
    <cellStyle name="Model 2 2 2 3 3" xfId="6037"/>
    <cellStyle name="Model 2 2 2 3 3 2" xfId="6145"/>
    <cellStyle name="Model 2 2 2 4" xfId="5511"/>
    <cellStyle name="Model 2 2 2 4 2" xfId="6039"/>
    <cellStyle name="Model 2 2 2 4 2 2" xfId="6147"/>
    <cellStyle name="Model 2 2 3" xfId="3106"/>
    <cellStyle name="Model 2 2 3 2" xfId="5512"/>
    <cellStyle name="Model 2 2 3 2 2" xfId="5513"/>
    <cellStyle name="Model 2 2 3 2 2 2" xfId="6042"/>
    <cellStyle name="Model 2 2 3 2 2 2 2" xfId="6150"/>
    <cellStyle name="Model 2 2 3 2 3" xfId="6041"/>
    <cellStyle name="Model 2 2 3 2 3 2" xfId="6149"/>
    <cellStyle name="Model 2 2 3 3" xfId="5514"/>
    <cellStyle name="Model 2 2 3 3 2" xfId="6043"/>
    <cellStyle name="Model 2 2 3 3 2 2" xfId="6151"/>
    <cellStyle name="Model 2 2 3 4" xfId="6040"/>
    <cellStyle name="Model 2 2 3 4 2" xfId="6148"/>
    <cellStyle name="Model 2 2 4" xfId="3736"/>
    <cellStyle name="Model 2 2 4 2" xfId="3737"/>
    <cellStyle name="Model 2 2 4 2 2" xfId="6044"/>
    <cellStyle name="Model 2 2 4 2 2 2" xfId="6152"/>
    <cellStyle name="Model 2 2 5" xfId="5515"/>
    <cellStyle name="Model 2 2 5 2" xfId="5516"/>
    <cellStyle name="Model 2 2 5 2 2" xfId="6046"/>
    <cellStyle name="Model 2 2 5 2 2 2" xfId="6154"/>
    <cellStyle name="Model 2 2 5 3" xfId="6045"/>
    <cellStyle name="Model 2 2 5 3 2" xfId="6153"/>
    <cellStyle name="Model 2 2 6" xfId="5517"/>
    <cellStyle name="Model 2 2 6 2" xfId="6047"/>
    <cellStyle name="Model 2 2 6 2 2" xfId="6155"/>
    <cellStyle name="Model 2 3" xfId="2630"/>
    <cellStyle name="Model 2 3 2" xfId="5519"/>
    <cellStyle name="Model 2 3 2 2" xfId="6049"/>
    <cellStyle name="Model 2 3 2 2 2" xfId="6157"/>
    <cellStyle name="Model 2 3 3" xfId="5520"/>
    <cellStyle name="Model 2 3 3 2" xfId="6050"/>
    <cellStyle name="Model 2 3 3 2 2" xfId="6158"/>
    <cellStyle name="Model 2 3 4" xfId="5518"/>
    <cellStyle name="Model 2 3 4 2" xfId="6176"/>
    <cellStyle name="Model 2 3 4 2 2" xfId="6479"/>
    <cellStyle name="Model 2 3 5" xfId="6048"/>
    <cellStyle name="Model 2 3 5 2" xfId="6156"/>
    <cellStyle name="Model 2 4" xfId="3735"/>
    <cellStyle name="Model 2 4 2" xfId="3738"/>
    <cellStyle name="Model 2 4 2 2" xfId="6051"/>
    <cellStyle name="Model 2 4 2 2 2" xfId="6159"/>
    <cellStyle name="Model 2 5" xfId="5521"/>
    <cellStyle name="Model 2 5 2" xfId="6052"/>
    <cellStyle name="Model 2 5 2 2" xfId="6160"/>
    <cellStyle name="Model 3" xfId="367"/>
    <cellStyle name="Model 3 2" xfId="369"/>
    <cellStyle name="Model 3 2 2" xfId="3739"/>
    <cellStyle name="Model 3 2 2 2" xfId="5522"/>
    <cellStyle name="Model 3 2 2 2 2" xfId="6054"/>
    <cellStyle name="Model 3 2 2 2 2 2" xfId="6162"/>
    <cellStyle name="Model 3 2 2 3" xfId="6053"/>
    <cellStyle name="Model 3 2 2 3 2" xfId="6161"/>
    <cellStyle name="Model 3 2 3" xfId="5523"/>
    <cellStyle name="Model 3 2 3 2" xfId="5524"/>
    <cellStyle name="Model 3 2 3 2 2" xfId="6056"/>
    <cellStyle name="Model 3 2 3 2 2 2" xfId="6164"/>
    <cellStyle name="Model 3 2 3 3" xfId="6055"/>
    <cellStyle name="Model 3 2 3 3 2" xfId="6163"/>
    <cellStyle name="Model 3 2 4" xfId="5525"/>
    <cellStyle name="Model 3 2 4 2" xfId="6057"/>
    <cellStyle name="Model 3 2 4 2 2" xfId="6165"/>
    <cellStyle name="Model 3 3" xfId="5526"/>
    <cellStyle name="Model 3 3 2" xfId="5527"/>
    <cellStyle name="Model 3 3 2 2" xfId="6059"/>
    <cellStyle name="Model 3 3 2 2 2" xfId="6167"/>
    <cellStyle name="Model 3 3 3" xfId="6058"/>
    <cellStyle name="Model 3 3 3 2" xfId="6166"/>
    <cellStyle name="Model 3 4" xfId="5528"/>
    <cellStyle name="Model 3 4 2" xfId="5529"/>
    <cellStyle name="Model 3 4 2 2" xfId="6061"/>
    <cellStyle name="Model 3 4 2 2 2" xfId="6169"/>
    <cellStyle name="Model 3 4 3" xfId="6060"/>
    <cellStyle name="Model 3 4 3 2" xfId="6168"/>
    <cellStyle name="Model 3 5" xfId="5530"/>
    <cellStyle name="Model 3 5 2" xfId="6062"/>
    <cellStyle name="Model 3 5 2 2" xfId="6170"/>
    <cellStyle name="Model 4" xfId="5531"/>
    <cellStyle name="Model 4 2" xfId="5532"/>
    <cellStyle name="Model 4 2 2" xfId="6064"/>
    <cellStyle name="Model 4 2 2 2" xfId="6172"/>
    <cellStyle name="Model 4 3" xfId="6063"/>
    <cellStyle name="Model 4 3 2" xfId="6171"/>
    <cellStyle name="Model 5" xfId="5533"/>
    <cellStyle name="Model 5 2" xfId="5534"/>
    <cellStyle name="Model 5 2 2" xfId="6066"/>
    <cellStyle name="Model 5 2 2 2" xfId="6174"/>
    <cellStyle name="Model 5 3" xfId="6065"/>
    <cellStyle name="Model 5 3 2" xfId="6173"/>
    <cellStyle name="Model 6" xfId="5535"/>
    <cellStyle name="Model 6 2" xfId="6067"/>
    <cellStyle name="Model 6 2 2" xfId="6175"/>
    <cellStyle name="Mon?aire [0]_Arabian Spec" xfId="3108"/>
    <cellStyle name="Mon?aire_Arabian Spec" xfId="3109"/>
    <cellStyle name="Moneda [0]_2AV_M_M " xfId="3110"/>
    <cellStyle name="Moneda_2AV_M_M " xfId="3111"/>
    <cellStyle name="Neutral" xfId="2631"/>
    <cellStyle name="Neutral 2" xfId="2632"/>
    <cellStyle name="Neutral 2 2" xfId="5536"/>
    <cellStyle name="Neutral 3" xfId="5537"/>
    <cellStyle name="Neutral_010_주택건설" xfId="3112"/>
    <cellStyle name="Normal - Style1" xfId="161"/>
    <cellStyle name="Normal - Style1 2" xfId="3113"/>
    <cellStyle name="Normal - Style1 3" xfId="3114"/>
    <cellStyle name="Normal_ SG&amp;A Bridge " xfId="162"/>
    <cellStyle name="Note" xfId="2633"/>
    <cellStyle name="Note 2" xfId="2634"/>
    <cellStyle name="Note 2 2" xfId="5538"/>
    <cellStyle name="Note 3" xfId="5539"/>
    <cellStyle name="Output" xfId="2635"/>
    <cellStyle name="Output 2" xfId="2636"/>
    <cellStyle name="Output 2 2" xfId="5540"/>
    <cellStyle name="Output 3" xfId="5541"/>
    <cellStyle name="Output_010_주택건설" xfId="3115"/>
    <cellStyle name="Percent [2]" xfId="163"/>
    <cellStyle name="Percent [2] 2" xfId="2637"/>
    <cellStyle name="subhead" xfId="164"/>
    <cellStyle name="subhead 2" xfId="2638"/>
    <cellStyle name="Title" xfId="2639"/>
    <cellStyle name="title [1]" xfId="165"/>
    <cellStyle name="title [1] 2" xfId="2640"/>
    <cellStyle name="title [2]" xfId="166"/>
    <cellStyle name="title [2] 2" xfId="2641"/>
    <cellStyle name="Title 2" xfId="3116"/>
    <cellStyle name="Title 3" xfId="3117"/>
    <cellStyle name="Title 4" xfId="5542"/>
    <cellStyle name="Title 5" xfId="5543"/>
    <cellStyle name="Title 6" xfId="5544"/>
    <cellStyle name="Title_010_주택건설" xfId="3118"/>
    <cellStyle name="Total" xfId="167"/>
    <cellStyle name="Total 2" xfId="2642"/>
    <cellStyle name="Total 2 2" xfId="3119"/>
    <cellStyle name="Total 2 3" xfId="5545"/>
    <cellStyle name="Total 3" xfId="3120"/>
    <cellStyle name="UM" xfId="168"/>
    <cellStyle name="UM 2" xfId="2643"/>
    <cellStyle name="Warning Text" xfId="2644"/>
    <cellStyle name="Warning Text 2" xfId="3121"/>
    <cellStyle name="Warning Text 3" xfId="5546"/>
    <cellStyle name="Warning Text_010_주택건설" xfId="3122"/>
    <cellStyle name="강조색1" xfId="169" builtinId="29" customBuiltin="1"/>
    <cellStyle name="강조색1 2" xfId="170"/>
    <cellStyle name="강조색1 2 2" xfId="2645"/>
    <cellStyle name="강조색1 2 2 2" xfId="3123"/>
    <cellStyle name="강조색1 2 2 2 2" xfId="3124"/>
    <cellStyle name="강조색1 2 2 2 3" xfId="5547"/>
    <cellStyle name="강조색1 2 2 3" xfId="5548"/>
    <cellStyle name="강조색1 2 2 4" xfId="5549"/>
    <cellStyle name="강조색1 2 3" xfId="3125"/>
    <cellStyle name="강조색1 2 3 2" xfId="5550"/>
    <cellStyle name="강조색1 2 3 3" xfId="5551"/>
    <cellStyle name="강조색1 3" xfId="2646"/>
    <cellStyle name="강조색1 3 2" xfId="2647"/>
    <cellStyle name="강조색1 3 2 2" xfId="3126"/>
    <cellStyle name="강조색1 3 2 3" xfId="5552"/>
    <cellStyle name="강조색1 3 3" xfId="3127"/>
    <cellStyle name="강조색1 3_012_보건및사회보장" xfId="3128"/>
    <cellStyle name="강조색1 4" xfId="2648"/>
    <cellStyle name="강조색1 4 2" xfId="3129"/>
    <cellStyle name="강조색1 4 3" xfId="5553"/>
    <cellStyle name="강조색1 5" xfId="3130"/>
    <cellStyle name="강조색1 5 2" xfId="5554"/>
    <cellStyle name="강조색1 5 3" xfId="5555"/>
    <cellStyle name="강조색2" xfId="171" builtinId="33" customBuiltin="1"/>
    <cellStyle name="강조색2 2" xfId="172"/>
    <cellStyle name="강조색2 2 2" xfId="2649"/>
    <cellStyle name="강조색2 2 2 2" xfId="3131"/>
    <cellStyle name="강조색2 2 2 2 2" xfId="3132"/>
    <cellStyle name="강조색2 2 2 2 3" xfId="5556"/>
    <cellStyle name="강조색2 2 2 3" xfId="5557"/>
    <cellStyle name="강조색2 2 2 4" xfId="5558"/>
    <cellStyle name="강조색2 2 3" xfId="3133"/>
    <cellStyle name="강조색2 2 3 2" xfId="5559"/>
    <cellStyle name="강조색2 2 3 3" xfId="5560"/>
    <cellStyle name="강조색2 3" xfId="2650"/>
    <cellStyle name="강조색2 3 2" xfId="2651"/>
    <cellStyle name="강조색2 3 2 2" xfId="3134"/>
    <cellStyle name="강조색2 3 2 3" xfId="5561"/>
    <cellStyle name="강조색2 3 3" xfId="3135"/>
    <cellStyle name="강조색2 3_012_보건및사회보장" xfId="3136"/>
    <cellStyle name="강조색2 4" xfId="2652"/>
    <cellStyle name="강조색2 4 2" xfId="3137"/>
    <cellStyle name="강조색2 4 3" xfId="5562"/>
    <cellStyle name="강조색2 5" xfId="3138"/>
    <cellStyle name="강조색2 5 2" xfId="5563"/>
    <cellStyle name="강조색2 5 3" xfId="5564"/>
    <cellStyle name="강조색3" xfId="173" builtinId="37" customBuiltin="1"/>
    <cellStyle name="강조색3 2" xfId="174"/>
    <cellStyle name="강조색3 2 2" xfId="2653"/>
    <cellStyle name="강조색3 2 2 2" xfId="3139"/>
    <cellStyle name="강조색3 2 2 2 2" xfId="3140"/>
    <cellStyle name="강조색3 2 2 2 3" xfId="5565"/>
    <cellStyle name="강조색3 2 2 3" xfId="5566"/>
    <cellStyle name="강조색3 2 2 4" xfId="5567"/>
    <cellStyle name="강조색3 2 3" xfId="3141"/>
    <cellStyle name="강조색3 2 3 2" xfId="5568"/>
    <cellStyle name="강조색3 2 3 3" xfId="5569"/>
    <cellStyle name="강조색3 3" xfId="2654"/>
    <cellStyle name="강조색3 3 2" xfId="2655"/>
    <cellStyle name="강조색3 3 2 2" xfId="3142"/>
    <cellStyle name="강조색3 3 2 3" xfId="5570"/>
    <cellStyle name="강조색3 3 3" xfId="3143"/>
    <cellStyle name="강조색3 3_012_보건및사회보장" xfId="3144"/>
    <cellStyle name="강조색3 4" xfId="2656"/>
    <cellStyle name="강조색3 4 2" xfId="3145"/>
    <cellStyle name="강조색3 4 3" xfId="5571"/>
    <cellStyle name="강조색3 5" xfId="3146"/>
    <cellStyle name="강조색3 5 2" xfId="5572"/>
    <cellStyle name="강조색3 5 3" xfId="5573"/>
    <cellStyle name="강조색4" xfId="175" builtinId="41" customBuiltin="1"/>
    <cellStyle name="강조색4 2" xfId="176"/>
    <cellStyle name="강조색4 2 2" xfId="2657"/>
    <cellStyle name="강조색4 2 2 2" xfId="3147"/>
    <cellStyle name="강조색4 2 2 2 2" xfId="3148"/>
    <cellStyle name="강조색4 2 2 2 3" xfId="5574"/>
    <cellStyle name="강조색4 2 2 3" xfId="5575"/>
    <cellStyle name="강조색4 2 2 4" xfId="5576"/>
    <cellStyle name="강조색4 2 3" xfId="3149"/>
    <cellStyle name="강조색4 2 3 2" xfId="5577"/>
    <cellStyle name="강조색4 2 3 3" xfId="5578"/>
    <cellStyle name="강조색4 3" xfId="2658"/>
    <cellStyle name="강조색4 3 2" xfId="2659"/>
    <cellStyle name="강조색4 3 2 2" xfId="3150"/>
    <cellStyle name="강조색4 3 2 3" xfId="5579"/>
    <cellStyle name="강조색4 3 3" xfId="3151"/>
    <cellStyle name="강조색4 3_012_보건및사회보장" xfId="3152"/>
    <cellStyle name="강조색4 4" xfId="2660"/>
    <cellStyle name="강조색4 4 2" xfId="3153"/>
    <cellStyle name="강조색4 4 3" xfId="5580"/>
    <cellStyle name="강조색4 5" xfId="3154"/>
    <cellStyle name="강조색4 5 2" xfId="5581"/>
    <cellStyle name="강조색4 5 3" xfId="5582"/>
    <cellStyle name="강조색5" xfId="177" builtinId="45" customBuiltin="1"/>
    <cellStyle name="강조색5 2" xfId="178"/>
    <cellStyle name="강조색5 2 2" xfId="2661"/>
    <cellStyle name="강조색5 2 2 2" xfId="3155"/>
    <cellStyle name="강조색5 2 2 2 2" xfId="3156"/>
    <cellStyle name="강조색5 2 2 2 3" xfId="5583"/>
    <cellStyle name="강조색5 2 2 3" xfId="5584"/>
    <cellStyle name="강조색5 2 2 4" xfId="5585"/>
    <cellStyle name="강조색5 2 3" xfId="3157"/>
    <cellStyle name="강조색5 2 3 2" xfId="5586"/>
    <cellStyle name="강조색5 2 3 3" xfId="5587"/>
    <cellStyle name="강조색5 3" xfId="2662"/>
    <cellStyle name="강조색5 3 2" xfId="2663"/>
    <cellStyle name="강조색5 3 2 2" xfId="3158"/>
    <cellStyle name="강조색5 3 2 3" xfId="5588"/>
    <cellStyle name="강조색5 3 3" xfId="3159"/>
    <cellStyle name="강조색5 3_012_보건및사회보장" xfId="3160"/>
    <cellStyle name="강조색5 4" xfId="2664"/>
    <cellStyle name="강조색5 4 2" xfId="3161"/>
    <cellStyle name="강조색5 4 3" xfId="5589"/>
    <cellStyle name="강조색5 5" xfId="3162"/>
    <cellStyle name="강조색5 5 2" xfId="5590"/>
    <cellStyle name="강조색5 5 3" xfId="5591"/>
    <cellStyle name="강조색6" xfId="179" builtinId="49" customBuiltin="1"/>
    <cellStyle name="강조색6 2" xfId="180"/>
    <cellStyle name="강조색6 2 2" xfId="2665"/>
    <cellStyle name="강조색6 2 2 2" xfId="3163"/>
    <cellStyle name="강조색6 2 2 2 2" xfId="3164"/>
    <cellStyle name="강조색6 2 2 2 3" xfId="5592"/>
    <cellStyle name="강조색6 2 2 3" xfId="5593"/>
    <cellStyle name="강조색6 2 2 4" xfId="5594"/>
    <cellStyle name="강조색6 2 3" xfId="3165"/>
    <cellStyle name="강조색6 2 3 2" xfId="5595"/>
    <cellStyle name="강조색6 2 3 3" xfId="5596"/>
    <cellStyle name="강조색6 3" xfId="2666"/>
    <cellStyle name="강조색6 3 2" xfId="2667"/>
    <cellStyle name="강조색6 3 2 2" xfId="3166"/>
    <cellStyle name="강조색6 3 2 3" xfId="5597"/>
    <cellStyle name="강조색6 3 3" xfId="3167"/>
    <cellStyle name="강조색6 3_012_보건및사회보장" xfId="3168"/>
    <cellStyle name="강조색6 4" xfId="2668"/>
    <cellStyle name="강조색6 4 2" xfId="3169"/>
    <cellStyle name="강조색6 4 3" xfId="5598"/>
    <cellStyle name="강조색6 5" xfId="3170"/>
    <cellStyle name="강조색6 5 2" xfId="5599"/>
    <cellStyle name="강조색6 5 3" xfId="5600"/>
    <cellStyle name="경고문" xfId="181" builtinId="11" customBuiltin="1"/>
    <cellStyle name="경고문 2" xfId="182"/>
    <cellStyle name="경고문 2 2" xfId="3171"/>
    <cellStyle name="경고문 2 2 2" xfId="3172"/>
    <cellStyle name="경고문 2 2 2 2" xfId="3173"/>
    <cellStyle name="경고문 2 2 2 3" xfId="5601"/>
    <cellStyle name="경고문 2 2 3" xfId="5602"/>
    <cellStyle name="경고문 2 3" xfId="3174"/>
    <cellStyle name="경고문 2 3 2" xfId="5603"/>
    <cellStyle name="경고문 2 3 3" xfId="5604"/>
    <cellStyle name="경고문 3" xfId="2669"/>
    <cellStyle name="경고문 3 2" xfId="3175"/>
    <cellStyle name="경고문 3 2 2" xfId="3176"/>
    <cellStyle name="경고문 3 3" xfId="3177"/>
    <cellStyle name="경고문 3_012_보건및사회보장" xfId="3178"/>
    <cellStyle name="경고문 4" xfId="3179"/>
    <cellStyle name="경고문 4 2" xfId="3180"/>
    <cellStyle name="경고문 5" xfId="3181"/>
    <cellStyle name="경고문 5 2" xfId="5605"/>
    <cellStyle name="경고문 5 3" xfId="5606"/>
    <cellStyle name="계산" xfId="183" builtinId="22" customBuiltin="1"/>
    <cellStyle name="계산 2" xfId="184"/>
    <cellStyle name="계산 2 2" xfId="185"/>
    <cellStyle name="계산 2 2 2" xfId="2670"/>
    <cellStyle name="계산 2 2 2 2" xfId="3182"/>
    <cellStyle name="계산 2 2 2 3" xfId="3183"/>
    <cellStyle name="계산 2 2 3" xfId="3184"/>
    <cellStyle name="계산 2 2 3 2" xfId="3185"/>
    <cellStyle name="계산 2 2 4" xfId="5607"/>
    <cellStyle name="계산 2 3" xfId="186"/>
    <cellStyle name="계산 2 3 2" xfId="2671"/>
    <cellStyle name="계산 2 3 2 2" xfId="3186"/>
    <cellStyle name="계산 2 3 3" xfId="3187"/>
    <cellStyle name="계산 2 4" xfId="2672"/>
    <cellStyle name="계산 2 4 2" xfId="3188"/>
    <cellStyle name="계산 2 4 3" xfId="5608"/>
    <cellStyle name="계산 2 4 4" xfId="5609"/>
    <cellStyle name="계산 2 5" xfId="3189"/>
    <cellStyle name="계산 2 5 2" xfId="5610"/>
    <cellStyle name="계산 2 6" xfId="3190"/>
    <cellStyle name="계산 3" xfId="2673"/>
    <cellStyle name="계산 3 2" xfId="2674"/>
    <cellStyle name="계산 3 2 2" xfId="3191"/>
    <cellStyle name="계산 3 2 3" xfId="3192"/>
    <cellStyle name="계산 3 2 4" xfId="5611"/>
    <cellStyle name="계산 3 3" xfId="3193"/>
    <cellStyle name="계산 3 4" xfId="3194"/>
    <cellStyle name="계산 3_012_보건및사회보장" xfId="3195"/>
    <cellStyle name="계산 4" xfId="2675"/>
    <cellStyle name="계산 4 2" xfId="3196"/>
    <cellStyle name="계산 4 3" xfId="3197"/>
    <cellStyle name="계산 4 4" xfId="5612"/>
    <cellStyle name="계산 5" xfId="3198"/>
    <cellStyle name="계산 5 2" xfId="5613"/>
    <cellStyle name="계산 5 3" xfId="5614"/>
    <cellStyle name="고정소숫점" xfId="187"/>
    <cellStyle name="고정소숫점 2" xfId="188"/>
    <cellStyle name="고정소숫점 2 2" xfId="2676"/>
    <cellStyle name="고정출력1" xfId="189"/>
    <cellStyle name="고정출력1 2" xfId="2677"/>
    <cellStyle name="고정출력2" xfId="190"/>
    <cellStyle name="고정출력2 2" xfId="2678"/>
    <cellStyle name="나쁨" xfId="191" builtinId="27" customBuiltin="1"/>
    <cellStyle name="나쁨 2" xfId="192"/>
    <cellStyle name="나쁨 2 2" xfId="2679"/>
    <cellStyle name="나쁨 2 2 2" xfId="3199"/>
    <cellStyle name="나쁨 2 2 2 2" xfId="3200"/>
    <cellStyle name="나쁨 2 2 2 3" xfId="5615"/>
    <cellStyle name="나쁨 2 2 3" xfId="5616"/>
    <cellStyle name="나쁨 2 2 4" xfId="5617"/>
    <cellStyle name="나쁨 2 3" xfId="3201"/>
    <cellStyle name="나쁨 2 3 2" xfId="5618"/>
    <cellStyle name="나쁨 2 3 3" xfId="5619"/>
    <cellStyle name="나쁨 3" xfId="2680"/>
    <cellStyle name="나쁨 3 2" xfId="2681"/>
    <cellStyle name="나쁨 3 2 2" xfId="3202"/>
    <cellStyle name="나쁨 3 2 3" xfId="5620"/>
    <cellStyle name="나쁨 3 3" xfId="3203"/>
    <cellStyle name="나쁨 3_012_보건및사회보장" xfId="3204"/>
    <cellStyle name="나쁨 4" xfId="2682"/>
    <cellStyle name="나쁨 4 2" xfId="3205"/>
    <cellStyle name="나쁨 4 3" xfId="5621"/>
    <cellStyle name="나쁨 5" xfId="3206"/>
    <cellStyle name="나쁨 5 2" xfId="5622"/>
    <cellStyle name="나쁨 5 3" xfId="5623"/>
    <cellStyle name="날짜" xfId="193"/>
    <cellStyle name="날짜 2" xfId="2683"/>
    <cellStyle name="달러" xfId="194"/>
    <cellStyle name="달러 2" xfId="2684"/>
    <cellStyle name="뒤에 오는 하이퍼링크_Book1" xfId="3207"/>
    <cellStyle name="똿뗦먛귟 [0.00]_PRODUCT DETAIL Q1" xfId="195"/>
    <cellStyle name="똿뗦먛귟_PRODUCT DETAIL Q1" xfId="196"/>
    <cellStyle name="메모" xfId="197" builtinId="10" customBuiltin="1"/>
    <cellStyle name="메모 2" xfId="198"/>
    <cellStyle name="메모 2 2" xfId="199"/>
    <cellStyle name="메모 2 2 2" xfId="2685"/>
    <cellStyle name="메모 2 2 2 2" xfId="3208"/>
    <cellStyle name="메모 2 2 3" xfId="3209"/>
    <cellStyle name="메모 2 2 4" xfId="5624"/>
    <cellStyle name="메모 2 3" xfId="200"/>
    <cellStyle name="메모 2 3 2" xfId="2686"/>
    <cellStyle name="메모 2 3 3" xfId="3210"/>
    <cellStyle name="메모 2 4" xfId="2687"/>
    <cellStyle name="메모 2 4 2" xfId="3211"/>
    <cellStyle name="메모 2 4 2 2" xfId="3212"/>
    <cellStyle name="메모 2 4 2 3" xfId="5625"/>
    <cellStyle name="메모 2 4 3" xfId="5626"/>
    <cellStyle name="메모 2 4 4" xfId="5627"/>
    <cellStyle name="메모 2 5" xfId="3213"/>
    <cellStyle name="메모 2 6" xfId="5628"/>
    <cellStyle name="메모 3" xfId="2688"/>
    <cellStyle name="메모 3 2" xfId="2689"/>
    <cellStyle name="메모 3 2 2" xfId="5629"/>
    <cellStyle name="메모 3 3" xfId="5630"/>
    <cellStyle name="메모 4" xfId="2690"/>
    <cellStyle name="메모 4 2" xfId="3214"/>
    <cellStyle name="메모 4 3" xfId="5631"/>
    <cellStyle name="메모 5" xfId="3215"/>
    <cellStyle name="믅됞 [0.00]_PRODUCT DETAIL Q1" xfId="201"/>
    <cellStyle name="믅됞_PRODUCT DETAIL Q1" xfId="202"/>
    <cellStyle name="바탕글" xfId="203"/>
    <cellStyle name="바탕글 2" xfId="2691"/>
    <cellStyle name="바탕글 3" xfId="3216"/>
    <cellStyle name="바탕글 3 2" xfId="5632"/>
    <cellStyle name="백분율 [0]" xfId="204"/>
    <cellStyle name="백분율 [0] 2" xfId="2692"/>
    <cellStyle name="백분율 [2]" xfId="205"/>
    <cellStyle name="백분율 [2] 2" xfId="2693"/>
    <cellStyle name="백분율 2" xfId="206"/>
    <cellStyle name="백분율 2 2" xfId="207"/>
    <cellStyle name="백분율 2 2 2" xfId="3217"/>
    <cellStyle name="백분율 2 2 2 2" xfId="3218"/>
    <cellStyle name="백분율 2 2 3" xfId="3219"/>
    <cellStyle name="백분율 2 3" xfId="2694"/>
    <cellStyle name="백분율 2 3 2" xfId="2695"/>
    <cellStyle name="백분율 2 3 2 2" xfId="5633"/>
    <cellStyle name="백분율 2 3 3" xfId="3220"/>
    <cellStyle name="백분율 2 4" xfId="2696"/>
    <cellStyle name="백분율 2 4 2" xfId="5634"/>
    <cellStyle name="백분율 3" xfId="3221"/>
    <cellStyle name="보통" xfId="208" builtinId="28" customBuiltin="1"/>
    <cellStyle name="보통 2" xfId="209"/>
    <cellStyle name="보통 2 2" xfId="2697"/>
    <cellStyle name="보통 2 2 2" xfId="3222"/>
    <cellStyle name="보통 2 2 2 2" xfId="3223"/>
    <cellStyle name="보통 2 2 2 3" xfId="5635"/>
    <cellStyle name="보통 2 2 3" xfId="5636"/>
    <cellStyle name="보통 2 2 4" xfId="5637"/>
    <cellStyle name="보통 2 3" xfId="3224"/>
    <cellStyle name="보통 2 3 2" xfId="5638"/>
    <cellStyle name="보통 2 3 3" xfId="5639"/>
    <cellStyle name="보통 3" xfId="2698"/>
    <cellStyle name="보통 3 2" xfId="2699"/>
    <cellStyle name="보통 3 2 2" xfId="3225"/>
    <cellStyle name="보통 3 2 3" xfId="5640"/>
    <cellStyle name="보통 3 3" xfId="3226"/>
    <cellStyle name="보통 3_012_보건및사회보장" xfId="3227"/>
    <cellStyle name="보통 4" xfId="2700"/>
    <cellStyle name="보통 4 2" xfId="3228"/>
    <cellStyle name="보통 4 3" xfId="5641"/>
    <cellStyle name="보통 5" xfId="3229"/>
    <cellStyle name="보통 5 2" xfId="5642"/>
    <cellStyle name="보통 5 3" xfId="5643"/>
    <cellStyle name="본문" xfId="3230"/>
    <cellStyle name="부제목" xfId="3231"/>
    <cellStyle name="뷭?_?긚??_1" xfId="210"/>
    <cellStyle name="설명 텍스트" xfId="211" builtinId="53" customBuiltin="1"/>
    <cellStyle name="설명 텍스트 2" xfId="212"/>
    <cellStyle name="설명 텍스트 2 2" xfId="3232"/>
    <cellStyle name="설명 텍스트 2 2 2" xfId="3233"/>
    <cellStyle name="설명 텍스트 2 2 2 2" xfId="3234"/>
    <cellStyle name="설명 텍스트 2 2 2 3" xfId="5644"/>
    <cellStyle name="설명 텍스트 2 2 3" xfId="5645"/>
    <cellStyle name="설명 텍스트 2 3" xfId="3235"/>
    <cellStyle name="설명 텍스트 2 3 2" xfId="5646"/>
    <cellStyle name="설명 텍스트 2 3 3" xfId="5647"/>
    <cellStyle name="설명 텍스트 3" xfId="2701"/>
    <cellStyle name="설명 텍스트 3 2" xfId="3236"/>
    <cellStyle name="설명 텍스트 3 2 2" xfId="3237"/>
    <cellStyle name="설명 텍스트 3 3" xfId="3238"/>
    <cellStyle name="설명 텍스트 3_012_보건및사회보장" xfId="3239"/>
    <cellStyle name="설명 텍스트 4" xfId="3240"/>
    <cellStyle name="설명 텍스트 4 2" xfId="3241"/>
    <cellStyle name="설명 텍스트 5" xfId="3242"/>
    <cellStyle name="설명 텍스트 5 2" xfId="5648"/>
    <cellStyle name="설명 텍스트 5 3" xfId="5649"/>
    <cellStyle name="셀 확인" xfId="213" builtinId="23" customBuiltin="1"/>
    <cellStyle name="셀 확인 2" xfId="214"/>
    <cellStyle name="셀 확인 2 2" xfId="2702"/>
    <cellStyle name="셀 확인 2 2 2" xfId="3243"/>
    <cellStyle name="셀 확인 2 2 2 2" xfId="3244"/>
    <cellStyle name="셀 확인 2 2 2 3" xfId="5650"/>
    <cellStyle name="셀 확인 2 2 3" xfId="5651"/>
    <cellStyle name="셀 확인 2 2 4" xfId="5652"/>
    <cellStyle name="셀 확인 2 3" xfId="3245"/>
    <cellStyle name="셀 확인 2 3 2" xfId="5653"/>
    <cellStyle name="셀 확인 2 3 3" xfId="5654"/>
    <cellStyle name="셀 확인 3" xfId="2703"/>
    <cellStyle name="셀 확인 3 2" xfId="2704"/>
    <cellStyle name="셀 확인 3 2 2" xfId="3246"/>
    <cellStyle name="셀 확인 3 2 3" xfId="5655"/>
    <cellStyle name="셀 확인 3 3" xfId="3247"/>
    <cellStyle name="셀 확인 3_012_보건및사회보장" xfId="3248"/>
    <cellStyle name="셀 확인 4" xfId="2705"/>
    <cellStyle name="셀 확인 4 2" xfId="3249"/>
    <cellStyle name="셀 확인 4 3" xfId="5656"/>
    <cellStyle name="셀 확인 5" xfId="3250"/>
    <cellStyle name="셀 확인 5 2" xfId="5657"/>
    <cellStyle name="셀 확인 5 3" xfId="5658"/>
    <cellStyle name="숫자(R)" xfId="215"/>
    <cellStyle name="숫자(R) 2" xfId="2706"/>
    <cellStyle name="쉼표 [0]" xfId="216" builtinId="6"/>
    <cellStyle name="쉼표 [0] 10" xfId="3251"/>
    <cellStyle name="쉼표 [0] 10 2" xfId="3252"/>
    <cellStyle name="쉼표 [0] 10 3" xfId="3253"/>
    <cellStyle name="쉼표 [0] 10 4" xfId="3254"/>
    <cellStyle name="쉼표 [0] 10_012_보건및사회보장" xfId="3255"/>
    <cellStyle name="쉼표 [0] 11" xfId="3256"/>
    <cellStyle name="쉼표 [0] 11 2" xfId="3257"/>
    <cellStyle name="쉼표 [0] 11 2 2" xfId="5659"/>
    <cellStyle name="쉼표 [0] 12" xfId="3258"/>
    <cellStyle name="쉼표 [0] 12 2" xfId="3259"/>
    <cellStyle name="쉼표 [0] 12 2 2" xfId="5660"/>
    <cellStyle name="쉼표 [0] 12 3" xfId="5661"/>
    <cellStyle name="쉼표 [0] 13" xfId="3260"/>
    <cellStyle name="쉼표 [0] 13 2" xfId="5662"/>
    <cellStyle name="쉼표 [0] 13 3" xfId="5663"/>
    <cellStyle name="쉼표 [0] 14" xfId="3261"/>
    <cellStyle name="쉼표 [0] 14 2" xfId="5664"/>
    <cellStyle name="쉼표 [0] 15" xfId="3262"/>
    <cellStyle name="쉼표 [0] 15 2" xfId="5665"/>
    <cellStyle name="쉼표 [0] 15 3" xfId="5666"/>
    <cellStyle name="쉼표 [0] 16" xfId="5667"/>
    <cellStyle name="쉼표 [0] 17" xfId="3263"/>
    <cellStyle name="쉼표 [0] 17 2" xfId="5668"/>
    <cellStyle name="쉼표 [0] 17 3" xfId="5669"/>
    <cellStyle name="쉼표 [0] 18" xfId="3264"/>
    <cellStyle name="쉼표 [0] 18 2" xfId="5670"/>
    <cellStyle name="쉼표 [0] 18 3" xfId="5671"/>
    <cellStyle name="쉼표 [0] 19" xfId="3265"/>
    <cellStyle name="쉼표 [0] 19 2" xfId="5672"/>
    <cellStyle name="쉼표 [0] 19 3" xfId="5673"/>
    <cellStyle name="쉼표 [0] 2" xfId="217"/>
    <cellStyle name="쉼표 [0] 2 10" xfId="3266"/>
    <cellStyle name="쉼표 [0] 2 11" xfId="3267"/>
    <cellStyle name="쉼표 [0] 2 11 2" xfId="5674"/>
    <cellStyle name="쉼표 [0] 2 12" xfId="3268"/>
    <cellStyle name="쉼표 [0] 2 12 2" xfId="5675"/>
    <cellStyle name="쉼표 [0] 2 12 3" xfId="5676"/>
    <cellStyle name="쉼표 [0] 2 13" xfId="2707"/>
    <cellStyle name="쉼표 [0] 2 13 2" xfId="6034"/>
    <cellStyle name="쉼표 [0] 2 13 3" xfId="5677"/>
    <cellStyle name="쉼표 [0] 2 14" xfId="5678"/>
    <cellStyle name="쉼표 [0] 2 2" xfId="218"/>
    <cellStyle name="쉼표 [0] 2 2 10" xfId="5679"/>
    <cellStyle name="쉼표 [0] 2 2 2" xfId="2708"/>
    <cellStyle name="쉼표 [0] 2 2 2 2" xfId="3269"/>
    <cellStyle name="쉼표 [0] 2 2 2 3" xfId="3270"/>
    <cellStyle name="쉼표 [0] 2 2 2 3 2" xfId="3271"/>
    <cellStyle name="쉼표 [0] 2 2 2_012_보건및사회보장" xfId="3272"/>
    <cellStyle name="쉼표 [0] 2 2 3" xfId="2709"/>
    <cellStyle name="쉼표 [0] 2 2 4" xfId="3273"/>
    <cellStyle name="쉼표 [0] 2 2 4 2" xfId="3274"/>
    <cellStyle name="쉼표 [0] 2 2 5" xfId="3275"/>
    <cellStyle name="쉼표 [0] 2 2 5 2" xfId="3276"/>
    <cellStyle name="쉼표 [0] 2 2 5 2 2" xfId="5680"/>
    <cellStyle name="쉼표 [0] 2 2 5 3" xfId="3277"/>
    <cellStyle name="쉼표 [0] 2 2 6" xfId="3278"/>
    <cellStyle name="쉼표 [0] 2 2 7" xfId="5681"/>
    <cellStyle name="쉼표 [0] 2 2 7 2" xfId="5682"/>
    <cellStyle name="쉼표 [0] 2 2 8" xfId="5683"/>
    <cellStyle name="쉼표 [0] 2 2 9" xfId="5684"/>
    <cellStyle name="쉼표 [0] 2 2_004_노동" xfId="3279"/>
    <cellStyle name="쉼표 [0] 2 3" xfId="219"/>
    <cellStyle name="쉼표 [0] 2 3 2" xfId="2710"/>
    <cellStyle name="쉼표 [0] 2 3 2 2" xfId="5685"/>
    <cellStyle name="쉼표 [0] 2 3 3" xfId="5686"/>
    <cellStyle name="쉼표 [0] 2 4" xfId="220"/>
    <cellStyle name="쉼표 [0] 2 4 2" xfId="3280"/>
    <cellStyle name="쉼표 [0] 2 5" xfId="2711"/>
    <cellStyle name="쉼표 [0] 2 6" xfId="2712"/>
    <cellStyle name="쉼표 [0] 2 6 2" xfId="3281"/>
    <cellStyle name="쉼표 [0] 2 6 3" xfId="3282"/>
    <cellStyle name="쉼표 [0] 2 6 4" xfId="3283"/>
    <cellStyle name="쉼표 [0] 2 6 5" xfId="5687"/>
    <cellStyle name="쉼표 [0] 2 6_014_교육및문화" xfId="3284"/>
    <cellStyle name="쉼표 [0] 2 7" xfId="3285"/>
    <cellStyle name="쉼표 [0] 2 7 2" xfId="3286"/>
    <cellStyle name="쉼표 [0] 2 7 3" xfId="3287"/>
    <cellStyle name="쉼표 [0] 2 8" xfId="3288"/>
    <cellStyle name="쉼표 [0] 2 9" xfId="3289"/>
    <cellStyle name="쉼표 [0] 2_012_보건및사회보장" xfId="3290"/>
    <cellStyle name="쉼표 [0] 20" xfId="3291"/>
    <cellStyle name="쉼표 [0] 20 2" xfId="5688"/>
    <cellStyle name="쉼표 [0] 20 3" xfId="5689"/>
    <cellStyle name="쉼표 [0] 21" xfId="5690"/>
    <cellStyle name="쉼표 [0] 22" xfId="5691"/>
    <cellStyle name="쉼표 [0] 23" xfId="3292"/>
    <cellStyle name="쉼표 [0] 23 2" xfId="5692"/>
    <cellStyle name="쉼표 [0] 24" xfId="3293"/>
    <cellStyle name="쉼표 [0] 24 2" xfId="5693"/>
    <cellStyle name="쉼표 [0] 25" xfId="3294"/>
    <cellStyle name="쉼표 [0] 25 2" xfId="5694"/>
    <cellStyle name="쉼표 [0] 26" xfId="3295"/>
    <cellStyle name="쉼표 [0] 26 2" xfId="5695"/>
    <cellStyle name="쉼표 [0] 27" xfId="3296"/>
    <cellStyle name="쉼표 [0] 27 2" xfId="5696"/>
    <cellStyle name="쉼표 [0] 28" xfId="3297"/>
    <cellStyle name="쉼표 [0] 28 2" xfId="3298"/>
    <cellStyle name="쉼표 [0] 28 3" xfId="3299"/>
    <cellStyle name="쉼표 [0] 28 3 2" xfId="5697"/>
    <cellStyle name="쉼표 [0] 28 3 3" xfId="5698"/>
    <cellStyle name="쉼표 [0] 29" xfId="3300"/>
    <cellStyle name="쉼표 [0] 29 2" xfId="5699"/>
    <cellStyle name="쉼표 [0] 3" xfId="221"/>
    <cellStyle name="쉼표 [0] 3 2" xfId="222"/>
    <cellStyle name="쉼표 [0] 3 2 2" xfId="2714"/>
    <cellStyle name="쉼표 [0] 3 2 3" xfId="2715"/>
    <cellStyle name="쉼표 [0] 3 2 4" xfId="2716"/>
    <cellStyle name="쉼표 [0] 3 2 4 2" xfId="5700"/>
    <cellStyle name="쉼표 [0] 3 3" xfId="223"/>
    <cellStyle name="쉼표 [0] 3 3 2" xfId="2717"/>
    <cellStyle name="쉼표 [0] 3 3 2 2" xfId="5701"/>
    <cellStyle name="쉼표 [0] 3 4" xfId="2718"/>
    <cellStyle name="쉼표 [0] 3 4 2" xfId="3301"/>
    <cellStyle name="쉼표 [0] 3 4 3" xfId="3302"/>
    <cellStyle name="쉼표 [0] 3 5" xfId="2719"/>
    <cellStyle name="쉼표 [0] 3 5 2" xfId="3303"/>
    <cellStyle name="쉼표 [0] 3 5 2 2" xfId="3304"/>
    <cellStyle name="쉼표 [0] 3 5 2 3" xfId="5702"/>
    <cellStyle name="쉼표 [0] 3 5 2 4" xfId="5703"/>
    <cellStyle name="쉼표 [0] 3 5 3" xfId="5704"/>
    <cellStyle name="쉼표 [0] 3 5 4" xfId="5705"/>
    <cellStyle name="쉼표 [0] 3 5 5" xfId="5706"/>
    <cellStyle name="쉼표 [0] 3 6" xfId="2713"/>
    <cellStyle name="쉼표 [0] 3 6 2" xfId="5707"/>
    <cellStyle name="쉼표 [0] 3_012_보건및사회보장" xfId="3305"/>
    <cellStyle name="쉼표 [0] 30" xfId="3306"/>
    <cellStyle name="쉼표 [0] 30 2" xfId="5708"/>
    <cellStyle name="쉼표 [0] 31" xfId="3307"/>
    <cellStyle name="쉼표 [0] 31 2" xfId="5709"/>
    <cellStyle name="쉼표 [0] 32" xfId="3308"/>
    <cellStyle name="쉼표 [0] 32 2" xfId="5710"/>
    <cellStyle name="쉼표 [0] 33" xfId="3309"/>
    <cellStyle name="쉼표 [0] 33 2" xfId="5711"/>
    <cellStyle name="쉼표 [0] 34" xfId="3310"/>
    <cellStyle name="쉼표 [0] 34 2" xfId="5712"/>
    <cellStyle name="쉼표 [0] 35" xfId="5713"/>
    <cellStyle name="쉼표 [0] 35 2" xfId="6070"/>
    <cellStyle name="쉼표 [0] 35 2 2" xfId="6331"/>
    <cellStyle name="쉼표 [0] 35 2 2 2" xfId="7007"/>
    <cellStyle name="쉼표 [0] 35 2 2 3" xfId="7682"/>
    <cellStyle name="쉼표 [0] 35 2 3" xfId="6557"/>
    <cellStyle name="쉼표 [0] 35 2 3 2" xfId="7232"/>
    <cellStyle name="쉼표 [0] 35 2 3 3" xfId="7907"/>
    <cellStyle name="쉼표 [0] 35 2 4" xfId="6782"/>
    <cellStyle name="쉼표 [0] 35 2 5" xfId="7457"/>
    <cellStyle name="쉼표 [0] 35 3" xfId="6179"/>
    <cellStyle name="쉼표 [0] 35 3 2" xfId="6406"/>
    <cellStyle name="쉼표 [0] 35 3 2 2" xfId="7082"/>
    <cellStyle name="쉼표 [0] 35 3 2 3" xfId="7757"/>
    <cellStyle name="쉼표 [0] 35 3 3" xfId="6632"/>
    <cellStyle name="쉼표 [0] 35 3 3 2" xfId="7307"/>
    <cellStyle name="쉼표 [0] 35 3 3 3" xfId="7982"/>
    <cellStyle name="쉼표 [0] 35 3 4" xfId="6857"/>
    <cellStyle name="쉼표 [0] 35 3 5" xfId="7532"/>
    <cellStyle name="쉼표 [0] 35 4" xfId="6256"/>
    <cellStyle name="쉼표 [0] 35 4 2" xfId="6932"/>
    <cellStyle name="쉼표 [0] 35 4 3" xfId="7607"/>
    <cellStyle name="쉼표 [0] 35 5" xfId="6482"/>
    <cellStyle name="쉼표 [0] 35 5 2" xfId="7157"/>
    <cellStyle name="쉼표 [0] 35 5 3" xfId="7832"/>
    <cellStyle name="쉼표 [0] 35 6" xfId="6707"/>
    <cellStyle name="쉼표 [0] 35 7" xfId="7382"/>
    <cellStyle name="쉼표 [0] 36" xfId="5714"/>
    <cellStyle name="쉼표 [0] 36 2" xfId="6071"/>
    <cellStyle name="쉼표 [0] 36 2 2" xfId="6332"/>
    <cellStyle name="쉼표 [0] 36 2 2 2" xfId="7008"/>
    <cellStyle name="쉼표 [0] 36 2 2 3" xfId="7683"/>
    <cellStyle name="쉼표 [0] 36 2 3" xfId="6558"/>
    <cellStyle name="쉼표 [0] 36 2 3 2" xfId="7233"/>
    <cellStyle name="쉼표 [0] 36 2 3 3" xfId="7908"/>
    <cellStyle name="쉼표 [0] 36 2 4" xfId="6783"/>
    <cellStyle name="쉼표 [0] 36 2 5" xfId="7458"/>
    <cellStyle name="쉼표 [0] 36 3" xfId="6180"/>
    <cellStyle name="쉼표 [0] 36 3 2" xfId="6407"/>
    <cellStyle name="쉼표 [0] 36 3 2 2" xfId="7083"/>
    <cellStyle name="쉼표 [0] 36 3 2 3" xfId="7758"/>
    <cellStyle name="쉼표 [0] 36 3 3" xfId="6633"/>
    <cellStyle name="쉼표 [0] 36 3 3 2" xfId="7308"/>
    <cellStyle name="쉼표 [0] 36 3 3 3" xfId="7983"/>
    <cellStyle name="쉼표 [0] 36 3 4" xfId="6858"/>
    <cellStyle name="쉼표 [0] 36 3 5" xfId="7533"/>
    <cellStyle name="쉼표 [0] 36 4" xfId="6257"/>
    <cellStyle name="쉼표 [0] 36 4 2" xfId="6933"/>
    <cellStyle name="쉼표 [0] 36 4 3" xfId="7608"/>
    <cellStyle name="쉼표 [0] 36 5" xfId="6483"/>
    <cellStyle name="쉼표 [0] 36 5 2" xfId="7158"/>
    <cellStyle name="쉼표 [0] 36 5 3" xfId="7833"/>
    <cellStyle name="쉼표 [0] 36 6" xfId="6708"/>
    <cellStyle name="쉼표 [0] 36 7" xfId="7383"/>
    <cellStyle name="쉼표 [0] 4" xfId="224"/>
    <cellStyle name="쉼표 [0] 4 2" xfId="2720"/>
    <cellStyle name="쉼표 [0] 4 2 2" xfId="3311"/>
    <cellStyle name="쉼표 [0] 4 2 3" xfId="3312"/>
    <cellStyle name="쉼표 [0] 4 2 3 2" xfId="3313"/>
    <cellStyle name="쉼표 [0] 4 2 4" xfId="5715"/>
    <cellStyle name="쉼표 [0] 4 2_010_주택건설" xfId="3314"/>
    <cellStyle name="쉼표 [0] 4 3" xfId="3315"/>
    <cellStyle name="쉼표 [0] 4 3 2" xfId="3316"/>
    <cellStyle name="쉼표 [0] 4 4" xfId="3317"/>
    <cellStyle name="쉼표 [0] 4 4 2" xfId="5716"/>
    <cellStyle name="쉼표 [0] 42" xfId="3318"/>
    <cellStyle name="쉼표 [0] 42 2" xfId="5717"/>
    <cellStyle name="쉼표 [0] 43" xfId="3319"/>
    <cellStyle name="쉼표 [0] 43 2" xfId="5718"/>
    <cellStyle name="쉼표 [0] 44" xfId="3320"/>
    <cellStyle name="쉼표 [0] 44 2" xfId="5719"/>
    <cellStyle name="쉼표 [0] 45" xfId="3321"/>
    <cellStyle name="쉼표 [0] 45 2" xfId="5720"/>
    <cellStyle name="쉼표 [0] 46" xfId="3322"/>
    <cellStyle name="쉼표 [0] 46 2" xfId="5721"/>
    <cellStyle name="쉼표 [0] 47" xfId="3323"/>
    <cellStyle name="쉼표 [0] 47 2" xfId="5722"/>
    <cellStyle name="쉼표 [0] 48" xfId="3324"/>
    <cellStyle name="쉼표 [0] 48 2" xfId="5723"/>
    <cellStyle name="쉼표 [0] 49" xfId="3325"/>
    <cellStyle name="쉼표 [0] 49 2" xfId="5724"/>
    <cellStyle name="쉼표 [0] 5" xfId="225"/>
    <cellStyle name="쉼표 [0] 5 2" xfId="3326"/>
    <cellStyle name="쉼표 [0] 5 2 2" xfId="3327"/>
    <cellStyle name="쉼표 [0] 5 3" xfId="3328"/>
    <cellStyle name="쉼표 [0] 5 3 2" xfId="3329"/>
    <cellStyle name="쉼표 [0] 5 4" xfId="5725"/>
    <cellStyle name="쉼표 [0] 50" xfId="3330"/>
    <cellStyle name="쉼표 [0] 50 2" xfId="5726"/>
    <cellStyle name="쉼표 [0] 51" xfId="3331"/>
    <cellStyle name="쉼표 [0] 51 2" xfId="3332"/>
    <cellStyle name="쉼표 [0] 51 2 2" xfId="5727"/>
    <cellStyle name="쉼표 [0] 53" xfId="3333"/>
    <cellStyle name="쉼표 [0] 53 2" xfId="5728"/>
    <cellStyle name="쉼표 [0] 54" xfId="3334"/>
    <cellStyle name="쉼표 [0] 54 2" xfId="5729"/>
    <cellStyle name="쉼표 [0] 55" xfId="3335"/>
    <cellStyle name="쉼표 [0] 55 2" xfId="5730"/>
    <cellStyle name="쉼표 [0] 56" xfId="3336"/>
    <cellStyle name="쉼표 [0] 56 2" xfId="5731"/>
    <cellStyle name="쉼표 [0] 58" xfId="3337"/>
    <cellStyle name="쉼표 [0] 58 2" xfId="5732"/>
    <cellStyle name="쉼표 [0] 59" xfId="3338"/>
    <cellStyle name="쉼표 [0] 59 2" xfId="5733"/>
    <cellStyle name="쉼표 [0] 6" xfId="2721"/>
    <cellStyle name="쉼표 [0] 6 2" xfId="2722"/>
    <cellStyle name="쉼표 [0] 6 2 2" xfId="3339"/>
    <cellStyle name="쉼표 [0] 6 3" xfId="2723"/>
    <cellStyle name="쉼표 [0] 6 3 2" xfId="3340"/>
    <cellStyle name="쉼표 [0] 6 3 3" xfId="5734"/>
    <cellStyle name="쉼표 [0] 6 4" xfId="3341"/>
    <cellStyle name="쉼표 [0] 6 5" xfId="3342"/>
    <cellStyle name="쉼표 [0] 6 6" xfId="3343"/>
    <cellStyle name="쉼표 [0] 6 6 2" xfId="5735"/>
    <cellStyle name="쉼표 [0] 6 6 3" xfId="5736"/>
    <cellStyle name="쉼표 [0] 6 7" xfId="5737"/>
    <cellStyle name="쉼표 [0] 6_009_유통금융보험및기타서비스" xfId="3344"/>
    <cellStyle name="쉼표 [0] 60" xfId="3345"/>
    <cellStyle name="쉼표 [0] 60 2" xfId="5738"/>
    <cellStyle name="쉼표 [0] 61" xfId="3346"/>
    <cellStyle name="쉼표 [0] 61 2" xfId="5739"/>
    <cellStyle name="쉼표 [0] 62" xfId="3347"/>
    <cellStyle name="쉼표 [0] 62 2" xfId="5740"/>
    <cellStyle name="쉼표 [0] 63" xfId="3348"/>
    <cellStyle name="쉼표 [0] 63 2" xfId="5741"/>
    <cellStyle name="쉼표 [0] 64" xfId="3349"/>
    <cellStyle name="쉼표 [0] 64 2" xfId="5742"/>
    <cellStyle name="쉼표 [0] 65" xfId="3350"/>
    <cellStyle name="쉼표 [0] 65 2" xfId="5743"/>
    <cellStyle name="쉼표 [0] 7" xfId="2724"/>
    <cellStyle name="쉼표 [0] 7 2" xfId="2725"/>
    <cellStyle name="쉼표 [0] 7 2 2" xfId="5744"/>
    <cellStyle name="쉼표 [0] 7 3" xfId="3351"/>
    <cellStyle name="쉼표 [0] 7 4" xfId="3352"/>
    <cellStyle name="쉼표 [0] 7 4 2" xfId="5745"/>
    <cellStyle name="쉼표 [0] 7 4 3" xfId="5746"/>
    <cellStyle name="쉼표 [0] 7 5" xfId="5747"/>
    <cellStyle name="쉼표 [0] 7_012_보건및사회보장" xfId="3353"/>
    <cellStyle name="쉼표 [0] 75" xfId="3354"/>
    <cellStyle name="쉼표 [0] 76" xfId="3355"/>
    <cellStyle name="쉼표 [0] 78" xfId="3356"/>
    <cellStyle name="쉼표 [0] 79" xfId="3357"/>
    <cellStyle name="쉼표 [0] 8" xfId="2726"/>
    <cellStyle name="쉼표 [0] 8 2" xfId="3358"/>
    <cellStyle name="쉼표 [0] 8 3" xfId="3359"/>
    <cellStyle name="쉼표 [0] 8 3 2" xfId="5748"/>
    <cellStyle name="쉼표 [0] 8_010_주택건설" xfId="3360"/>
    <cellStyle name="쉼표 [0] 80" xfId="3361"/>
    <cellStyle name="쉼표 [0] 81" xfId="3362"/>
    <cellStyle name="쉼표 [0] 82" xfId="3363"/>
    <cellStyle name="쉼표 [0] 84" xfId="3364"/>
    <cellStyle name="쉼표 [0] 85" xfId="3365"/>
    <cellStyle name="쉼표 [0] 9" xfId="2727"/>
    <cellStyle name="쉼표 [0] 9 2" xfId="3366"/>
    <cellStyle name="쉼표 [0] 9 2 2" xfId="3367"/>
    <cellStyle name="쉼표 [0] 9 3" xfId="3368"/>
    <cellStyle name="쉼표 [0] 9 4" xfId="3369"/>
    <cellStyle name="쉼표 [0] 9 4 2" xfId="5749"/>
    <cellStyle name="쉼표 [0] 9 4 3" xfId="5750"/>
    <cellStyle name="쉼표 [0] 9_010_주택건설" xfId="3370"/>
    <cellStyle name="쉼표 [0]_2011통계연보" xfId="226"/>
    <cellStyle name="쉼표 [0]_Book1" xfId="227"/>
    <cellStyle name="쉼표 [0]_통계(배수정)xls(1)" xfId="228"/>
    <cellStyle name="스타일 1" xfId="229"/>
    <cellStyle name="스타일 1 2" xfId="2728"/>
    <cellStyle name="스타일 1 2 2" xfId="3371"/>
    <cellStyle name="스타일 1 2 3" xfId="5751"/>
    <cellStyle name="스타일 1 3" xfId="3372"/>
    <cellStyle name="연결된 셀" xfId="230" builtinId="24" customBuiltin="1"/>
    <cellStyle name="연결된 셀 2" xfId="231"/>
    <cellStyle name="연결된 셀 2 2" xfId="3373"/>
    <cellStyle name="연결된 셀 2 2 2" xfId="3374"/>
    <cellStyle name="연결된 셀 2 2 2 2" xfId="3375"/>
    <cellStyle name="연결된 셀 2 2 2 3" xfId="5752"/>
    <cellStyle name="연결된 셀 2 2 3" xfId="5753"/>
    <cellStyle name="연결된 셀 2 3" xfId="3376"/>
    <cellStyle name="연결된 셀 2 3 2" xfId="5754"/>
    <cellStyle name="연결된 셀 2 3 3" xfId="5755"/>
    <cellStyle name="연결된 셀 3" xfId="2729"/>
    <cellStyle name="연결된 셀 3 2" xfId="3377"/>
    <cellStyle name="연결된 셀 3 2 2" xfId="3378"/>
    <cellStyle name="연결된 셀 3 3" xfId="3379"/>
    <cellStyle name="연결된 셀 3_012_보건및사회보장" xfId="3380"/>
    <cellStyle name="연결된 셀 4" xfId="3381"/>
    <cellStyle name="연결된 셀 4 2" xfId="3382"/>
    <cellStyle name="연결된 셀 5" xfId="3383"/>
    <cellStyle name="연결된 셀 5 2" xfId="5756"/>
    <cellStyle name="연결된 셀 5 3" xfId="5757"/>
    <cellStyle name="요약" xfId="232" builtinId="25" customBuiltin="1"/>
    <cellStyle name="요약 2" xfId="233"/>
    <cellStyle name="요약 2 2" xfId="234"/>
    <cellStyle name="요약 2 2 2" xfId="3384"/>
    <cellStyle name="요약 2 2 3" xfId="5758"/>
    <cellStyle name="요약 2 3" xfId="235"/>
    <cellStyle name="요약 2 4" xfId="3385"/>
    <cellStyle name="요약 2 4 2" xfId="3386"/>
    <cellStyle name="요약 2 4 3" xfId="5759"/>
    <cellStyle name="요약 2 5" xfId="3387"/>
    <cellStyle name="요약 2 5 2" xfId="5760"/>
    <cellStyle name="요약 3" xfId="2730"/>
    <cellStyle name="요약 3 2" xfId="3388"/>
    <cellStyle name="요약 3 2 2" xfId="3389"/>
    <cellStyle name="요약 3 3" xfId="3390"/>
    <cellStyle name="요약 3_012_보건및사회보장" xfId="3391"/>
    <cellStyle name="요약 4" xfId="3392"/>
    <cellStyle name="요약 4 2" xfId="3393"/>
    <cellStyle name="요약 5" xfId="3394"/>
    <cellStyle name="요약 5 2" xfId="5761"/>
    <cellStyle name="요약 5 3" xfId="5762"/>
    <cellStyle name="입력" xfId="236" builtinId="20" customBuiltin="1"/>
    <cellStyle name="입력 2" xfId="237"/>
    <cellStyle name="입력 2 2" xfId="238"/>
    <cellStyle name="입력 2 2 2" xfId="2731"/>
    <cellStyle name="입력 2 2 2 2" xfId="3395"/>
    <cellStyle name="입력 2 2 2 3" xfId="3396"/>
    <cellStyle name="입력 2 2 3" xfId="3397"/>
    <cellStyle name="입력 2 2 3 2" xfId="3398"/>
    <cellStyle name="입력 2 2 4" xfId="5763"/>
    <cellStyle name="입력 2 3" xfId="239"/>
    <cellStyle name="입력 2 3 2" xfId="2732"/>
    <cellStyle name="입력 2 3 2 2" xfId="3399"/>
    <cellStyle name="입력 2 3 3" xfId="3400"/>
    <cellStyle name="입력 2 4" xfId="2733"/>
    <cellStyle name="입력 2 4 2" xfId="3401"/>
    <cellStyle name="입력 2 4 3" xfId="5764"/>
    <cellStyle name="입력 2 4 4" xfId="5765"/>
    <cellStyle name="입력 2 5" xfId="3402"/>
    <cellStyle name="입력 2 5 2" xfId="5766"/>
    <cellStyle name="입력 2 6" xfId="3403"/>
    <cellStyle name="입력 3" xfId="2734"/>
    <cellStyle name="입력 3 2" xfId="2735"/>
    <cellStyle name="입력 3 2 2" xfId="3404"/>
    <cellStyle name="입력 3 2 3" xfId="3405"/>
    <cellStyle name="입력 3 2 4" xfId="5767"/>
    <cellStyle name="입력 3 3" xfId="3406"/>
    <cellStyle name="입력 3 4" xfId="3407"/>
    <cellStyle name="입력 3_012_보건및사회보장" xfId="3408"/>
    <cellStyle name="입력 4" xfId="2736"/>
    <cellStyle name="입력 4 2" xfId="3409"/>
    <cellStyle name="입력 4 3" xfId="3410"/>
    <cellStyle name="입력 4 4" xfId="5768"/>
    <cellStyle name="입력 5" xfId="3411"/>
    <cellStyle name="입력 5 2" xfId="5769"/>
    <cellStyle name="입력 5 3" xfId="5770"/>
    <cellStyle name="자리수" xfId="240"/>
    <cellStyle name="자리수 2" xfId="2737"/>
    <cellStyle name="자리수0" xfId="241"/>
    <cellStyle name="자리수0 2" xfId="242"/>
    <cellStyle name="자리수0 2 2" xfId="2738"/>
    <cellStyle name="작은제목" xfId="243"/>
    <cellStyle name="작은제목 2" xfId="2739"/>
    <cellStyle name="작은제목 3" xfId="3412"/>
    <cellStyle name="작은제목 3 2" xfId="5771"/>
    <cellStyle name="제목" xfId="244" builtinId="15" customBuiltin="1"/>
    <cellStyle name="제목 1" xfId="245" builtinId="16" customBuiltin="1"/>
    <cellStyle name="제목 1 2" xfId="246"/>
    <cellStyle name="제목 1 2 2" xfId="3413"/>
    <cellStyle name="제목 1 2 2 2" xfId="3414"/>
    <cellStyle name="제목 1 2 2 2 2" xfId="3415"/>
    <cellStyle name="제목 1 2 2 2 3" xfId="5772"/>
    <cellStyle name="제목 1 2 2 3" xfId="5773"/>
    <cellStyle name="제목 1 2 3" xfId="3416"/>
    <cellStyle name="제목 1 2 3 2" xfId="5774"/>
    <cellStyle name="제목 1 2 3 3" xfId="5775"/>
    <cellStyle name="제목 1 3" xfId="2740"/>
    <cellStyle name="제목 1 3 2" xfId="3417"/>
    <cellStyle name="제목 1 3 3" xfId="3418"/>
    <cellStyle name="제목 1 3_012_보건및사회보장" xfId="3419"/>
    <cellStyle name="제목 1 4" xfId="3420"/>
    <cellStyle name="제목 1 5" xfId="3421"/>
    <cellStyle name="제목 1 5 2" xfId="5776"/>
    <cellStyle name="제목 1 5 3" xfId="5777"/>
    <cellStyle name="제목 10" xfId="5778"/>
    <cellStyle name="제목 11" xfId="5779"/>
    <cellStyle name="제목 12" xfId="5780"/>
    <cellStyle name="제목 13" xfId="5781"/>
    <cellStyle name="제목 14" xfId="5782"/>
    <cellStyle name="제목 15" xfId="5783"/>
    <cellStyle name="제목 16" xfId="5784"/>
    <cellStyle name="제목 17" xfId="5785"/>
    <cellStyle name="제목 18" xfId="5786"/>
    <cellStyle name="제목 19" xfId="5787"/>
    <cellStyle name="제목 2" xfId="247" builtinId="17" customBuiltin="1"/>
    <cellStyle name="제목 2 2" xfId="248"/>
    <cellStyle name="제목 2 2 2" xfId="3422"/>
    <cellStyle name="제목 2 2 2 2" xfId="3423"/>
    <cellStyle name="제목 2 2 2 2 2" xfId="3424"/>
    <cellStyle name="제목 2 2 2 2 3" xfId="5788"/>
    <cellStyle name="제목 2 2 2 3" xfId="5789"/>
    <cellStyle name="제목 2 2 3" xfId="3425"/>
    <cellStyle name="제목 2 2 3 2" xfId="5790"/>
    <cellStyle name="제목 2 2 3 3" xfId="5791"/>
    <cellStyle name="제목 2 3" xfId="2741"/>
    <cellStyle name="제목 2 3 2" xfId="3426"/>
    <cellStyle name="제목 2 3 3" xfId="3427"/>
    <cellStyle name="제목 2 3_012_보건및사회보장" xfId="3428"/>
    <cellStyle name="제목 2 4" xfId="3429"/>
    <cellStyle name="제목 2 5" xfId="3430"/>
    <cellStyle name="제목 2 5 2" xfId="5792"/>
    <cellStyle name="제목 2 5 3" xfId="5793"/>
    <cellStyle name="제목 20" xfId="5794"/>
    <cellStyle name="제목 21" xfId="5795"/>
    <cellStyle name="제목 3" xfId="249" builtinId="18" customBuiltin="1"/>
    <cellStyle name="제목 3 2" xfId="250"/>
    <cellStyle name="제목 3 2 2" xfId="3431"/>
    <cellStyle name="제목 3 2 2 2" xfId="3432"/>
    <cellStyle name="제목 3 2 2 2 2" xfId="3433"/>
    <cellStyle name="제목 3 2 2 2 2 2" xfId="5796"/>
    <cellStyle name="제목 3 2 2 2 3" xfId="5797"/>
    <cellStyle name="제목 3 2 2 3" xfId="5798"/>
    <cellStyle name="제목 3 2 2 3 2" xfId="5799"/>
    <cellStyle name="제목 3 2 3" xfId="3434"/>
    <cellStyle name="제목 3 2 3 2" xfId="5800"/>
    <cellStyle name="제목 3 2 3 3" xfId="5801"/>
    <cellStyle name="제목 3 2 4" xfId="5802"/>
    <cellStyle name="제목 3 3" xfId="2742"/>
    <cellStyle name="제목 3 3 2" xfId="3435"/>
    <cellStyle name="제목 3 3 2 2" xfId="5803"/>
    <cellStyle name="제목 3 3 3" xfId="3436"/>
    <cellStyle name="제목 3 3 3 2" xfId="5804"/>
    <cellStyle name="제목 3 3 4" xfId="5805"/>
    <cellStyle name="제목 3 3_012_보건및사회보장" xfId="3437"/>
    <cellStyle name="제목 3 4" xfId="3438"/>
    <cellStyle name="제목 3 4 2" xfId="5806"/>
    <cellStyle name="제목 3 5" xfId="3439"/>
    <cellStyle name="제목 3 5 2" xfId="5807"/>
    <cellStyle name="제목 3 5 3" xfId="5808"/>
    <cellStyle name="제목 3 6" xfId="5809"/>
    <cellStyle name="제목 4" xfId="251" builtinId="19" customBuiltin="1"/>
    <cellStyle name="제목 4 2" xfId="252"/>
    <cellStyle name="제목 4 2 2" xfId="3440"/>
    <cellStyle name="제목 4 2 2 2" xfId="3441"/>
    <cellStyle name="제목 4 2 2 2 2" xfId="3442"/>
    <cellStyle name="제목 4 2 2 2 3" xfId="5810"/>
    <cellStyle name="제목 4 2 2 3" xfId="5811"/>
    <cellStyle name="제목 4 2 3" xfId="3443"/>
    <cellStyle name="제목 4 2 3 2" xfId="5812"/>
    <cellStyle name="제목 4 2 3 3" xfId="5813"/>
    <cellStyle name="제목 4 3" xfId="2743"/>
    <cellStyle name="제목 4 3 2" xfId="3444"/>
    <cellStyle name="제목 4 3 3" xfId="3445"/>
    <cellStyle name="제목 4 3_012_보건및사회보장" xfId="3446"/>
    <cellStyle name="제목 4 4" xfId="3447"/>
    <cellStyle name="제목 4 5" xfId="3448"/>
    <cellStyle name="제목 4 5 2" xfId="5814"/>
    <cellStyle name="제목 4 5 3" xfId="5815"/>
    <cellStyle name="제목 5" xfId="253"/>
    <cellStyle name="제목 5 2" xfId="3449"/>
    <cellStyle name="제목 5 2 2" xfId="3450"/>
    <cellStyle name="제목 5 2 2 2" xfId="3451"/>
    <cellStyle name="제목 5 2 2 3" xfId="5816"/>
    <cellStyle name="제목 5 2 3" xfId="5817"/>
    <cellStyle name="제목 5 3" xfId="3452"/>
    <cellStyle name="제목 5 3 2" xfId="5818"/>
    <cellStyle name="제목 5 3 3" xfId="5819"/>
    <cellStyle name="제목 6" xfId="2744"/>
    <cellStyle name="제목 7" xfId="3453"/>
    <cellStyle name="제목 8" xfId="5820"/>
    <cellStyle name="제목 9" xfId="5821"/>
    <cellStyle name="좋음" xfId="254" builtinId="26" customBuiltin="1"/>
    <cellStyle name="좋음 2" xfId="255"/>
    <cellStyle name="좋음 2 2" xfId="2745"/>
    <cellStyle name="좋음 2 2 2" xfId="3454"/>
    <cellStyle name="좋음 2 2 2 2" xfId="3455"/>
    <cellStyle name="좋음 2 2 2 3" xfId="5822"/>
    <cellStyle name="좋음 2 2 3" xfId="5823"/>
    <cellStyle name="좋음 2 2 4" xfId="5824"/>
    <cellStyle name="좋음 2 3" xfId="3456"/>
    <cellStyle name="좋음 2 3 2" xfId="5825"/>
    <cellStyle name="좋음 2 3 3" xfId="5826"/>
    <cellStyle name="좋음 3" xfId="2746"/>
    <cellStyle name="좋음 3 2" xfId="2747"/>
    <cellStyle name="좋음 3 2 2" xfId="3457"/>
    <cellStyle name="좋음 3 2 3" xfId="5827"/>
    <cellStyle name="좋음 3 3" xfId="3458"/>
    <cellStyle name="좋음 3_012_보건및사회보장" xfId="3459"/>
    <cellStyle name="좋음 4" xfId="2748"/>
    <cellStyle name="좋음 4 2" xfId="3460"/>
    <cellStyle name="좋음 4 3" xfId="5828"/>
    <cellStyle name="좋음 5" xfId="3461"/>
    <cellStyle name="좋음 5 2" xfId="5829"/>
    <cellStyle name="좋음 5 3" xfId="5830"/>
    <cellStyle name="출력" xfId="256" builtinId="21" customBuiltin="1"/>
    <cellStyle name="출력 2" xfId="257"/>
    <cellStyle name="출력 2 2" xfId="258"/>
    <cellStyle name="출력 2 2 2" xfId="2749"/>
    <cellStyle name="출력 2 2 2 2" xfId="3462"/>
    <cellStyle name="출력 2 2 3" xfId="3463"/>
    <cellStyle name="출력 2 2 4" xfId="5831"/>
    <cellStyle name="출력 2 3" xfId="259"/>
    <cellStyle name="출력 2 3 2" xfId="2750"/>
    <cellStyle name="출력 2 4" xfId="2751"/>
    <cellStyle name="출력 2 4 2" xfId="3464"/>
    <cellStyle name="출력 2 4 3" xfId="5832"/>
    <cellStyle name="출력 2 4 4" xfId="5833"/>
    <cellStyle name="출력 2 5" xfId="3465"/>
    <cellStyle name="출력 2 5 2" xfId="5834"/>
    <cellStyle name="출력 3" xfId="2752"/>
    <cellStyle name="출력 3 2" xfId="2753"/>
    <cellStyle name="출력 3 2 2" xfId="3466"/>
    <cellStyle name="출력 3 2 3" xfId="5835"/>
    <cellStyle name="출력 3 3" xfId="3467"/>
    <cellStyle name="출력 3_012_보건및사회보장" xfId="3468"/>
    <cellStyle name="출력 4" xfId="2754"/>
    <cellStyle name="출력 4 2" xfId="3469"/>
    <cellStyle name="출력 4 3" xfId="5836"/>
    <cellStyle name="출력 5" xfId="3470"/>
    <cellStyle name="출력 5 2" xfId="5837"/>
    <cellStyle name="출력 5 3" xfId="5838"/>
    <cellStyle name="콤마 [0]" xfId="260"/>
    <cellStyle name="콤마 [0] 2" xfId="2755"/>
    <cellStyle name="콤마 [0] 2 2" xfId="2756"/>
    <cellStyle name="콤마 [0] 2 2 2" xfId="2757"/>
    <cellStyle name="콤마 [0] 3" xfId="2758"/>
    <cellStyle name="콤마 [0] 3 2" xfId="2759"/>
    <cellStyle name="콤마 [0] 4" xfId="3471"/>
    <cellStyle name="콤마 [0] 4 2" xfId="5839"/>
    <cellStyle name="콤마 [0]_+-17.공공사법" xfId="3472"/>
    <cellStyle name="콤마 [0]_-02.토지기후" xfId="261"/>
    <cellStyle name="콤마 [0]_1.농가및농가인구" xfId="262"/>
    <cellStyle name="콤마 [0]_10.잡곡" xfId="263"/>
    <cellStyle name="콤마 [0]_11.두류" xfId="264"/>
    <cellStyle name="콤마 [0]_12.서류" xfId="265"/>
    <cellStyle name="콤마 [0]_13.채소류생산량(1-3)" xfId="266"/>
    <cellStyle name="콤마 [0]_14.특용작물생산량" xfId="267"/>
    <cellStyle name="콤마 [0]_15.과실류생산량" xfId="268"/>
    <cellStyle name="콤마 [0]_16.추곡수매실적" xfId="269"/>
    <cellStyle name="콤마 [0]_18.정부관리양곡보관창고" xfId="270"/>
    <cellStyle name="콤마 [0]_19.정부양곡가공공장" xfId="271"/>
    <cellStyle name="콤마 [0]_2.연령별농가인구" xfId="272"/>
    <cellStyle name="콤마 [0]_2.주민등록인구" xfId="273"/>
    <cellStyle name="콤마 [0]_20.농업협동조합(2-1)" xfId="274"/>
    <cellStyle name="콤마 [0]_21.농업용기구및기계보유 " xfId="275"/>
    <cellStyle name="콤마 [0]_22.농기계이용조직" xfId="276"/>
    <cellStyle name="콤마 [0]_23.비료공급" xfId="277"/>
    <cellStyle name="콤마 [0]_24.가축사육가구및마리(1-2)" xfId="278"/>
    <cellStyle name="콤마 [0]_25.가축전염병발생" xfId="279"/>
    <cellStyle name="콤마 [0]_26.가축전염병예방주사실시" xfId="280"/>
    <cellStyle name="콤마 [0]_27.수의사분포" xfId="281"/>
    <cellStyle name="콤마 [0]_28.도축검사" xfId="282"/>
    <cellStyle name="콤마 [0]_29.배합사료생산" xfId="283"/>
    <cellStyle name="콤마 [0]_3.경지면적" xfId="284"/>
    <cellStyle name="콤마 [0]_30.소유별임야면적" xfId="285"/>
    <cellStyle name="콤마 [0]_31.임상별산림면적" xfId="286"/>
    <cellStyle name="콤마 [0]_32.임상별임목축적" xfId="287"/>
    <cellStyle name="콤마 [0]_33.임산물생산량" xfId="288"/>
    <cellStyle name="콤마 [0]_34.제재공장및생산" xfId="289"/>
    <cellStyle name="콤마 [0]_35.사방사업" xfId="290"/>
    <cellStyle name="콤마 [0]_36.조림" xfId="291"/>
    <cellStyle name="콤마 [0]_37.산림피해" xfId="292"/>
    <cellStyle name="콤마 [0]_43.수산업협동조합" xfId="293"/>
    <cellStyle name="콤마 [0]_5.농업진흥지역지정" xfId="294"/>
    <cellStyle name="콤마 [0]_7.식량작물생산량" xfId="295"/>
    <cellStyle name="콤마 [0]_8.미곡" xfId="296"/>
    <cellStyle name="콤마 [0]_9.맥류" xfId="297"/>
    <cellStyle name="콤마 [2]" xfId="298"/>
    <cellStyle name="콤마 [2] 2" xfId="2760"/>
    <cellStyle name="콤마_  종  합  " xfId="3473"/>
    <cellStyle name="큰제목" xfId="299"/>
    <cellStyle name="큰제목 2" xfId="2761"/>
    <cellStyle name="큰제목 2 2" xfId="3474"/>
    <cellStyle name="큰제목 2 3" xfId="5840"/>
    <cellStyle name="큰제목 3" xfId="3475"/>
    <cellStyle name="큰제목 4" xfId="3476"/>
    <cellStyle name="큰제목 4 2" xfId="5841"/>
    <cellStyle name="통화 [0] 2" xfId="3477"/>
    <cellStyle name="통화 [0] 2 2" xfId="3478"/>
    <cellStyle name="통화 [0] 2 3" xfId="3479"/>
    <cellStyle name="통화 [0] 2 4" xfId="5842"/>
    <cellStyle name="통화 [0] 2_010_주택건설" xfId="3480"/>
    <cellStyle name="통화 [0] 3" xfId="3481"/>
    <cellStyle name="퍼센트" xfId="300"/>
    <cellStyle name="퍼센트 2" xfId="301"/>
    <cellStyle name="퍼센트 2 2" xfId="2762"/>
    <cellStyle name="표준" xfId="0" builtinId="0"/>
    <cellStyle name="표준 10" xfId="2763"/>
    <cellStyle name="표준 10 2" xfId="2764"/>
    <cellStyle name="표준 10 2 2" xfId="5843"/>
    <cellStyle name="표준 10 3" xfId="3482"/>
    <cellStyle name="표준 10 4" xfId="3483"/>
    <cellStyle name="표준 10 5" xfId="3734"/>
    <cellStyle name="표준 10 6" xfId="5844"/>
    <cellStyle name="표준 10_010_주택건설" xfId="3484"/>
    <cellStyle name="표준 100" xfId="3485"/>
    <cellStyle name="표준 101" xfId="3486"/>
    <cellStyle name="표준 102" xfId="3487"/>
    <cellStyle name="표준 103" xfId="3488"/>
    <cellStyle name="표준 109" xfId="3489"/>
    <cellStyle name="표준 109 2" xfId="3490"/>
    <cellStyle name="표준 109 3" xfId="5845"/>
    <cellStyle name="표준 11" xfId="2765"/>
    <cellStyle name="표준 11 2" xfId="2766"/>
    <cellStyle name="표준 11 3" xfId="3491"/>
    <cellStyle name="표준 11 4" xfId="3492"/>
    <cellStyle name="표준 11 4 2" xfId="3493"/>
    <cellStyle name="표준 11 4 3" xfId="5846"/>
    <cellStyle name="표준 11 5" xfId="5847"/>
    <cellStyle name="표준 11_012_보건및사회보장" xfId="3494"/>
    <cellStyle name="표준 110" xfId="3495"/>
    <cellStyle name="표준 110 2" xfId="3496"/>
    <cellStyle name="표준 110 3" xfId="5848"/>
    <cellStyle name="표준 111" xfId="3497"/>
    <cellStyle name="표준 111 2" xfId="3498"/>
    <cellStyle name="표준 111 3" xfId="5849"/>
    <cellStyle name="표준 12" xfId="2767"/>
    <cellStyle name="표준 12 2" xfId="2768"/>
    <cellStyle name="표준 12 2 2" xfId="5850"/>
    <cellStyle name="표준 12 3" xfId="5851"/>
    <cellStyle name="표준 12 4" xfId="5852"/>
    <cellStyle name="표준 13" xfId="2769"/>
    <cellStyle name="표준 13 2" xfId="5853"/>
    <cellStyle name="표준 13 3" xfId="5854"/>
    <cellStyle name="표준 13 4" xfId="5855"/>
    <cellStyle name="표준 13 5" xfId="5856"/>
    <cellStyle name="표준 13 6" xfId="5857"/>
    <cellStyle name="표준 14" xfId="2770"/>
    <cellStyle name="표준 14 2" xfId="3499"/>
    <cellStyle name="표준 14 2 2" xfId="3500"/>
    <cellStyle name="표준 14 2 3" xfId="5858"/>
    <cellStyle name="표준 14 3" xfId="5859"/>
    <cellStyle name="표준 15" xfId="3501"/>
    <cellStyle name="표준 15 2" xfId="3502"/>
    <cellStyle name="표준 15 2 2" xfId="5860"/>
    <cellStyle name="표준 15 3" xfId="5861"/>
    <cellStyle name="표준 16" xfId="3503"/>
    <cellStyle name="표준 16 2" xfId="3504"/>
    <cellStyle name="표준 16 2 2" xfId="5862"/>
    <cellStyle name="표준 168" xfId="3505"/>
    <cellStyle name="표준 169" xfId="3506"/>
    <cellStyle name="표준 17" xfId="3507"/>
    <cellStyle name="표준 17 2" xfId="3508"/>
    <cellStyle name="표준 17 2 2" xfId="5863"/>
    <cellStyle name="표준 170" xfId="3509"/>
    <cellStyle name="표준 171" xfId="3510"/>
    <cellStyle name="표준 172" xfId="3511"/>
    <cellStyle name="표준 173" xfId="3512"/>
    <cellStyle name="표준 175" xfId="3513"/>
    <cellStyle name="표준 176" xfId="3514"/>
    <cellStyle name="표준 177" xfId="3515"/>
    <cellStyle name="표준 178" xfId="3516"/>
    <cellStyle name="표준 179" xfId="3517"/>
    <cellStyle name="표준 18" xfId="3518"/>
    <cellStyle name="표준 18 2" xfId="3519"/>
    <cellStyle name="표준 18 3" xfId="3520"/>
    <cellStyle name="표준 18 3 2" xfId="5864"/>
    <cellStyle name="표준 18 3 3" xfId="5865"/>
    <cellStyle name="표준 180" xfId="3521"/>
    <cellStyle name="표준 181" xfId="3522"/>
    <cellStyle name="표준 182" xfId="3523"/>
    <cellStyle name="표준 183" xfId="3524"/>
    <cellStyle name="표준 19" xfId="3525"/>
    <cellStyle name="표준 19 2" xfId="3526"/>
    <cellStyle name="표준 19 2 2" xfId="5866"/>
    <cellStyle name="표준 2" xfId="302"/>
    <cellStyle name="표준 2 10" xfId="303"/>
    <cellStyle name="표준 2 11" xfId="3527"/>
    <cellStyle name="표준 2 11 2" xfId="3528"/>
    <cellStyle name="표준 2 11 2 2" xfId="3529"/>
    <cellStyle name="표준 2 11 2 3" xfId="5867"/>
    <cellStyle name="표준 2 11 3" xfId="5868"/>
    <cellStyle name="표준 2 12" xfId="3530"/>
    <cellStyle name="표준 2 13" xfId="3531"/>
    <cellStyle name="표준 2 14" xfId="3532"/>
    <cellStyle name="표준 2 2" xfId="304"/>
    <cellStyle name="표준 2 2 2" xfId="305"/>
    <cellStyle name="표준 2 2 2 2" xfId="3533"/>
    <cellStyle name="표준 2 2 2 3" xfId="3534"/>
    <cellStyle name="표준 2 2 3" xfId="3535"/>
    <cellStyle name="표준 2 2 3 2" xfId="3536"/>
    <cellStyle name="표준 2 2 3 3" xfId="3537"/>
    <cellStyle name="표준 2 2 3 4" xfId="5869"/>
    <cellStyle name="표준 2 2 3_004_노동" xfId="3538"/>
    <cellStyle name="표준 2 2 4" xfId="3539"/>
    <cellStyle name="표준 2 2 4 2" xfId="3540"/>
    <cellStyle name="표준 2 2 5" xfId="3541"/>
    <cellStyle name="표준 2 2 6" xfId="3542"/>
    <cellStyle name="표준 2 2 6 2" xfId="3543"/>
    <cellStyle name="표준 2 2 7" xfId="3544"/>
    <cellStyle name="표준 2 2 7 2" xfId="5870"/>
    <cellStyle name="표준 2 2_004_노동" xfId="3545"/>
    <cellStyle name="표준 2 3" xfId="306"/>
    <cellStyle name="표준 2 3 2" xfId="307"/>
    <cellStyle name="표준 2 3 2 2" xfId="3546"/>
    <cellStyle name="표준 2 3 2 2 2" xfId="3547"/>
    <cellStyle name="표준 2 3 2 3" xfId="3548"/>
    <cellStyle name="표준 2 3 2_009_유통금융보험및기타서비스" xfId="3549"/>
    <cellStyle name="표준 2 3 3" xfId="3550"/>
    <cellStyle name="표준 2 3 3 2" xfId="3551"/>
    <cellStyle name="표준 2 3 3 3" xfId="3552"/>
    <cellStyle name="표준 2 3 3_010_주택건설" xfId="3553"/>
    <cellStyle name="표준 2 3 4" xfId="3554"/>
    <cellStyle name="표준 2 3 5" xfId="5871"/>
    <cellStyle name="표준 2 3_006_농림수산" xfId="3555"/>
    <cellStyle name="표준 2 4" xfId="308"/>
    <cellStyle name="표준 2 4 10" xfId="5872"/>
    <cellStyle name="표준 2 4 2" xfId="309"/>
    <cellStyle name="표준 2 4 2 2" xfId="2771"/>
    <cellStyle name="표준 2 4 2 2 2" xfId="3556"/>
    <cellStyle name="표준 2 4 2 2 3" xfId="5873"/>
    <cellStyle name="표준 2 4 2 3" xfId="3557"/>
    <cellStyle name="표준 2 4 2_009_유통금융보험및기타서비스" xfId="3558"/>
    <cellStyle name="표준 2 4 3" xfId="3559"/>
    <cellStyle name="표준 2 4 3 2" xfId="3560"/>
    <cellStyle name="표준 2 4 3 3" xfId="3561"/>
    <cellStyle name="표준 2 4 4" xfId="5874"/>
    <cellStyle name="표준 2 4 4 2" xfId="5875"/>
    <cellStyle name="표준 2 4 5" xfId="5876"/>
    <cellStyle name="표준 2 4 6" xfId="5877"/>
    <cellStyle name="표준 2 4 7" xfId="5878"/>
    <cellStyle name="표준 2 4 8" xfId="5879"/>
    <cellStyle name="표준 2 4 9" xfId="5880"/>
    <cellStyle name="표준 2 4_004_노동" xfId="3562"/>
    <cellStyle name="표준 2 5" xfId="310"/>
    <cellStyle name="표준 2 5 2" xfId="311"/>
    <cellStyle name="표준 2 5 2 2" xfId="3563"/>
    <cellStyle name="표준 2 5 3" xfId="3564"/>
    <cellStyle name="표준 2 5_006_농림수산" xfId="3565"/>
    <cellStyle name="표준 2 6" xfId="312"/>
    <cellStyle name="표준 2 6 2" xfId="3566"/>
    <cellStyle name="표준 2 6 2 2" xfId="3567"/>
    <cellStyle name="표준 2 6 3" xfId="3568"/>
    <cellStyle name="표준 2 6 3 2" xfId="3569"/>
    <cellStyle name="표준 2 6_004_노동" xfId="3570"/>
    <cellStyle name="표준 2 7" xfId="313"/>
    <cellStyle name="표준 2 7 2" xfId="5881"/>
    <cellStyle name="표준 2 8" xfId="314"/>
    <cellStyle name="표준 2 9" xfId="315"/>
    <cellStyle name="표준 2_(붙임2) 시정통계 활용도 의견조사표" xfId="3571"/>
    <cellStyle name="표준 2_시군자료(앞_수의사현황포함)(1)" xfId="3740"/>
    <cellStyle name="표준 20" xfId="3572"/>
    <cellStyle name="표준 21" xfId="3573"/>
    <cellStyle name="표준 22" xfId="3574"/>
    <cellStyle name="표준 22 2" xfId="3575"/>
    <cellStyle name="표준 22 3" xfId="5882"/>
    <cellStyle name="표준 23" xfId="3576"/>
    <cellStyle name="표준 24" xfId="3577"/>
    <cellStyle name="표준 25" xfId="3578"/>
    <cellStyle name="표준 26" xfId="3579"/>
    <cellStyle name="표준 26 2" xfId="3580"/>
    <cellStyle name="표준 26 2 2" xfId="5883"/>
    <cellStyle name="표준 27" xfId="3581"/>
    <cellStyle name="표준 27 2" xfId="3582"/>
    <cellStyle name="표준 27 2 2" xfId="5884"/>
    <cellStyle name="표준 28" xfId="3583"/>
    <cellStyle name="표준 29" xfId="3584"/>
    <cellStyle name="표준 3" xfId="316"/>
    <cellStyle name="표준 3 10" xfId="3585"/>
    <cellStyle name="표준 3 10 2" xfId="5885"/>
    <cellStyle name="표준 3 11" xfId="3586"/>
    <cellStyle name="표준 3 12" xfId="2772"/>
    <cellStyle name="표준 3 2" xfId="317"/>
    <cellStyle name="표준 3 2 2" xfId="318"/>
    <cellStyle name="표준 3 2 2 2" xfId="3587"/>
    <cellStyle name="표준 3 2 3" xfId="3588"/>
    <cellStyle name="표준 3 2 3 2" xfId="3589"/>
    <cellStyle name="표준 3 2 4" xfId="3590"/>
    <cellStyle name="표준 3 2 4 2" xfId="5886"/>
    <cellStyle name="표준 3 2 4 3" xfId="5887"/>
    <cellStyle name="표준 3 2 5" xfId="5888"/>
    <cellStyle name="표준 3 2_6.농림수산 37  수정(산림녹지과)" xfId="319"/>
    <cellStyle name="표준 3 3" xfId="320"/>
    <cellStyle name="표준 3 3 2" xfId="321"/>
    <cellStyle name="표준 3 3 2 2" xfId="2773"/>
    <cellStyle name="표준 3 3 2 2 2" xfId="3591"/>
    <cellStyle name="표준 3 3 2 2 3" xfId="5889"/>
    <cellStyle name="표준 3 3 2 3" xfId="3592"/>
    <cellStyle name="표준 3 3 2 3 2" xfId="3593"/>
    <cellStyle name="표준 3 3 2 4" xfId="5890"/>
    <cellStyle name="표준 3 3 2_004_노동" xfId="3594"/>
    <cellStyle name="표준 3 3 3" xfId="2774"/>
    <cellStyle name="표준 3 3 3 2" xfId="2775"/>
    <cellStyle name="표준 3 3 3 2 2" xfId="5891"/>
    <cellStyle name="표준 3 3 3 3" xfId="3595"/>
    <cellStyle name="표준 3 3 3 4" xfId="5892"/>
    <cellStyle name="표준 3 3 3_010_주택건설" xfId="3596"/>
    <cellStyle name="표준 3 3 4" xfId="3597"/>
    <cellStyle name="표준 3 3 5" xfId="5893"/>
    <cellStyle name="표준 3 3_006_농림수산" xfId="3598"/>
    <cellStyle name="표준 3 4" xfId="322"/>
    <cellStyle name="표준 3 4 2" xfId="2776"/>
    <cellStyle name="표준 3 4 2 2" xfId="3599"/>
    <cellStyle name="표준 3 4 2 2 2" xfId="3600"/>
    <cellStyle name="표준 3 4 3" xfId="2777"/>
    <cellStyle name="표준 3 4 3 2" xfId="3601"/>
    <cellStyle name="표준 3 4 3 3" xfId="5894"/>
    <cellStyle name="표준 3 4 3 4" xfId="5895"/>
    <cellStyle name="표준 3 4 4" xfId="3602"/>
    <cellStyle name="표준 3 4_006_농림수산" xfId="3603"/>
    <cellStyle name="표준 3 5" xfId="2778"/>
    <cellStyle name="표준 3 5 2" xfId="2779"/>
    <cellStyle name="표준 3 5 2 2" xfId="3604"/>
    <cellStyle name="표준 3 5 2 3" xfId="5896"/>
    <cellStyle name="표준 3 6" xfId="3605"/>
    <cellStyle name="표준 3 6 2" xfId="3606"/>
    <cellStyle name="표준 3 6 2 2" xfId="3607"/>
    <cellStyle name="표준 3 6 2 3" xfId="5897"/>
    <cellStyle name="표준 3 6 3" xfId="5898"/>
    <cellStyle name="표준 3 7" xfId="3608"/>
    <cellStyle name="표준 3 8" xfId="3609"/>
    <cellStyle name="표준 3 9" xfId="3610"/>
    <cellStyle name="표준 3_004_노동" xfId="3611"/>
    <cellStyle name="표준 30" xfId="3612"/>
    <cellStyle name="표준 31" xfId="3613"/>
    <cellStyle name="표준 32" xfId="3614"/>
    <cellStyle name="표준 33" xfId="3615"/>
    <cellStyle name="표준 34" xfId="3616"/>
    <cellStyle name="표준 35" xfId="3617"/>
    <cellStyle name="표준 36" xfId="3618"/>
    <cellStyle name="표준 37" xfId="3619"/>
    <cellStyle name="표준 38" xfId="3620"/>
    <cellStyle name="표준 39" xfId="3621"/>
    <cellStyle name="표준 4" xfId="323"/>
    <cellStyle name="표준 4 10" xfId="3622"/>
    <cellStyle name="표준 4 10 2" xfId="5899"/>
    <cellStyle name="표준 4 11" xfId="2780"/>
    <cellStyle name="표준 4 11 2" xfId="5900"/>
    <cellStyle name="표준 4 12" xfId="5901"/>
    <cellStyle name="표준 4 2" xfId="324"/>
    <cellStyle name="표준 4 2 2" xfId="325"/>
    <cellStyle name="표준 4 2 3" xfId="3623"/>
    <cellStyle name="표준 4 2 3 2" xfId="3624"/>
    <cellStyle name="표준 4 2 3_012_보건및사회보장" xfId="3625"/>
    <cellStyle name="표준 4 2 4" xfId="3626"/>
    <cellStyle name="표준 4 2 4 2" xfId="3627"/>
    <cellStyle name="표준 4 2_009_유통금융보험및기타서비스" xfId="3628"/>
    <cellStyle name="표준 4 3" xfId="326"/>
    <cellStyle name="표준 4 3 2" xfId="3629"/>
    <cellStyle name="표준 4 3 3" xfId="3630"/>
    <cellStyle name="표준 4 3 4" xfId="5902"/>
    <cellStyle name="표준 4 3_004_노동" xfId="3631"/>
    <cellStyle name="표준 4 4" xfId="327"/>
    <cellStyle name="표준 4 4 2" xfId="3632"/>
    <cellStyle name="표준 4 4 3" xfId="3633"/>
    <cellStyle name="표준 4 4 3 2" xfId="3634"/>
    <cellStyle name="표준 4 4 4" xfId="5903"/>
    <cellStyle name="표준 4 4_004_노동" xfId="3635"/>
    <cellStyle name="표준 4 5" xfId="2781"/>
    <cellStyle name="표준 4 5 2" xfId="2782"/>
    <cellStyle name="표준 4 5 2 2" xfId="3636"/>
    <cellStyle name="표준 4 5 2 2 2" xfId="5904"/>
    <cellStyle name="표준 4 5 2 2 3" xfId="5905"/>
    <cellStyle name="표준 4 5 2 2 4" xfId="5906"/>
    <cellStyle name="표준 4 5 2 3" xfId="3637"/>
    <cellStyle name="표준 4 5 2 4" xfId="5907"/>
    <cellStyle name="표준 4 5 2 5" xfId="5908"/>
    <cellStyle name="표준 4 5 3" xfId="5909"/>
    <cellStyle name="표준 4 6" xfId="3638"/>
    <cellStyle name="표준 4 6 2" xfId="3639"/>
    <cellStyle name="표준 4 6 2 2" xfId="5910"/>
    <cellStyle name="표준 4 6 2 3" xfId="5911"/>
    <cellStyle name="표준 4 6 2 4" xfId="5912"/>
    <cellStyle name="표준 4 6 3" xfId="3640"/>
    <cellStyle name="표준 4 6 4" xfId="5913"/>
    <cellStyle name="표준 4 7" xfId="3641"/>
    <cellStyle name="표준 4 7 2" xfId="3642"/>
    <cellStyle name="표준 4 8" xfId="3643"/>
    <cellStyle name="표준 4 8 2" xfId="3644"/>
    <cellStyle name="표준 4 9" xfId="3645"/>
    <cellStyle name="표준 4 9 2" xfId="5914"/>
    <cellStyle name="표준 4_004_노동" xfId="3646"/>
    <cellStyle name="표준 40" xfId="3647"/>
    <cellStyle name="표준 40 2" xfId="3648"/>
    <cellStyle name="표준 40 2 2" xfId="5915"/>
    <cellStyle name="표준 41" xfId="3649"/>
    <cellStyle name="표준 41 2" xfId="3650"/>
    <cellStyle name="표준 41 2 2" xfId="5916"/>
    <cellStyle name="표준 42" xfId="3651"/>
    <cellStyle name="표준 42 2" xfId="3652"/>
    <cellStyle name="표준 42 3" xfId="5917"/>
    <cellStyle name="표준 43" xfId="3653"/>
    <cellStyle name="표준 43 2" xfId="3654"/>
    <cellStyle name="표준 44" xfId="3655"/>
    <cellStyle name="표준 45" xfId="3656"/>
    <cellStyle name="표준 46" xfId="3657"/>
    <cellStyle name="표준 47" xfId="3658"/>
    <cellStyle name="표준 48" xfId="3659"/>
    <cellStyle name="표준 49" xfId="3660"/>
    <cellStyle name="표준 5" xfId="328"/>
    <cellStyle name="표준 5 10" xfId="3661"/>
    <cellStyle name="표준 5 11" xfId="5918"/>
    <cellStyle name="표준 5 2" xfId="329"/>
    <cellStyle name="표준 5 2 2" xfId="2784"/>
    <cellStyle name="표준 5 2 2 2" xfId="3662"/>
    <cellStyle name="표준 5 2 2 3" xfId="3663"/>
    <cellStyle name="표준 5 2 2_012_보건및사회보장" xfId="3664"/>
    <cellStyle name="표준 5 2 3" xfId="2785"/>
    <cellStyle name="표준 5 2 3 2" xfId="3665"/>
    <cellStyle name="표준 5 2 3 3" xfId="5919"/>
    <cellStyle name="표준 5 2 4" xfId="3666"/>
    <cellStyle name="표준 5 2 5" xfId="2783"/>
    <cellStyle name="표준 5 2_004_노동" xfId="3667"/>
    <cellStyle name="표준 5 3" xfId="2786"/>
    <cellStyle name="표준 5 3 2" xfId="2787"/>
    <cellStyle name="표준 5 3 2 2" xfId="5920"/>
    <cellStyle name="표준 5 3 3" xfId="3668"/>
    <cellStyle name="표준 5 3 4" xfId="3669"/>
    <cellStyle name="표준 5 3 5" xfId="5921"/>
    <cellStyle name="표준 5 3_010_주택건설" xfId="3670"/>
    <cellStyle name="표준 5 4" xfId="3671"/>
    <cellStyle name="표준 5 4 2" xfId="3672"/>
    <cellStyle name="표준 5 4 3" xfId="5922"/>
    <cellStyle name="표준 5 5" xfId="3673"/>
    <cellStyle name="표준 5 6" xfId="3674"/>
    <cellStyle name="표준 5 6 2" xfId="5923"/>
    <cellStyle name="표준 5 7" xfId="3675"/>
    <cellStyle name="표준 5 8" xfId="3676"/>
    <cellStyle name="표준 5 8 2" xfId="5924"/>
    <cellStyle name="표준 5 8 3" xfId="5925"/>
    <cellStyle name="표준 5 9" xfId="3677"/>
    <cellStyle name="표준 5_004_노동" xfId="3678"/>
    <cellStyle name="표준 50" xfId="3679"/>
    <cellStyle name="표준 50 2" xfId="3680"/>
    <cellStyle name="표준 50 2 2" xfId="5926"/>
    <cellStyle name="표준 51" xfId="3681"/>
    <cellStyle name="표준 52" xfId="3682"/>
    <cellStyle name="표준 52 2" xfId="3683"/>
    <cellStyle name="표준 53" xfId="3684"/>
    <cellStyle name="표준 53 2" xfId="3685"/>
    <cellStyle name="표준 54" xfId="3686"/>
    <cellStyle name="표준 55" xfId="3687"/>
    <cellStyle name="표준 56" xfId="3688"/>
    <cellStyle name="표준 57" xfId="5927"/>
    <cellStyle name="표준 58" xfId="5928"/>
    <cellStyle name="표준 59" xfId="5929"/>
    <cellStyle name="표준 6" xfId="330"/>
    <cellStyle name="표준 6 10" xfId="5930"/>
    <cellStyle name="표준 6 11" xfId="5931"/>
    <cellStyle name="표준 6 2" xfId="2788"/>
    <cellStyle name="표준 6 2 2" xfId="3689"/>
    <cellStyle name="표준 6 2 3" xfId="5932"/>
    <cellStyle name="표준 6 2_010_주택건설" xfId="3690"/>
    <cellStyle name="표준 6 3" xfId="2789"/>
    <cellStyle name="표준 6 3 2" xfId="2790"/>
    <cellStyle name="표준 6 3 2 2" xfId="3691"/>
    <cellStyle name="표준 6 3 3" xfId="3692"/>
    <cellStyle name="표준 6 3 4" xfId="5933"/>
    <cellStyle name="표준 6 3_004_노동" xfId="3693"/>
    <cellStyle name="표준 6 4" xfId="3694"/>
    <cellStyle name="표준 6 4 2" xfId="3695"/>
    <cellStyle name="표준 6 4 3" xfId="5934"/>
    <cellStyle name="표준 6 5" xfId="3696"/>
    <cellStyle name="표준 6 5 2" xfId="3697"/>
    <cellStyle name="표준 6 5 3" xfId="5935"/>
    <cellStyle name="표준 6 6" xfId="3698"/>
    <cellStyle name="표준 6 7" xfId="3699"/>
    <cellStyle name="표준 6 7 2" xfId="5936"/>
    <cellStyle name="표준 6 7 2 2" xfId="5937"/>
    <cellStyle name="표준 6 7 3" xfId="5938"/>
    <cellStyle name="표준 6 8" xfId="5939"/>
    <cellStyle name="표준 6 9" xfId="5940"/>
    <cellStyle name="표준 6_004_노동" xfId="3700"/>
    <cellStyle name="표준 60" xfId="5941"/>
    <cellStyle name="표준 61" xfId="5942"/>
    <cellStyle name="표준 61 10" xfId="5943"/>
    <cellStyle name="표준 61 10 2" xfId="6073"/>
    <cellStyle name="표준 61 10 2 2" xfId="6334"/>
    <cellStyle name="표준 61 10 2 2 2" xfId="7010"/>
    <cellStyle name="표준 61 10 2 2 3" xfId="7685"/>
    <cellStyle name="표준 61 10 2 3" xfId="6560"/>
    <cellStyle name="표준 61 10 2 3 2" xfId="7235"/>
    <cellStyle name="표준 61 10 2 3 3" xfId="7910"/>
    <cellStyle name="표준 61 10 2 4" xfId="6785"/>
    <cellStyle name="표준 61 10 2 5" xfId="7460"/>
    <cellStyle name="표준 61 10 3" xfId="6182"/>
    <cellStyle name="표준 61 10 3 2" xfId="6409"/>
    <cellStyle name="표준 61 10 3 2 2" xfId="7085"/>
    <cellStyle name="표준 61 10 3 2 3" xfId="7760"/>
    <cellStyle name="표준 61 10 3 3" xfId="6635"/>
    <cellStyle name="표준 61 10 3 3 2" xfId="7310"/>
    <cellStyle name="표준 61 10 3 3 3" xfId="7985"/>
    <cellStyle name="표준 61 10 3 4" xfId="6860"/>
    <cellStyle name="표준 61 10 3 5" xfId="7535"/>
    <cellStyle name="표준 61 10 4" xfId="6259"/>
    <cellStyle name="표준 61 10 4 2" xfId="6935"/>
    <cellStyle name="표준 61 10 4 3" xfId="7610"/>
    <cellStyle name="표준 61 10 5" xfId="6485"/>
    <cellStyle name="표준 61 10 5 2" xfId="7160"/>
    <cellStyle name="표준 61 10 5 3" xfId="7835"/>
    <cellStyle name="표준 61 10 6" xfId="6710"/>
    <cellStyle name="표준 61 10 7" xfId="7385"/>
    <cellStyle name="표준 61 11" xfId="5944"/>
    <cellStyle name="표준 61 11 2" xfId="6074"/>
    <cellStyle name="표준 61 11 2 2" xfId="6335"/>
    <cellStyle name="표준 61 11 2 2 2" xfId="7011"/>
    <cellStyle name="표준 61 11 2 2 3" xfId="7686"/>
    <cellStyle name="표준 61 11 2 3" xfId="6561"/>
    <cellStyle name="표준 61 11 2 3 2" xfId="7236"/>
    <cellStyle name="표준 61 11 2 3 3" xfId="7911"/>
    <cellStyle name="표준 61 11 2 4" xfId="6786"/>
    <cellStyle name="표준 61 11 2 5" xfId="7461"/>
    <cellStyle name="표준 61 11 3" xfId="6183"/>
    <cellStyle name="표준 61 11 3 2" xfId="6410"/>
    <cellStyle name="표준 61 11 3 2 2" xfId="7086"/>
    <cellStyle name="표준 61 11 3 2 3" xfId="7761"/>
    <cellStyle name="표준 61 11 3 3" xfId="6636"/>
    <cellStyle name="표준 61 11 3 3 2" xfId="7311"/>
    <cellStyle name="표준 61 11 3 3 3" xfId="7986"/>
    <cellStyle name="표준 61 11 3 4" xfId="6861"/>
    <cellStyle name="표준 61 11 3 5" xfId="7536"/>
    <cellStyle name="표준 61 11 4" xfId="6260"/>
    <cellStyle name="표준 61 11 4 2" xfId="6936"/>
    <cellStyle name="표준 61 11 4 3" xfId="7611"/>
    <cellStyle name="표준 61 11 5" xfId="6486"/>
    <cellStyle name="표준 61 11 5 2" xfId="7161"/>
    <cellStyle name="표준 61 11 5 3" xfId="7836"/>
    <cellStyle name="표준 61 11 6" xfId="6711"/>
    <cellStyle name="표준 61 11 7" xfId="7386"/>
    <cellStyle name="표준 61 12" xfId="6072"/>
    <cellStyle name="표준 61 12 2" xfId="6333"/>
    <cellStyle name="표준 61 12 2 2" xfId="7009"/>
    <cellStyle name="표준 61 12 2 3" xfId="7684"/>
    <cellStyle name="표준 61 12 3" xfId="6559"/>
    <cellStyle name="표준 61 12 3 2" xfId="7234"/>
    <cellStyle name="표준 61 12 3 3" xfId="7909"/>
    <cellStyle name="표준 61 12 4" xfId="6784"/>
    <cellStyle name="표준 61 12 5" xfId="7459"/>
    <cellStyle name="표준 61 13" xfId="6181"/>
    <cellStyle name="표준 61 13 2" xfId="6408"/>
    <cellStyle name="표준 61 13 2 2" xfId="7084"/>
    <cellStyle name="표준 61 13 2 3" xfId="7759"/>
    <cellStyle name="표준 61 13 3" xfId="6634"/>
    <cellStyle name="표준 61 13 3 2" xfId="7309"/>
    <cellStyle name="표준 61 13 3 3" xfId="7984"/>
    <cellStyle name="표준 61 13 4" xfId="6859"/>
    <cellStyle name="표준 61 13 5" xfId="7534"/>
    <cellStyle name="표준 61 14" xfId="6258"/>
    <cellStyle name="표준 61 14 2" xfId="6934"/>
    <cellStyle name="표준 61 14 3" xfId="7609"/>
    <cellStyle name="표준 61 15" xfId="6484"/>
    <cellStyle name="표준 61 15 2" xfId="7159"/>
    <cellStyle name="표준 61 15 3" xfId="7834"/>
    <cellStyle name="표준 61 16" xfId="6709"/>
    <cellStyle name="표준 61 17" xfId="7384"/>
    <cellStyle name="표준 61 2" xfId="5945"/>
    <cellStyle name="표준 61 3" xfId="5946"/>
    <cellStyle name="표준 61 3 2" xfId="6075"/>
    <cellStyle name="표준 61 3 2 2" xfId="6336"/>
    <cellStyle name="표준 61 3 2 2 2" xfId="7012"/>
    <cellStyle name="표준 61 3 2 2 3" xfId="7687"/>
    <cellStyle name="표준 61 3 2 3" xfId="6562"/>
    <cellStyle name="표준 61 3 2 3 2" xfId="7237"/>
    <cellStyle name="표준 61 3 2 3 3" xfId="7912"/>
    <cellStyle name="표준 61 3 2 4" xfId="6787"/>
    <cellStyle name="표준 61 3 2 5" xfId="7462"/>
    <cellStyle name="표준 61 3 3" xfId="6184"/>
    <cellStyle name="표준 61 3 3 2" xfId="6411"/>
    <cellStyle name="표준 61 3 3 2 2" xfId="7087"/>
    <cellStyle name="표준 61 3 3 2 3" xfId="7762"/>
    <cellStyle name="표준 61 3 3 3" xfId="6637"/>
    <cellStyle name="표준 61 3 3 3 2" xfId="7312"/>
    <cellStyle name="표준 61 3 3 3 3" xfId="7987"/>
    <cellStyle name="표준 61 3 3 4" xfId="6862"/>
    <cellStyle name="표준 61 3 3 5" xfId="7537"/>
    <cellStyle name="표준 61 3 4" xfId="6261"/>
    <cellStyle name="표준 61 3 4 2" xfId="6937"/>
    <cellStyle name="표준 61 3 4 3" xfId="7612"/>
    <cellStyle name="표준 61 3 5" xfId="6487"/>
    <cellStyle name="표준 61 3 5 2" xfId="7162"/>
    <cellStyle name="표준 61 3 5 3" xfId="7837"/>
    <cellStyle name="표준 61 3 6" xfId="6712"/>
    <cellStyle name="표준 61 3 7" xfId="7387"/>
    <cellStyle name="표준 61 4" xfId="5947"/>
    <cellStyle name="표준 61 4 2" xfId="6076"/>
    <cellStyle name="표준 61 4 2 2" xfId="6337"/>
    <cellStyle name="표준 61 4 2 2 2" xfId="7013"/>
    <cellStyle name="표준 61 4 2 2 3" xfId="7688"/>
    <cellStyle name="표준 61 4 2 3" xfId="6563"/>
    <cellStyle name="표준 61 4 2 3 2" xfId="7238"/>
    <cellStyle name="표준 61 4 2 3 3" xfId="7913"/>
    <cellStyle name="표준 61 4 2 4" xfId="6788"/>
    <cellStyle name="표준 61 4 2 5" xfId="7463"/>
    <cellStyle name="표준 61 4 3" xfId="6185"/>
    <cellStyle name="표준 61 4 3 2" xfId="6412"/>
    <cellStyle name="표준 61 4 3 2 2" xfId="7088"/>
    <cellStyle name="표준 61 4 3 2 3" xfId="7763"/>
    <cellStyle name="표준 61 4 3 3" xfId="6638"/>
    <cellStyle name="표준 61 4 3 3 2" xfId="7313"/>
    <cellStyle name="표준 61 4 3 3 3" xfId="7988"/>
    <cellStyle name="표준 61 4 3 4" xfId="6863"/>
    <cellStyle name="표준 61 4 3 5" xfId="7538"/>
    <cellStyle name="표준 61 4 4" xfId="6262"/>
    <cellStyle name="표준 61 4 4 2" xfId="6938"/>
    <cellStyle name="표준 61 4 4 3" xfId="7613"/>
    <cellStyle name="표준 61 4 5" xfId="6488"/>
    <cellStyle name="표준 61 4 5 2" xfId="7163"/>
    <cellStyle name="표준 61 4 5 3" xfId="7838"/>
    <cellStyle name="표준 61 4 6" xfId="6713"/>
    <cellStyle name="표준 61 4 7" xfId="7388"/>
    <cellStyle name="표준 61 5" xfId="5948"/>
    <cellStyle name="표준 61 5 2" xfId="6077"/>
    <cellStyle name="표준 61 5 2 2" xfId="6338"/>
    <cellStyle name="표준 61 5 2 2 2" xfId="7014"/>
    <cellStyle name="표준 61 5 2 2 3" xfId="7689"/>
    <cellStyle name="표준 61 5 2 3" xfId="6564"/>
    <cellStyle name="표준 61 5 2 3 2" xfId="7239"/>
    <cellStyle name="표준 61 5 2 3 3" xfId="7914"/>
    <cellStyle name="표준 61 5 2 4" xfId="6789"/>
    <cellStyle name="표준 61 5 2 5" xfId="7464"/>
    <cellStyle name="표준 61 5 3" xfId="6186"/>
    <cellStyle name="표준 61 5 3 2" xfId="6413"/>
    <cellStyle name="표준 61 5 3 2 2" xfId="7089"/>
    <cellStyle name="표준 61 5 3 2 3" xfId="7764"/>
    <cellStyle name="표준 61 5 3 3" xfId="6639"/>
    <cellStyle name="표준 61 5 3 3 2" xfId="7314"/>
    <cellStyle name="표준 61 5 3 3 3" xfId="7989"/>
    <cellStyle name="표준 61 5 3 4" xfId="6864"/>
    <cellStyle name="표준 61 5 3 5" xfId="7539"/>
    <cellStyle name="표준 61 5 4" xfId="6263"/>
    <cellStyle name="표준 61 5 4 2" xfId="6939"/>
    <cellStyle name="표준 61 5 4 3" xfId="7614"/>
    <cellStyle name="표준 61 5 5" xfId="6489"/>
    <cellStyle name="표준 61 5 5 2" xfId="7164"/>
    <cellStyle name="표준 61 5 5 3" xfId="7839"/>
    <cellStyle name="표준 61 5 6" xfId="6714"/>
    <cellStyle name="표준 61 5 7" xfId="7389"/>
    <cellStyle name="표준 61 6" xfId="5949"/>
    <cellStyle name="표준 61 6 2" xfId="6078"/>
    <cellStyle name="표준 61 6 2 2" xfId="6339"/>
    <cellStyle name="표준 61 6 2 2 2" xfId="7015"/>
    <cellStyle name="표준 61 6 2 2 3" xfId="7690"/>
    <cellStyle name="표준 61 6 2 3" xfId="6565"/>
    <cellStyle name="표준 61 6 2 3 2" xfId="7240"/>
    <cellStyle name="표준 61 6 2 3 3" xfId="7915"/>
    <cellStyle name="표준 61 6 2 4" xfId="6790"/>
    <cellStyle name="표준 61 6 2 5" xfId="7465"/>
    <cellStyle name="표준 61 6 3" xfId="6187"/>
    <cellStyle name="표준 61 6 3 2" xfId="6414"/>
    <cellStyle name="표준 61 6 3 2 2" xfId="7090"/>
    <cellStyle name="표준 61 6 3 2 3" xfId="7765"/>
    <cellStyle name="표준 61 6 3 3" xfId="6640"/>
    <cellStyle name="표준 61 6 3 3 2" xfId="7315"/>
    <cellStyle name="표준 61 6 3 3 3" xfId="7990"/>
    <cellStyle name="표준 61 6 3 4" xfId="6865"/>
    <cellStyle name="표준 61 6 3 5" xfId="7540"/>
    <cellStyle name="표준 61 6 4" xfId="6264"/>
    <cellStyle name="표준 61 6 4 2" xfId="6940"/>
    <cellStyle name="표준 61 6 4 3" xfId="7615"/>
    <cellStyle name="표준 61 6 5" xfId="6490"/>
    <cellStyle name="표준 61 6 5 2" xfId="7165"/>
    <cellStyle name="표준 61 6 5 3" xfId="7840"/>
    <cellStyle name="표준 61 6 6" xfId="6715"/>
    <cellStyle name="표준 61 6 7" xfId="7390"/>
    <cellStyle name="표준 61 7" xfId="5950"/>
    <cellStyle name="표준 61 7 2" xfId="6079"/>
    <cellStyle name="표준 61 7 2 2" xfId="6340"/>
    <cellStyle name="표준 61 7 2 2 2" xfId="7016"/>
    <cellStyle name="표준 61 7 2 2 3" xfId="7691"/>
    <cellStyle name="표준 61 7 2 3" xfId="6566"/>
    <cellStyle name="표준 61 7 2 3 2" xfId="7241"/>
    <cellStyle name="표준 61 7 2 3 3" xfId="7916"/>
    <cellStyle name="표준 61 7 2 4" xfId="6791"/>
    <cellStyle name="표준 61 7 2 5" xfId="7466"/>
    <cellStyle name="표준 61 7 3" xfId="6188"/>
    <cellStyle name="표준 61 7 3 2" xfId="6415"/>
    <cellStyle name="표준 61 7 3 2 2" xfId="7091"/>
    <cellStyle name="표준 61 7 3 2 3" xfId="7766"/>
    <cellStyle name="표준 61 7 3 3" xfId="6641"/>
    <cellStyle name="표준 61 7 3 3 2" xfId="7316"/>
    <cellStyle name="표준 61 7 3 3 3" xfId="7991"/>
    <cellStyle name="표준 61 7 3 4" xfId="6866"/>
    <cellStyle name="표준 61 7 3 5" xfId="7541"/>
    <cellStyle name="표준 61 7 4" xfId="6265"/>
    <cellStyle name="표준 61 7 4 2" xfId="6941"/>
    <cellStyle name="표준 61 7 4 3" xfId="7616"/>
    <cellStyle name="표준 61 7 5" xfId="6491"/>
    <cellStyle name="표준 61 7 5 2" xfId="7166"/>
    <cellStyle name="표준 61 7 5 3" xfId="7841"/>
    <cellStyle name="표준 61 7 6" xfId="6716"/>
    <cellStyle name="표준 61 7 7" xfId="7391"/>
    <cellStyle name="표준 61 8" xfId="5951"/>
    <cellStyle name="표준 61 8 2" xfId="6080"/>
    <cellStyle name="표준 61 8 2 2" xfId="6341"/>
    <cellStyle name="표준 61 8 2 2 2" xfId="7017"/>
    <cellStyle name="표준 61 8 2 2 3" xfId="7692"/>
    <cellStyle name="표준 61 8 2 3" xfId="6567"/>
    <cellStyle name="표준 61 8 2 3 2" xfId="7242"/>
    <cellStyle name="표준 61 8 2 3 3" xfId="7917"/>
    <cellStyle name="표준 61 8 2 4" xfId="6792"/>
    <cellStyle name="표준 61 8 2 5" xfId="7467"/>
    <cellStyle name="표준 61 8 3" xfId="6189"/>
    <cellStyle name="표준 61 8 3 2" xfId="6416"/>
    <cellStyle name="표준 61 8 3 2 2" xfId="7092"/>
    <cellStyle name="표준 61 8 3 2 3" xfId="7767"/>
    <cellStyle name="표준 61 8 3 3" xfId="6642"/>
    <cellStyle name="표준 61 8 3 3 2" xfId="7317"/>
    <cellStyle name="표준 61 8 3 3 3" xfId="7992"/>
    <cellStyle name="표준 61 8 3 4" xfId="6867"/>
    <cellStyle name="표준 61 8 3 5" xfId="7542"/>
    <cellStyle name="표준 61 8 4" xfId="6266"/>
    <cellStyle name="표준 61 8 4 2" xfId="6942"/>
    <cellStyle name="표준 61 8 4 3" xfId="7617"/>
    <cellStyle name="표준 61 8 5" xfId="6492"/>
    <cellStyle name="표준 61 8 5 2" xfId="7167"/>
    <cellStyle name="표준 61 8 5 3" xfId="7842"/>
    <cellStyle name="표준 61 8 6" xfId="6717"/>
    <cellStyle name="표준 61 8 7" xfId="7392"/>
    <cellStyle name="표준 61 9" xfId="5952"/>
    <cellStyle name="표준 61 9 2" xfId="6081"/>
    <cellStyle name="표준 61 9 2 2" xfId="6342"/>
    <cellStyle name="표준 61 9 2 2 2" xfId="7018"/>
    <cellStyle name="표준 61 9 2 2 3" xfId="7693"/>
    <cellStyle name="표준 61 9 2 3" xfId="6568"/>
    <cellStyle name="표준 61 9 2 3 2" xfId="7243"/>
    <cellStyle name="표준 61 9 2 3 3" xfId="7918"/>
    <cellStyle name="표준 61 9 2 4" xfId="6793"/>
    <cellStyle name="표준 61 9 2 5" xfId="7468"/>
    <cellStyle name="표준 61 9 3" xfId="6190"/>
    <cellStyle name="표준 61 9 3 2" xfId="6417"/>
    <cellStyle name="표준 61 9 3 2 2" xfId="7093"/>
    <cellStyle name="표준 61 9 3 2 3" xfId="7768"/>
    <cellStyle name="표준 61 9 3 3" xfId="6643"/>
    <cellStyle name="표준 61 9 3 3 2" xfId="7318"/>
    <cellStyle name="표준 61 9 3 3 3" xfId="7993"/>
    <cellStyle name="표준 61 9 3 4" xfId="6868"/>
    <cellStyle name="표준 61 9 3 5" xfId="7543"/>
    <cellStyle name="표준 61 9 4" xfId="6267"/>
    <cellStyle name="표준 61 9 4 2" xfId="6943"/>
    <cellStyle name="표준 61 9 4 3" xfId="7618"/>
    <cellStyle name="표준 61 9 5" xfId="6493"/>
    <cellStyle name="표준 61 9 5 2" xfId="7168"/>
    <cellStyle name="표준 61 9 5 3" xfId="7843"/>
    <cellStyle name="표준 61 9 6" xfId="6718"/>
    <cellStyle name="표준 61 9 7" xfId="7393"/>
    <cellStyle name="표준 62" xfId="5953"/>
    <cellStyle name="표준 62 10" xfId="5954"/>
    <cellStyle name="표준 62 10 2" xfId="6083"/>
    <cellStyle name="표준 62 10 2 2" xfId="6344"/>
    <cellStyle name="표준 62 10 2 2 2" xfId="7020"/>
    <cellStyle name="표준 62 10 2 2 3" xfId="7695"/>
    <cellStyle name="표준 62 10 2 3" xfId="6570"/>
    <cellStyle name="표준 62 10 2 3 2" xfId="7245"/>
    <cellStyle name="표준 62 10 2 3 3" xfId="7920"/>
    <cellStyle name="표준 62 10 2 4" xfId="6795"/>
    <cellStyle name="표준 62 10 2 5" xfId="7470"/>
    <cellStyle name="표준 62 10 3" xfId="6192"/>
    <cellStyle name="표준 62 10 3 2" xfId="6419"/>
    <cellStyle name="표준 62 10 3 2 2" xfId="7095"/>
    <cellStyle name="표준 62 10 3 2 3" xfId="7770"/>
    <cellStyle name="표준 62 10 3 3" xfId="6645"/>
    <cellStyle name="표준 62 10 3 3 2" xfId="7320"/>
    <cellStyle name="표준 62 10 3 3 3" xfId="7995"/>
    <cellStyle name="표준 62 10 3 4" xfId="6870"/>
    <cellStyle name="표준 62 10 3 5" xfId="7545"/>
    <cellStyle name="표준 62 10 4" xfId="6269"/>
    <cellStyle name="표준 62 10 4 2" xfId="6945"/>
    <cellStyle name="표준 62 10 4 3" xfId="7620"/>
    <cellStyle name="표준 62 10 5" xfId="6495"/>
    <cellStyle name="표준 62 10 5 2" xfId="7170"/>
    <cellStyle name="표준 62 10 5 3" xfId="7845"/>
    <cellStyle name="표준 62 10 6" xfId="6720"/>
    <cellStyle name="표준 62 10 7" xfId="7395"/>
    <cellStyle name="표준 62 11" xfId="6082"/>
    <cellStyle name="표준 62 11 2" xfId="6343"/>
    <cellStyle name="표준 62 11 2 2" xfId="7019"/>
    <cellStyle name="표준 62 11 2 3" xfId="7694"/>
    <cellStyle name="표준 62 11 3" xfId="6569"/>
    <cellStyle name="표준 62 11 3 2" xfId="7244"/>
    <cellStyle name="표준 62 11 3 3" xfId="7919"/>
    <cellStyle name="표준 62 11 4" xfId="6794"/>
    <cellStyle name="표준 62 11 5" xfId="7469"/>
    <cellStyle name="표준 62 12" xfId="6191"/>
    <cellStyle name="표준 62 12 2" xfId="6418"/>
    <cellStyle name="표준 62 12 2 2" xfId="7094"/>
    <cellStyle name="표준 62 12 2 3" xfId="7769"/>
    <cellStyle name="표준 62 12 3" xfId="6644"/>
    <cellStyle name="표준 62 12 3 2" xfId="7319"/>
    <cellStyle name="표준 62 12 3 3" xfId="7994"/>
    <cellStyle name="표준 62 12 4" xfId="6869"/>
    <cellStyle name="표준 62 12 5" xfId="7544"/>
    <cellStyle name="표준 62 13" xfId="6268"/>
    <cellStyle name="표준 62 13 2" xfId="6944"/>
    <cellStyle name="표준 62 13 3" xfId="7619"/>
    <cellStyle name="표준 62 14" xfId="6494"/>
    <cellStyle name="표준 62 14 2" xfId="7169"/>
    <cellStyle name="표준 62 14 3" xfId="7844"/>
    <cellStyle name="표준 62 15" xfId="6719"/>
    <cellStyle name="표준 62 16" xfId="7394"/>
    <cellStyle name="표준 62 2" xfId="5955"/>
    <cellStyle name="표준 62 2 2" xfId="6084"/>
    <cellStyle name="표준 62 2 2 2" xfId="6345"/>
    <cellStyle name="표준 62 2 2 2 2" xfId="7021"/>
    <cellStyle name="표준 62 2 2 2 3" xfId="7696"/>
    <cellStyle name="표준 62 2 2 3" xfId="6571"/>
    <cellStyle name="표준 62 2 2 3 2" xfId="7246"/>
    <cellStyle name="표준 62 2 2 3 3" xfId="7921"/>
    <cellStyle name="표준 62 2 2 4" xfId="6796"/>
    <cellStyle name="표준 62 2 2 5" xfId="7471"/>
    <cellStyle name="표준 62 2 3" xfId="6193"/>
    <cellStyle name="표준 62 2 3 2" xfId="6420"/>
    <cellStyle name="표준 62 2 3 2 2" xfId="7096"/>
    <cellStyle name="표준 62 2 3 2 3" xfId="7771"/>
    <cellStyle name="표준 62 2 3 3" xfId="6646"/>
    <cellStyle name="표준 62 2 3 3 2" xfId="7321"/>
    <cellStyle name="표준 62 2 3 3 3" xfId="7996"/>
    <cellStyle name="표준 62 2 3 4" xfId="6871"/>
    <cellStyle name="표준 62 2 3 5" xfId="7546"/>
    <cellStyle name="표준 62 2 4" xfId="6270"/>
    <cellStyle name="표준 62 2 4 2" xfId="6946"/>
    <cellStyle name="표준 62 2 4 3" xfId="7621"/>
    <cellStyle name="표준 62 2 5" xfId="6496"/>
    <cellStyle name="표준 62 2 5 2" xfId="7171"/>
    <cellStyle name="표준 62 2 5 3" xfId="7846"/>
    <cellStyle name="표준 62 2 6" xfId="6721"/>
    <cellStyle name="표준 62 2 7" xfId="7396"/>
    <cellStyle name="표준 62 3" xfId="5956"/>
    <cellStyle name="표준 62 3 2" xfId="6085"/>
    <cellStyle name="표준 62 3 2 2" xfId="6346"/>
    <cellStyle name="표준 62 3 2 2 2" xfId="7022"/>
    <cellStyle name="표준 62 3 2 2 3" xfId="7697"/>
    <cellStyle name="표준 62 3 2 3" xfId="6572"/>
    <cellStyle name="표준 62 3 2 3 2" xfId="7247"/>
    <cellStyle name="표준 62 3 2 3 3" xfId="7922"/>
    <cellStyle name="표준 62 3 2 4" xfId="6797"/>
    <cellStyle name="표준 62 3 2 5" xfId="7472"/>
    <cellStyle name="표준 62 3 3" xfId="6194"/>
    <cellStyle name="표준 62 3 3 2" xfId="6421"/>
    <cellStyle name="표준 62 3 3 2 2" xfId="7097"/>
    <cellStyle name="표준 62 3 3 2 3" xfId="7772"/>
    <cellStyle name="표준 62 3 3 3" xfId="6647"/>
    <cellStyle name="표준 62 3 3 3 2" xfId="7322"/>
    <cellStyle name="표준 62 3 3 3 3" xfId="7997"/>
    <cellStyle name="표준 62 3 3 4" xfId="6872"/>
    <cellStyle name="표준 62 3 3 5" xfId="7547"/>
    <cellStyle name="표준 62 3 4" xfId="6271"/>
    <cellStyle name="표준 62 3 4 2" xfId="6947"/>
    <cellStyle name="표준 62 3 4 3" xfId="7622"/>
    <cellStyle name="표준 62 3 5" xfId="6497"/>
    <cellStyle name="표준 62 3 5 2" xfId="7172"/>
    <cellStyle name="표준 62 3 5 3" xfId="7847"/>
    <cellStyle name="표준 62 3 6" xfId="6722"/>
    <cellStyle name="표준 62 3 7" xfId="7397"/>
    <cellStyle name="표준 62 4" xfId="5957"/>
    <cellStyle name="표준 62 4 2" xfId="6086"/>
    <cellStyle name="표준 62 4 2 2" xfId="6347"/>
    <cellStyle name="표준 62 4 2 2 2" xfId="7023"/>
    <cellStyle name="표준 62 4 2 2 3" xfId="7698"/>
    <cellStyle name="표준 62 4 2 3" xfId="6573"/>
    <cellStyle name="표준 62 4 2 3 2" xfId="7248"/>
    <cellStyle name="표준 62 4 2 3 3" xfId="7923"/>
    <cellStyle name="표준 62 4 2 4" xfId="6798"/>
    <cellStyle name="표준 62 4 2 5" xfId="7473"/>
    <cellStyle name="표준 62 4 3" xfId="6195"/>
    <cellStyle name="표준 62 4 3 2" xfId="6422"/>
    <cellStyle name="표준 62 4 3 2 2" xfId="7098"/>
    <cellStyle name="표준 62 4 3 2 3" xfId="7773"/>
    <cellStyle name="표준 62 4 3 3" xfId="6648"/>
    <cellStyle name="표준 62 4 3 3 2" xfId="7323"/>
    <cellStyle name="표준 62 4 3 3 3" xfId="7998"/>
    <cellStyle name="표준 62 4 3 4" xfId="6873"/>
    <cellStyle name="표준 62 4 3 5" xfId="7548"/>
    <cellStyle name="표준 62 4 4" xfId="6272"/>
    <cellStyle name="표준 62 4 4 2" xfId="6948"/>
    <cellStyle name="표준 62 4 4 3" xfId="7623"/>
    <cellStyle name="표준 62 4 5" xfId="6498"/>
    <cellStyle name="표준 62 4 5 2" xfId="7173"/>
    <cellStyle name="표준 62 4 5 3" xfId="7848"/>
    <cellStyle name="표준 62 4 6" xfId="6723"/>
    <cellStyle name="표준 62 4 7" xfId="7398"/>
    <cellStyle name="표준 62 5" xfId="5958"/>
    <cellStyle name="표준 62 5 2" xfId="6087"/>
    <cellStyle name="표준 62 5 2 2" xfId="6348"/>
    <cellStyle name="표준 62 5 2 2 2" xfId="7024"/>
    <cellStyle name="표준 62 5 2 2 3" xfId="7699"/>
    <cellStyle name="표준 62 5 2 3" xfId="6574"/>
    <cellStyle name="표준 62 5 2 3 2" xfId="7249"/>
    <cellStyle name="표준 62 5 2 3 3" xfId="7924"/>
    <cellStyle name="표준 62 5 2 4" xfId="6799"/>
    <cellStyle name="표준 62 5 2 5" xfId="7474"/>
    <cellStyle name="표준 62 5 3" xfId="6196"/>
    <cellStyle name="표준 62 5 3 2" xfId="6423"/>
    <cellStyle name="표준 62 5 3 2 2" xfId="7099"/>
    <cellStyle name="표준 62 5 3 2 3" xfId="7774"/>
    <cellStyle name="표준 62 5 3 3" xfId="6649"/>
    <cellStyle name="표준 62 5 3 3 2" xfId="7324"/>
    <cellStyle name="표준 62 5 3 3 3" xfId="7999"/>
    <cellStyle name="표준 62 5 3 4" xfId="6874"/>
    <cellStyle name="표준 62 5 3 5" xfId="7549"/>
    <cellStyle name="표준 62 5 4" xfId="6273"/>
    <cellStyle name="표준 62 5 4 2" xfId="6949"/>
    <cellStyle name="표준 62 5 4 3" xfId="7624"/>
    <cellStyle name="표준 62 5 5" xfId="6499"/>
    <cellStyle name="표준 62 5 5 2" xfId="7174"/>
    <cellStyle name="표준 62 5 5 3" xfId="7849"/>
    <cellStyle name="표준 62 5 6" xfId="6724"/>
    <cellStyle name="표준 62 5 7" xfId="7399"/>
    <cellStyle name="표준 62 6" xfId="5959"/>
    <cellStyle name="표준 62 6 2" xfId="6088"/>
    <cellStyle name="표준 62 6 2 2" xfId="6349"/>
    <cellStyle name="표준 62 6 2 2 2" xfId="7025"/>
    <cellStyle name="표준 62 6 2 2 3" xfId="7700"/>
    <cellStyle name="표준 62 6 2 3" xfId="6575"/>
    <cellStyle name="표준 62 6 2 3 2" xfId="7250"/>
    <cellStyle name="표준 62 6 2 3 3" xfId="7925"/>
    <cellStyle name="표준 62 6 2 4" xfId="6800"/>
    <cellStyle name="표준 62 6 2 5" xfId="7475"/>
    <cellStyle name="표준 62 6 3" xfId="6197"/>
    <cellStyle name="표준 62 6 3 2" xfId="6424"/>
    <cellStyle name="표준 62 6 3 2 2" xfId="7100"/>
    <cellStyle name="표준 62 6 3 2 3" xfId="7775"/>
    <cellStyle name="표준 62 6 3 3" xfId="6650"/>
    <cellStyle name="표준 62 6 3 3 2" xfId="7325"/>
    <cellStyle name="표준 62 6 3 3 3" xfId="8000"/>
    <cellStyle name="표준 62 6 3 4" xfId="6875"/>
    <cellStyle name="표준 62 6 3 5" xfId="7550"/>
    <cellStyle name="표준 62 6 4" xfId="6274"/>
    <cellStyle name="표준 62 6 4 2" xfId="6950"/>
    <cellStyle name="표준 62 6 4 3" xfId="7625"/>
    <cellStyle name="표준 62 6 5" xfId="6500"/>
    <cellStyle name="표준 62 6 5 2" xfId="7175"/>
    <cellStyle name="표준 62 6 5 3" xfId="7850"/>
    <cellStyle name="표준 62 6 6" xfId="6725"/>
    <cellStyle name="표준 62 6 7" xfId="7400"/>
    <cellStyle name="표준 62 7" xfId="5960"/>
    <cellStyle name="표준 62 7 2" xfId="6089"/>
    <cellStyle name="표준 62 7 2 2" xfId="6350"/>
    <cellStyle name="표준 62 7 2 2 2" xfId="7026"/>
    <cellStyle name="표준 62 7 2 2 3" xfId="7701"/>
    <cellStyle name="표준 62 7 2 3" xfId="6576"/>
    <cellStyle name="표준 62 7 2 3 2" xfId="7251"/>
    <cellStyle name="표준 62 7 2 3 3" xfId="7926"/>
    <cellStyle name="표준 62 7 2 4" xfId="6801"/>
    <cellStyle name="표준 62 7 2 5" xfId="7476"/>
    <cellStyle name="표준 62 7 3" xfId="6198"/>
    <cellStyle name="표준 62 7 3 2" xfId="6425"/>
    <cellStyle name="표준 62 7 3 2 2" xfId="7101"/>
    <cellStyle name="표준 62 7 3 2 3" xfId="7776"/>
    <cellStyle name="표준 62 7 3 3" xfId="6651"/>
    <cellStyle name="표준 62 7 3 3 2" xfId="7326"/>
    <cellStyle name="표준 62 7 3 3 3" xfId="8001"/>
    <cellStyle name="표준 62 7 3 4" xfId="6876"/>
    <cellStyle name="표준 62 7 3 5" xfId="7551"/>
    <cellStyle name="표준 62 7 4" xfId="6275"/>
    <cellStyle name="표준 62 7 4 2" xfId="6951"/>
    <cellStyle name="표준 62 7 4 3" xfId="7626"/>
    <cellStyle name="표준 62 7 5" xfId="6501"/>
    <cellStyle name="표준 62 7 5 2" xfId="7176"/>
    <cellStyle name="표준 62 7 5 3" xfId="7851"/>
    <cellStyle name="표준 62 7 6" xfId="6726"/>
    <cellStyle name="표준 62 7 7" xfId="7401"/>
    <cellStyle name="표준 62 8" xfId="5961"/>
    <cellStyle name="표준 62 8 2" xfId="6090"/>
    <cellStyle name="표준 62 8 2 2" xfId="6351"/>
    <cellStyle name="표준 62 8 2 2 2" xfId="7027"/>
    <cellStyle name="표준 62 8 2 2 3" xfId="7702"/>
    <cellStyle name="표준 62 8 2 3" xfId="6577"/>
    <cellStyle name="표준 62 8 2 3 2" xfId="7252"/>
    <cellStyle name="표준 62 8 2 3 3" xfId="7927"/>
    <cellStyle name="표준 62 8 2 4" xfId="6802"/>
    <cellStyle name="표준 62 8 2 5" xfId="7477"/>
    <cellStyle name="표준 62 8 3" xfId="6199"/>
    <cellStyle name="표준 62 8 3 2" xfId="6426"/>
    <cellStyle name="표준 62 8 3 2 2" xfId="7102"/>
    <cellStyle name="표준 62 8 3 2 3" xfId="7777"/>
    <cellStyle name="표준 62 8 3 3" xfId="6652"/>
    <cellStyle name="표준 62 8 3 3 2" xfId="7327"/>
    <cellStyle name="표준 62 8 3 3 3" xfId="8002"/>
    <cellStyle name="표준 62 8 3 4" xfId="6877"/>
    <cellStyle name="표준 62 8 3 5" xfId="7552"/>
    <cellStyle name="표준 62 8 4" xfId="6276"/>
    <cellStyle name="표준 62 8 4 2" xfId="6952"/>
    <cellStyle name="표준 62 8 4 3" xfId="7627"/>
    <cellStyle name="표준 62 8 5" xfId="6502"/>
    <cellStyle name="표준 62 8 5 2" xfId="7177"/>
    <cellStyle name="표준 62 8 5 3" xfId="7852"/>
    <cellStyle name="표준 62 8 6" xfId="6727"/>
    <cellStyle name="표준 62 8 7" xfId="7402"/>
    <cellStyle name="표준 62 9" xfId="5962"/>
    <cellStyle name="표준 62 9 2" xfId="6091"/>
    <cellStyle name="표준 62 9 2 2" xfId="6352"/>
    <cellStyle name="표준 62 9 2 2 2" xfId="7028"/>
    <cellStyle name="표준 62 9 2 2 3" xfId="7703"/>
    <cellStyle name="표준 62 9 2 3" xfId="6578"/>
    <cellStyle name="표준 62 9 2 3 2" xfId="7253"/>
    <cellStyle name="표준 62 9 2 3 3" xfId="7928"/>
    <cellStyle name="표준 62 9 2 4" xfId="6803"/>
    <cellStyle name="표준 62 9 2 5" xfId="7478"/>
    <cellStyle name="표준 62 9 3" xfId="6200"/>
    <cellStyle name="표준 62 9 3 2" xfId="6427"/>
    <cellStyle name="표준 62 9 3 2 2" xfId="7103"/>
    <cellStyle name="표준 62 9 3 2 3" xfId="7778"/>
    <cellStyle name="표준 62 9 3 3" xfId="6653"/>
    <cellStyle name="표준 62 9 3 3 2" xfId="7328"/>
    <cellStyle name="표준 62 9 3 3 3" xfId="8003"/>
    <cellStyle name="표준 62 9 3 4" xfId="6878"/>
    <cellStyle name="표준 62 9 3 5" xfId="7553"/>
    <cellStyle name="표준 62 9 4" xfId="6277"/>
    <cellStyle name="표준 62 9 4 2" xfId="6953"/>
    <cellStyle name="표준 62 9 4 3" xfId="7628"/>
    <cellStyle name="표준 62 9 5" xfId="6503"/>
    <cellStyle name="표준 62 9 5 2" xfId="7178"/>
    <cellStyle name="표준 62 9 5 3" xfId="7853"/>
    <cellStyle name="표준 62 9 6" xfId="6728"/>
    <cellStyle name="표준 62 9 7" xfId="7403"/>
    <cellStyle name="표준 63" xfId="5963"/>
    <cellStyle name="표준 63 10" xfId="5964"/>
    <cellStyle name="표준 63 10 2" xfId="6093"/>
    <cellStyle name="표준 63 10 2 2" xfId="6354"/>
    <cellStyle name="표준 63 10 2 2 2" xfId="7030"/>
    <cellStyle name="표준 63 10 2 2 3" xfId="7705"/>
    <cellStyle name="표준 63 10 2 3" xfId="6580"/>
    <cellStyle name="표준 63 10 2 3 2" xfId="7255"/>
    <cellStyle name="표준 63 10 2 3 3" xfId="7930"/>
    <cellStyle name="표준 63 10 2 4" xfId="6805"/>
    <cellStyle name="표준 63 10 2 5" xfId="7480"/>
    <cellStyle name="표준 63 10 3" xfId="6202"/>
    <cellStyle name="표준 63 10 3 2" xfId="6429"/>
    <cellStyle name="표준 63 10 3 2 2" xfId="7105"/>
    <cellStyle name="표준 63 10 3 2 3" xfId="7780"/>
    <cellStyle name="표준 63 10 3 3" xfId="6655"/>
    <cellStyle name="표준 63 10 3 3 2" xfId="7330"/>
    <cellStyle name="표준 63 10 3 3 3" xfId="8005"/>
    <cellStyle name="표준 63 10 3 4" xfId="6880"/>
    <cellStyle name="표준 63 10 3 5" xfId="7555"/>
    <cellStyle name="표준 63 10 4" xfId="6279"/>
    <cellStyle name="표준 63 10 4 2" xfId="6955"/>
    <cellStyle name="표준 63 10 4 3" xfId="7630"/>
    <cellStyle name="표준 63 10 5" xfId="6505"/>
    <cellStyle name="표준 63 10 5 2" xfId="7180"/>
    <cellStyle name="표준 63 10 5 3" xfId="7855"/>
    <cellStyle name="표준 63 10 6" xfId="6730"/>
    <cellStyle name="표준 63 10 7" xfId="7405"/>
    <cellStyle name="표준 63 11" xfId="6092"/>
    <cellStyle name="표준 63 11 2" xfId="6353"/>
    <cellStyle name="표준 63 11 2 2" xfId="7029"/>
    <cellStyle name="표준 63 11 2 3" xfId="7704"/>
    <cellStyle name="표준 63 11 3" xfId="6579"/>
    <cellStyle name="표준 63 11 3 2" xfId="7254"/>
    <cellStyle name="표준 63 11 3 3" xfId="7929"/>
    <cellStyle name="표준 63 11 4" xfId="6804"/>
    <cellStyle name="표준 63 11 5" xfId="7479"/>
    <cellStyle name="표준 63 12" xfId="6201"/>
    <cellStyle name="표준 63 12 2" xfId="6428"/>
    <cellStyle name="표준 63 12 2 2" xfId="7104"/>
    <cellStyle name="표준 63 12 2 3" xfId="7779"/>
    <cellStyle name="표준 63 12 3" xfId="6654"/>
    <cellStyle name="표준 63 12 3 2" xfId="7329"/>
    <cellStyle name="표준 63 12 3 3" xfId="8004"/>
    <cellStyle name="표준 63 12 4" xfId="6879"/>
    <cellStyle name="표준 63 12 5" xfId="7554"/>
    <cellStyle name="표준 63 13" xfId="6278"/>
    <cellStyle name="표준 63 13 2" xfId="6954"/>
    <cellStyle name="표준 63 13 3" xfId="7629"/>
    <cellStyle name="표준 63 14" xfId="6504"/>
    <cellStyle name="표준 63 14 2" xfId="7179"/>
    <cellStyle name="표준 63 14 3" xfId="7854"/>
    <cellStyle name="표준 63 15" xfId="6729"/>
    <cellStyle name="표준 63 16" xfId="7404"/>
    <cellStyle name="표준 63 2" xfId="5965"/>
    <cellStyle name="표준 63 2 2" xfId="6094"/>
    <cellStyle name="표준 63 2 2 2" xfId="6355"/>
    <cellStyle name="표준 63 2 2 2 2" xfId="7031"/>
    <cellStyle name="표준 63 2 2 2 3" xfId="7706"/>
    <cellStyle name="표준 63 2 2 3" xfId="6581"/>
    <cellStyle name="표준 63 2 2 3 2" xfId="7256"/>
    <cellStyle name="표준 63 2 2 3 3" xfId="7931"/>
    <cellStyle name="표준 63 2 2 4" xfId="6806"/>
    <cellStyle name="표준 63 2 2 5" xfId="7481"/>
    <cellStyle name="표준 63 2 3" xfId="6203"/>
    <cellStyle name="표준 63 2 3 2" xfId="6430"/>
    <cellStyle name="표준 63 2 3 2 2" xfId="7106"/>
    <cellStyle name="표준 63 2 3 2 3" xfId="7781"/>
    <cellStyle name="표준 63 2 3 3" xfId="6656"/>
    <cellStyle name="표준 63 2 3 3 2" xfId="7331"/>
    <cellStyle name="표준 63 2 3 3 3" xfId="8006"/>
    <cellStyle name="표준 63 2 3 4" xfId="6881"/>
    <cellStyle name="표준 63 2 3 5" xfId="7556"/>
    <cellStyle name="표준 63 2 4" xfId="6280"/>
    <cellStyle name="표준 63 2 4 2" xfId="6956"/>
    <cellStyle name="표준 63 2 4 3" xfId="7631"/>
    <cellStyle name="표준 63 2 5" xfId="6506"/>
    <cellStyle name="표준 63 2 5 2" xfId="7181"/>
    <cellStyle name="표준 63 2 5 3" xfId="7856"/>
    <cellStyle name="표준 63 2 6" xfId="6731"/>
    <cellStyle name="표준 63 2 7" xfId="7406"/>
    <cellStyle name="표준 63 3" xfId="5966"/>
    <cellStyle name="표준 63 3 2" xfId="6095"/>
    <cellStyle name="표준 63 3 2 2" xfId="6356"/>
    <cellStyle name="표준 63 3 2 2 2" xfId="7032"/>
    <cellStyle name="표준 63 3 2 2 3" xfId="7707"/>
    <cellStyle name="표준 63 3 2 3" xfId="6582"/>
    <cellStyle name="표준 63 3 2 3 2" xfId="7257"/>
    <cellStyle name="표준 63 3 2 3 3" xfId="7932"/>
    <cellStyle name="표준 63 3 2 4" xfId="6807"/>
    <cellStyle name="표준 63 3 2 5" xfId="7482"/>
    <cellStyle name="표준 63 3 3" xfId="6204"/>
    <cellStyle name="표준 63 3 3 2" xfId="6431"/>
    <cellStyle name="표준 63 3 3 2 2" xfId="7107"/>
    <cellStyle name="표준 63 3 3 2 3" xfId="7782"/>
    <cellStyle name="표준 63 3 3 3" xfId="6657"/>
    <cellStyle name="표준 63 3 3 3 2" xfId="7332"/>
    <cellStyle name="표준 63 3 3 3 3" xfId="8007"/>
    <cellStyle name="표준 63 3 3 4" xfId="6882"/>
    <cellStyle name="표준 63 3 3 5" xfId="7557"/>
    <cellStyle name="표준 63 3 4" xfId="6281"/>
    <cellStyle name="표준 63 3 4 2" xfId="6957"/>
    <cellStyle name="표준 63 3 4 3" xfId="7632"/>
    <cellStyle name="표준 63 3 5" xfId="6507"/>
    <cellStyle name="표준 63 3 5 2" xfId="7182"/>
    <cellStyle name="표준 63 3 5 3" xfId="7857"/>
    <cellStyle name="표준 63 3 6" xfId="6732"/>
    <cellStyle name="표준 63 3 7" xfId="7407"/>
    <cellStyle name="표준 63 4" xfId="5967"/>
    <cellStyle name="표준 63 4 2" xfId="6096"/>
    <cellStyle name="표준 63 4 2 2" xfId="6357"/>
    <cellStyle name="표준 63 4 2 2 2" xfId="7033"/>
    <cellStyle name="표준 63 4 2 2 3" xfId="7708"/>
    <cellStyle name="표준 63 4 2 3" xfId="6583"/>
    <cellStyle name="표준 63 4 2 3 2" xfId="7258"/>
    <cellStyle name="표준 63 4 2 3 3" xfId="7933"/>
    <cellStyle name="표준 63 4 2 4" xfId="6808"/>
    <cellStyle name="표준 63 4 2 5" xfId="7483"/>
    <cellStyle name="표준 63 4 3" xfId="6205"/>
    <cellStyle name="표준 63 4 3 2" xfId="6432"/>
    <cellStyle name="표준 63 4 3 2 2" xfId="7108"/>
    <cellStyle name="표준 63 4 3 2 3" xfId="7783"/>
    <cellStyle name="표준 63 4 3 3" xfId="6658"/>
    <cellStyle name="표준 63 4 3 3 2" xfId="7333"/>
    <cellStyle name="표준 63 4 3 3 3" xfId="8008"/>
    <cellStyle name="표준 63 4 3 4" xfId="6883"/>
    <cellStyle name="표준 63 4 3 5" xfId="7558"/>
    <cellStyle name="표준 63 4 4" xfId="6282"/>
    <cellStyle name="표준 63 4 4 2" xfId="6958"/>
    <cellStyle name="표준 63 4 4 3" xfId="7633"/>
    <cellStyle name="표준 63 4 5" xfId="6508"/>
    <cellStyle name="표준 63 4 5 2" xfId="7183"/>
    <cellStyle name="표준 63 4 5 3" xfId="7858"/>
    <cellStyle name="표준 63 4 6" xfId="6733"/>
    <cellStyle name="표준 63 4 7" xfId="7408"/>
    <cellStyle name="표준 63 5" xfId="5968"/>
    <cellStyle name="표준 63 5 2" xfId="6097"/>
    <cellStyle name="표준 63 5 2 2" xfId="6358"/>
    <cellStyle name="표준 63 5 2 2 2" xfId="7034"/>
    <cellStyle name="표준 63 5 2 2 3" xfId="7709"/>
    <cellStyle name="표준 63 5 2 3" xfId="6584"/>
    <cellStyle name="표준 63 5 2 3 2" xfId="7259"/>
    <cellStyle name="표준 63 5 2 3 3" xfId="7934"/>
    <cellStyle name="표준 63 5 2 4" xfId="6809"/>
    <cellStyle name="표준 63 5 2 5" xfId="7484"/>
    <cellStyle name="표준 63 5 3" xfId="6206"/>
    <cellStyle name="표준 63 5 3 2" xfId="6433"/>
    <cellStyle name="표준 63 5 3 2 2" xfId="7109"/>
    <cellStyle name="표준 63 5 3 2 3" xfId="7784"/>
    <cellStyle name="표준 63 5 3 3" xfId="6659"/>
    <cellStyle name="표준 63 5 3 3 2" xfId="7334"/>
    <cellStyle name="표준 63 5 3 3 3" xfId="8009"/>
    <cellStyle name="표준 63 5 3 4" xfId="6884"/>
    <cellStyle name="표준 63 5 3 5" xfId="7559"/>
    <cellStyle name="표준 63 5 4" xfId="6283"/>
    <cellStyle name="표준 63 5 4 2" xfId="6959"/>
    <cellStyle name="표준 63 5 4 3" xfId="7634"/>
    <cellStyle name="표준 63 5 5" xfId="6509"/>
    <cellStyle name="표준 63 5 5 2" xfId="7184"/>
    <cellStyle name="표준 63 5 5 3" xfId="7859"/>
    <cellStyle name="표준 63 5 6" xfId="6734"/>
    <cellStyle name="표준 63 5 7" xfId="7409"/>
    <cellStyle name="표준 63 6" xfId="5969"/>
    <cellStyle name="표준 63 6 2" xfId="6098"/>
    <cellStyle name="표준 63 6 2 2" xfId="6359"/>
    <cellStyle name="표준 63 6 2 2 2" xfId="7035"/>
    <cellStyle name="표준 63 6 2 2 3" xfId="7710"/>
    <cellStyle name="표준 63 6 2 3" xfId="6585"/>
    <cellStyle name="표준 63 6 2 3 2" xfId="7260"/>
    <cellStyle name="표준 63 6 2 3 3" xfId="7935"/>
    <cellStyle name="표준 63 6 2 4" xfId="6810"/>
    <cellStyle name="표준 63 6 2 5" xfId="7485"/>
    <cellStyle name="표준 63 6 3" xfId="6207"/>
    <cellStyle name="표준 63 6 3 2" xfId="6434"/>
    <cellStyle name="표준 63 6 3 2 2" xfId="7110"/>
    <cellStyle name="표준 63 6 3 2 3" xfId="7785"/>
    <cellStyle name="표준 63 6 3 3" xfId="6660"/>
    <cellStyle name="표준 63 6 3 3 2" xfId="7335"/>
    <cellStyle name="표준 63 6 3 3 3" xfId="8010"/>
    <cellStyle name="표준 63 6 3 4" xfId="6885"/>
    <cellStyle name="표준 63 6 3 5" xfId="7560"/>
    <cellStyle name="표준 63 6 4" xfId="6284"/>
    <cellStyle name="표준 63 6 4 2" xfId="6960"/>
    <cellStyle name="표준 63 6 4 3" xfId="7635"/>
    <cellStyle name="표준 63 6 5" xfId="6510"/>
    <cellStyle name="표준 63 6 5 2" xfId="7185"/>
    <cellStyle name="표준 63 6 5 3" xfId="7860"/>
    <cellStyle name="표준 63 6 6" xfId="6735"/>
    <cellStyle name="표준 63 6 7" xfId="7410"/>
    <cellStyle name="표준 63 7" xfId="5970"/>
    <cellStyle name="표준 63 7 2" xfId="6099"/>
    <cellStyle name="표준 63 7 2 2" xfId="6360"/>
    <cellStyle name="표준 63 7 2 2 2" xfId="7036"/>
    <cellStyle name="표준 63 7 2 2 3" xfId="7711"/>
    <cellStyle name="표준 63 7 2 3" xfId="6586"/>
    <cellStyle name="표준 63 7 2 3 2" xfId="7261"/>
    <cellStyle name="표준 63 7 2 3 3" xfId="7936"/>
    <cellStyle name="표준 63 7 2 4" xfId="6811"/>
    <cellStyle name="표준 63 7 2 5" xfId="7486"/>
    <cellStyle name="표준 63 7 3" xfId="6208"/>
    <cellStyle name="표준 63 7 3 2" xfId="6435"/>
    <cellStyle name="표준 63 7 3 2 2" xfId="7111"/>
    <cellStyle name="표준 63 7 3 2 3" xfId="7786"/>
    <cellStyle name="표준 63 7 3 3" xfId="6661"/>
    <cellStyle name="표준 63 7 3 3 2" xfId="7336"/>
    <cellStyle name="표준 63 7 3 3 3" xfId="8011"/>
    <cellStyle name="표준 63 7 3 4" xfId="6886"/>
    <cellStyle name="표준 63 7 3 5" xfId="7561"/>
    <cellStyle name="표준 63 7 4" xfId="6285"/>
    <cellStyle name="표준 63 7 4 2" xfId="6961"/>
    <cellStyle name="표준 63 7 4 3" xfId="7636"/>
    <cellStyle name="표준 63 7 5" xfId="6511"/>
    <cellStyle name="표준 63 7 5 2" xfId="7186"/>
    <cellStyle name="표준 63 7 5 3" xfId="7861"/>
    <cellStyle name="표준 63 7 6" xfId="6736"/>
    <cellStyle name="표준 63 7 7" xfId="7411"/>
    <cellStyle name="표준 63 8" xfId="5971"/>
    <cellStyle name="표준 63 8 2" xfId="6100"/>
    <cellStyle name="표준 63 8 2 2" xfId="6361"/>
    <cellStyle name="표준 63 8 2 2 2" xfId="7037"/>
    <cellStyle name="표준 63 8 2 2 3" xfId="7712"/>
    <cellStyle name="표준 63 8 2 3" xfId="6587"/>
    <cellStyle name="표준 63 8 2 3 2" xfId="7262"/>
    <cellStyle name="표준 63 8 2 3 3" xfId="7937"/>
    <cellStyle name="표준 63 8 2 4" xfId="6812"/>
    <cellStyle name="표준 63 8 2 5" xfId="7487"/>
    <cellStyle name="표준 63 8 3" xfId="6209"/>
    <cellStyle name="표준 63 8 3 2" xfId="6436"/>
    <cellStyle name="표준 63 8 3 2 2" xfId="7112"/>
    <cellStyle name="표준 63 8 3 2 3" xfId="7787"/>
    <cellStyle name="표준 63 8 3 3" xfId="6662"/>
    <cellStyle name="표준 63 8 3 3 2" xfId="7337"/>
    <cellStyle name="표준 63 8 3 3 3" xfId="8012"/>
    <cellStyle name="표준 63 8 3 4" xfId="6887"/>
    <cellStyle name="표준 63 8 3 5" xfId="7562"/>
    <cellStyle name="표준 63 8 4" xfId="6286"/>
    <cellStyle name="표준 63 8 4 2" xfId="6962"/>
    <cellStyle name="표준 63 8 4 3" xfId="7637"/>
    <cellStyle name="표준 63 8 5" xfId="6512"/>
    <cellStyle name="표준 63 8 5 2" xfId="7187"/>
    <cellStyle name="표준 63 8 5 3" xfId="7862"/>
    <cellStyle name="표준 63 8 6" xfId="6737"/>
    <cellStyle name="표준 63 8 7" xfId="7412"/>
    <cellStyle name="표준 63 9" xfId="5972"/>
    <cellStyle name="표준 63 9 2" xfId="6101"/>
    <cellStyle name="표준 63 9 2 2" xfId="6362"/>
    <cellStyle name="표준 63 9 2 2 2" xfId="7038"/>
    <cellStyle name="표준 63 9 2 2 3" xfId="7713"/>
    <cellStyle name="표준 63 9 2 3" xfId="6588"/>
    <cellStyle name="표준 63 9 2 3 2" xfId="7263"/>
    <cellStyle name="표준 63 9 2 3 3" xfId="7938"/>
    <cellStyle name="표준 63 9 2 4" xfId="6813"/>
    <cellStyle name="표준 63 9 2 5" xfId="7488"/>
    <cellStyle name="표준 63 9 3" xfId="6210"/>
    <cellStyle name="표준 63 9 3 2" xfId="6437"/>
    <cellStyle name="표준 63 9 3 2 2" xfId="7113"/>
    <cellStyle name="표준 63 9 3 2 3" xfId="7788"/>
    <cellStyle name="표준 63 9 3 3" xfId="6663"/>
    <cellStyle name="표준 63 9 3 3 2" xfId="7338"/>
    <cellStyle name="표준 63 9 3 3 3" xfId="8013"/>
    <cellStyle name="표준 63 9 3 4" xfId="6888"/>
    <cellStyle name="표준 63 9 3 5" xfId="7563"/>
    <cellStyle name="표준 63 9 4" xfId="6287"/>
    <cellStyle name="표준 63 9 4 2" xfId="6963"/>
    <cellStyle name="표준 63 9 4 3" xfId="7638"/>
    <cellStyle name="표준 63 9 5" xfId="6513"/>
    <cellStyle name="표준 63 9 5 2" xfId="7188"/>
    <cellStyle name="표준 63 9 5 3" xfId="7863"/>
    <cellStyle name="표준 63 9 6" xfId="6738"/>
    <cellStyle name="표준 63 9 7" xfId="7413"/>
    <cellStyle name="표준 64" xfId="5973"/>
    <cellStyle name="표준 64 10" xfId="5974"/>
    <cellStyle name="표준 64 10 2" xfId="6103"/>
    <cellStyle name="표준 64 10 2 2" xfId="6364"/>
    <cellStyle name="표준 64 10 2 2 2" xfId="7040"/>
    <cellStyle name="표준 64 10 2 2 3" xfId="7715"/>
    <cellStyle name="표준 64 10 2 3" xfId="6590"/>
    <cellStyle name="표준 64 10 2 3 2" xfId="7265"/>
    <cellStyle name="표준 64 10 2 3 3" xfId="7940"/>
    <cellStyle name="표준 64 10 2 4" xfId="6815"/>
    <cellStyle name="표준 64 10 2 5" xfId="7490"/>
    <cellStyle name="표준 64 10 3" xfId="6212"/>
    <cellStyle name="표준 64 10 3 2" xfId="6439"/>
    <cellStyle name="표준 64 10 3 2 2" xfId="7115"/>
    <cellStyle name="표준 64 10 3 2 3" xfId="7790"/>
    <cellStyle name="표준 64 10 3 3" xfId="6665"/>
    <cellStyle name="표준 64 10 3 3 2" xfId="7340"/>
    <cellStyle name="표준 64 10 3 3 3" xfId="8015"/>
    <cellStyle name="표준 64 10 3 4" xfId="6890"/>
    <cellStyle name="표준 64 10 3 5" xfId="7565"/>
    <cellStyle name="표준 64 10 4" xfId="6289"/>
    <cellStyle name="표준 64 10 4 2" xfId="6965"/>
    <cellStyle name="표준 64 10 4 3" xfId="7640"/>
    <cellStyle name="표준 64 10 5" xfId="6515"/>
    <cellStyle name="표준 64 10 5 2" xfId="7190"/>
    <cellStyle name="표준 64 10 5 3" xfId="7865"/>
    <cellStyle name="표준 64 10 6" xfId="6740"/>
    <cellStyle name="표준 64 10 7" xfId="7415"/>
    <cellStyle name="표준 64 11" xfId="6102"/>
    <cellStyle name="표준 64 11 2" xfId="6363"/>
    <cellStyle name="표준 64 11 2 2" xfId="7039"/>
    <cellStyle name="표준 64 11 2 3" xfId="7714"/>
    <cellStyle name="표준 64 11 3" xfId="6589"/>
    <cellStyle name="표준 64 11 3 2" xfId="7264"/>
    <cellStyle name="표준 64 11 3 3" xfId="7939"/>
    <cellStyle name="표준 64 11 4" xfId="6814"/>
    <cellStyle name="표준 64 11 5" xfId="7489"/>
    <cellStyle name="표준 64 12" xfId="6211"/>
    <cellStyle name="표준 64 12 2" xfId="6438"/>
    <cellStyle name="표준 64 12 2 2" xfId="7114"/>
    <cellStyle name="표준 64 12 2 3" xfId="7789"/>
    <cellStyle name="표준 64 12 3" xfId="6664"/>
    <cellStyle name="표준 64 12 3 2" xfId="7339"/>
    <cellStyle name="표준 64 12 3 3" xfId="8014"/>
    <cellStyle name="표준 64 12 4" xfId="6889"/>
    <cellStyle name="표준 64 12 5" xfId="7564"/>
    <cellStyle name="표준 64 13" xfId="6288"/>
    <cellStyle name="표준 64 13 2" xfId="6964"/>
    <cellStyle name="표준 64 13 3" xfId="7639"/>
    <cellStyle name="표준 64 14" xfId="6514"/>
    <cellStyle name="표준 64 14 2" xfId="7189"/>
    <cellStyle name="표준 64 14 3" xfId="7864"/>
    <cellStyle name="표준 64 15" xfId="6739"/>
    <cellStyle name="표준 64 16" xfId="7414"/>
    <cellStyle name="표준 64 2" xfId="5975"/>
    <cellStyle name="표준 64 2 2" xfId="6104"/>
    <cellStyle name="표준 64 2 2 2" xfId="6365"/>
    <cellStyle name="표준 64 2 2 2 2" xfId="7041"/>
    <cellStyle name="표준 64 2 2 2 3" xfId="7716"/>
    <cellStyle name="표준 64 2 2 3" xfId="6591"/>
    <cellStyle name="표준 64 2 2 3 2" xfId="7266"/>
    <cellStyle name="표준 64 2 2 3 3" xfId="7941"/>
    <cellStyle name="표준 64 2 2 4" xfId="6816"/>
    <cellStyle name="표준 64 2 2 5" xfId="7491"/>
    <cellStyle name="표준 64 2 3" xfId="6213"/>
    <cellStyle name="표준 64 2 3 2" xfId="6440"/>
    <cellStyle name="표준 64 2 3 2 2" xfId="7116"/>
    <cellStyle name="표준 64 2 3 2 3" xfId="7791"/>
    <cellStyle name="표준 64 2 3 3" xfId="6666"/>
    <cellStyle name="표준 64 2 3 3 2" xfId="7341"/>
    <cellStyle name="표준 64 2 3 3 3" xfId="8016"/>
    <cellStyle name="표준 64 2 3 4" xfId="6891"/>
    <cellStyle name="표준 64 2 3 5" xfId="7566"/>
    <cellStyle name="표준 64 2 4" xfId="6290"/>
    <cellStyle name="표준 64 2 4 2" xfId="6966"/>
    <cellStyle name="표준 64 2 4 3" xfId="7641"/>
    <cellStyle name="표준 64 2 5" xfId="6516"/>
    <cellStyle name="표준 64 2 5 2" xfId="7191"/>
    <cellStyle name="표준 64 2 5 3" xfId="7866"/>
    <cellStyle name="표준 64 2 6" xfId="6741"/>
    <cellStyle name="표준 64 2 7" xfId="7416"/>
    <cellStyle name="표준 64 3" xfId="5976"/>
    <cellStyle name="표준 64 3 2" xfId="6105"/>
    <cellStyle name="표준 64 3 2 2" xfId="6366"/>
    <cellStyle name="표준 64 3 2 2 2" xfId="7042"/>
    <cellStyle name="표준 64 3 2 2 3" xfId="7717"/>
    <cellStyle name="표준 64 3 2 3" xfId="6592"/>
    <cellStyle name="표준 64 3 2 3 2" xfId="7267"/>
    <cellStyle name="표준 64 3 2 3 3" xfId="7942"/>
    <cellStyle name="표준 64 3 2 4" xfId="6817"/>
    <cellStyle name="표준 64 3 2 5" xfId="7492"/>
    <cellStyle name="표준 64 3 3" xfId="6214"/>
    <cellStyle name="표준 64 3 3 2" xfId="6441"/>
    <cellStyle name="표준 64 3 3 2 2" xfId="7117"/>
    <cellStyle name="표준 64 3 3 2 3" xfId="7792"/>
    <cellStyle name="표준 64 3 3 3" xfId="6667"/>
    <cellStyle name="표준 64 3 3 3 2" xfId="7342"/>
    <cellStyle name="표준 64 3 3 3 3" xfId="8017"/>
    <cellStyle name="표준 64 3 3 4" xfId="6892"/>
    <cellStyle name="표준 64 3 3 5" xfId="7567"/>
    <cellStyle name="표준 64 3 4" xfId="6291"/>
    <cellStyle name="표준 64 3 4 2" xfId="6967"/>
    <cellStyle name="표준 64 3 4 3" xfId="7642"/>
    <cellStyle name="표준 64 3 5" xfId="6517"/>
    <cellStyle name="표준 64 3 5 2" xfId="7192"/>
    <cellStyle name="표준 64 3 5 3" xfId="7867"/>
    <cellStyle name="표준 64 3 6" xfId="6742"/>
    <cellStyle name="표준 64 3 7" xfId="7417"/>
    <cellStyle name="표준 64 4" xfId="5977"/>
    <cellStyle name="표준 64 4 2" xfId="6106"/>
    <cellStyle name="표준 64 4 2 2" xfId="6367"/>
    <cellStyle name="표준 64 4 2 2 2" xfId="7043"/>
    <cellStyle name="표준 64 4 2 2 3" xfId="7718"/>
    <cellStyle name="표준 64 4 2 3" xfId="6593"/>
    <cellStyle name="표준 64 4 2 3 2" xfId="7268"/>
    <cellStyle name="표준 64 4 2 3 3" xfId="7943"/>
    <cellStyle name="표준 64 4 2 4" xfId="6818"/>
    <cellStyle name="표준 64 4 2 5" xfId="7493"/>
    <cellStyle name="표준 64 4 3" xfId="6215"/>
    <cellStyle name="표준 64 4 3 2" xfId="6442"/>
    <cellStyle name="표준 64 4 3 2 2" xfId="7118"/>
    <cellStyle name="표준 64 4 3 2 3" xfId="7793"/>
    <cellStyle name="표준 64 4 3 3" xfId="6668"/>
    <cellStyle name="표준 64 4 3 3 2" xfId="7343"/>
    <cellStyle name="표준 64 4 3 3 3" xfId="8018"/>
    <cellStyle name="표준 64 4 3 4" xfId="6893"/>
    <cellStyle name="표준 64 4 3 5" xfId="7568"/>
    <cellStyle name="표준 64 4 4" xfId="6292"/>
    <cellStyle name="표준 64 4 4 2" xfId="6968"/>
    <cellStyle name="표준 64 4 4 3" xfId="7643"/>
    <cellStyle name="표준 64 4 5" xfId="6518"/>
    <cellStyle name="표준 64 4 5 2" xfId="7193"/>
    <cellStyle name="표준 64 4 5 3" xfId="7868"/>
    <cellStyle name="표준 64 4 6" xfId="6743"/>
    <cellStyle name="표준 64 4 7" xfId="7418"/>
    <cellStyle name="표준 64 5" xfId="5978"/>
    <cellStyle name="표준 64 5 2" xfId="6107"/>
    <cellStyle name="표준 64 5 2 2" xfId="6368"/>
    <cellStyle name="표준 64 5 2 2 2" xfId="7044"/>
    <cellStyle name="표준 64 5 2 2 3" xfId="7719"/>
    <cellStyle name="표준 64 5 2 3" xfId="6594"/>
    <cellStyle name="표준 64 5 2 3 2" xfId="7269"/>
    <cellStyle name="표준 64 5 2 3 3" xfId="7944"/>
    <cellStyle name="표준 64 5 2 4" xfId="6819"/>
    <cellStyle name="표준 64 5 2 5" xfId="7494"/>
    <cellStyle name="표준 64 5 3" xfId="6216"/>
    <cellStyle name="표준 64 5 3 2" xfId="6443"/>
    <cellStyle name="표준 64 5 3 2 2" xfId="7119"/>
    <cellStyle name="표준 64 5 3 2 3" xfId="7794"/>
    <cellStyle name="표준 64 5 3 3" xfId="6669"/>
    <cellStyle name="표준 64 5 3 3 2" xfId="7344"/>
    <cellStyle name="표준 64 5 3 3 3" xfId="8019"/>
    <cellStyle name="표준 64 5 3 4" xfId="6894"/>
    <cellStyle name="표준 64 5 3 5" xfId="7569"/>
    <cellStyle name="표준 64 5 4" xfId="6293"/>
    <cellStyle name="표준 64 5 4 2" xfId="6969"/>
    <cellStyle name="표준 64 5 4 3" xfId="7644"/>
    <cellStyle name="표준 64 5 5" xfId="6519"/>
    <cellStyle name="표준 64 5 5 2" xfId="7194"/>
    <cellStyle name="표준 64 5 5 3" xfId="7869"/>
    <cellStyle name="표준 64 5 6" xfId="6744"/>
    <cellStyle name="표준 64 5 7" xfId="7419"/>
    <cellStyle name="표준 64 6" xfId="5979"/>
    <cellStyle name="표준 64 6 2" xfId="6108"/>
    <cellStyle name="표준 64 6 2 2" xfId="6369"/>
    <cellStyle name="표준 64 6 2 2 2" xfId="7045"/>
    <cellStyle name="표준 64 6 2 2 3" xfId="7720"/>
    <cellStyle name="표준 64 6 2 3" xfId="6595"/>
    <cellStyle name="표준 64 6 2 3 2" xfId="7270"/>
    <cellStyle name="표준 64 6 2 3 3" xfId="7945"/>
    <cellStyle name="표준 64 6 2 4" xfId="6820"/>
    <cellStyle name="표준 64 6 2 5" xfId="7495"/>
    <cellStyle name="표준 64 6 3" xfId="6217"/>
    <cellStyle name="표준 64 6 3 2" xfId="6444"/>
    <cellStyle name="표준 64 6 3 2 2" xfId="7120"/>
    <cellStyle name="표준 64 6 3 2 3" xfId="7795"/>
    <cellStyle name="표준 64 6 3 3" xfId="6670"/>
    <cellStyle name="표준 64 6 3 3 2" xfId="7345"/>
    <cellStyle name="표준 64 6 3 3 3" xfId="8020"/>
    <cellStyle name="표준 64 6 3 4" xfId="6895"/>
    <cellStyle name="표준 64 6 3 5" xfId="7570"/>
    <cellStyle name="표준 64 6 4" xfId="6294"/>
    <cellStyle name="표준 64 6 4 2" xfId="6970"/>
    <cellStyle name="표준 64 6 4 3" xfId="7645"/>
    <cellStyle name="표준 64 6 5" xfId="6520"/>
    <cellStyle name="표준 64 6 5 2" xfId="7195"/>
    <cellStyle name="표준 64 6 5 3" xfId="7870"/>
    <cellStyle name="표준 64 6 6" xfId="6745"/>
    <cellStyle name="표준 64 6 7" xfId="7420"/>
    <cellStyle name="표준 64 7" xfId="5980"/>
    <cellStyle name="표준 64 7 2" xfId="6109"/>
    <cellStyle name="표준 64 7 2 2" xfId="6370"/>
    <cellStyle name="표준 64 7 2 2 2" xfId="7046"/>
    <cellStyle name="표준 64 7 2 2 3" xfId="7721"/>
    <cellStyle name="표준 64 7 2 3" xfId="6596"/>
    <cellStyle name="표준 64 7 2 3 2" xfId="7271"/>
    <cellStyle name="표준 64 7 2 3 3" xfId="7946"/>
    <cellStyle name="표준 64 7 2 4" xfId="6821"/>
    <cellStyle name="표준 64 7 2 5" xfId="7496"/>
    <cellStyle name="표준 64 7 3" xfId="6218"/>
    <cellStyle name="표준 64 7 3 2" xfId="6445"/>
    <cellStyle name="표준 64 7 3 2 2" xfId="7121"/>
    <cellStyle name="표준 64 7 3 2 3" xfId="7796"/>
    <cellStyle name="표준 64 7 3 3" xfId="6671"/>
    <cellStyle name="표준 64 7 3 3 2" xfId="7346"/>
    <cellStyle name="표준 64 7 3 3 3" xfId="8021"/>
    <cellStyle name="표준 64 7 3 4" xfId="6896"/>
    <cellStyle name="표준 64 7 3 5" xfId="7571"/>
    <cellStyle name="표준 64 7 4" xfId="6295"/>
    <cellStyle name="표준 64 7 4 2" xfId="6971"/>
    <cellStyle name="표준 64 7 4 3" xfId="7646"/>
    <cellStyle name="표준 64 7 5" xfId="6521"/>
    <cellStyle name="표준 64 7 5 2" xfId="7196"/>
    <cellStyle name="표준 64 7 5 3" xfId="7871"/>
    <cellStyle name="표준 64 7 6" xfId="6746"/>
    <cellStyle name="표준 64 7 7" xfId="7421"/>
    <cellStyle name="표준 64 8" xfId="5981"/>
    <cellStyle name="표준 64 8 2" xfId="6110"/>
    <cellStyle name="표준 64 8 2 2" xfId="6371"/>
    <cellStyle name="표준 64 8 2 2 2" xfId="7047"/>
    <cellStyle name="표준 64 8 2 2 3" xfId="7722"/>
    <cellStyle name="표준 64 8 2 3" xfId="6597"/>
    <cellStyle name="표준 64 8 2 3 2" xfId="7272"/>
    <cellStyle name="표준 64 8 2 3 3" xfId="7947"/>
    <cellStyle name="표준 64 8 2 4" xfId="6822"/>
    <cellStyle name="표준 64 8 2 5" xfId="7497"/>
    <cellStyle name="표준 64 8 3" xfId="6219"/>
    <cellStyle name="표준 64 8 3 2" xfId="6446"/>
    <cellStyle name="표준 64 8 3 2 2" xfId="7122"/>
    <cellStyle name="표준 64 8 3 2 3" xfId="7797"/>
    <cellStyle name="표준 64 8 3 3" xfId="6672"/>
    <cellStyle name="표준 64 8 3 3 2" xfId="7347"/>
    <cellStyle name="표준 64 8 3 3 3" xfId="8022"/>
    <cellStyle name="표준 64 8 3 4" xfId="6897"/>
    <cellStyle name="표준 64 8 3 5" xfId="7572"/>
    <cellStyle name="표준 64 8 4" xfId="6296"/>
    <cellStyle name="표준 64 8 4 2" xfId="6972"/>
    <cellStyle name="표준 64 8 4 3" xfId="7647"/>
    <cellStyle name="표준 64 8 5" xfId="6522"/>
    <cellStyle name="표준 64 8 5 2" xfId="7197"/>
    <cellStyle name="표준 64 8 5 3" xfId="7872"/>
    <cellStyle name="표준 64 8 6" xfId="6747"/>
    <cellStyle name="표준 64 8 7" xfId="7422"/>
    <cellStyle name="표준 64 9" xfId="5982"/>
    <cellStyle name="표준 64 9 2" xfId="6111"/>
    <cellStyle name="표준 64 9 2 2" xfId="6372"/>
    <cellStyle name="표준 64 9 2 2 2" xfId="7048"/>
    <cellStyle name="표준 64 9 2 2 3" xfId="7723"/>
    <cellStyle name="표준 64 9 2 3" xfId="6598"/>
    <cellStyle name="표준 64 9 2 3 2" xfId="7273"/>
    <cellStyle name="표준 64 9 2 3 3" xfId="7948"/>
    <cellStyle name="표준 64 9 2 4" xfId="6823"/>
    <cellStyle name="표준 64 9 2 5" xfId="7498"/>
    <cellStyle name="표준 64 9 3" xfId="6220"/>
    <cellStyle name="표준 64 9 3 2" xfId="6447"/>
    <cellStyle name="표준 64 9 3 2 2" xfId="7123"/>
    <cellStyle name="표준 64 9 3 2 3" xfId="7798"/>
    <cellStyle name="표준 64 9 3 3" xfId="6673"/>
    <cellStyle name="표준 64 9 3 3 2" xfId="7348"/>
    <cellStyle name="표준 64 9 3 3 3" xfId="8023"/>
    <cellStyle name="표준 64 9 3 4" xfId="6898"/>
    <cellStyle name="표준 64 9 3 5" xfId="7573"/>
    <cellStyle name="표준 64 9 4" xfId="6297"/>
    <cellStyle name="표준 64 9 4 2" xfId="6973"/>
    <cellStyle name="표준 64 9 4 3" xfId="7648"/>
    <cellStyle name="표준 64 9 5" xfId="6523"/>
    <cellStyle name="표준 64 9 5 2" xfId="7198"/>
    <cellStyle name="표준 64 9 5 3" xfId="7873"/>
    <cellStyle name="표준 64 9 6" xfId="6748"/>
    <cellStyle name="표준 64 9 7" xfId="7423"/>
    <cellStyle name="표준 65" xfId="5983"/>
    <cellStyle name="표준 65 10" xfId="5984"/>
    <cellStyle name="표준 65 10 2" xfId="6113"/>
    <cellStyle name="표준 65 10 2 2" xfId="6374"/>
    <cellStyle name="표준 65 10 2 2 2" xfId="7050"/>
    <cellStyle name="표준 65 10 2 2 3" xfId="7725"/>
    <cellStyle name="표준 65 10 2 3" xfId="6600"/>
    <cellStyle name="표준 65 10 2 3 2" xfId="7275"/>
    <cellStyle name="표준 65 10 2 3 3" xfId="7950"/>
    <cellStyle name="표준 65 10 2 4" xfId="6825"/>
    <cellStyle name="표준 65 10 2 5" xfId="7500"/>
    <cellStyle name="표준 65 10 3" xfId="6222"/>
    <cellStyle name="표준 65 10 3 2" xfId="6449"/>
    <cellStyle name="표준 65 10 3 2 2" xfId="7125"/>
    <cellStyle name="표준 65 10 3 2 3" xfId="7800"/>
    <cellStyle name="표준 65 10 3 3" xfId="6675"/>
    <cellStyle name="표준 65 10 3 3 2" xfId="7350"/>
    <cellStyle name="표준 65 10 3 3 3" xfId="8025"/>
    <cellStyle name="표준 65 10 3 4" xfId="6900"/>
    <cellStyle name="표준 65 10 3 5" xfId="7575"/>
    <cellStyle name="표준 65 10 4" xfId="6299"/>
    <cellStyle name="표준 65 10 4 2" xfId="6975"/>
    <cellStyle name="표준 65 10 4 3" xfId="7650"/>
    <cellStyle name="표준 65 10 5" xfId="6525"/>
    <cellStyle name="표준 65 10 5 2" xfId="7200"/>
    <cellStyle name="표준 65 10 5 3" xfId="7875"/>
    <cellStyle name="표준 65 10 6" xfId="6750"/>
    <cellStyle name="표준 65 10 7" xfId="7425"/>
    <cellStyle name="표준 65 11" xfId="6112"/>
    <cellStyle name="표준 65 11 2" xfId="6373"/>
    <cellStyle name="표준 65 11 2 2" xfId="7049"/>
    <cellStyle name="표준 65 11 2 3" xfId="7724"/>
    <cellStyle name="표준 65 11 3" xfId="6599"/>
    <cellStyle name="표준 65 11 3 2" xfId="7274"/>
    <cellStyle name="표준 65 11 3 3" xfId="7949"/>
    <cellStyle name="표준 65 11 4" xfId="6824"/>
    <cellStyle name="표준 65 11 5" xfId="7499"/>
    <cellStyle name="표준 65 12" xfId="6221"/>
    <cellStyle name="표준 65 12 2" xfId="6448"/>
    <cellStyle name="표준 65 12 2 2" xfId="7124"/>
    <cellStyle name="표준 65 12 2 3" xfId="7799"/>
    <cellStyle name="표준 65 12 3" xfId="6674"/>
    <cellStyle name="표준 65 12 3 2" xfId="7349"/>
    <cellStyle name="표준 65 12 3 3" xfId="8024"/>
    <cellStyle name="표준 65 12 4" xfId="6899"/>
    <cellStyle name="표준 65 12 5" xfId="7574"/>
    <cellStyle name="표준 65 13" xfId="6298"/>
    <cellStyle name="표준 65 13 2" xfId="6974"/>
    <cellStyle name="표준 65 13 3" xfId="7649"/>
    <cellStyle name="표준 65 14" xfId="6524"/>
    <cellStyle name="표준 65 14 2" xfId="7199"/>
    <cellStyle name="표준 65 14 3" xfId="7874"/>
    <cellStyle name="표준 65 15" xfId="6749"/>
    <cellStyle name="표준 65 16" xfId="7424"/>
    <cellStyle name="표준 65 2" xfId="5985"/>
    <cellStyle name="표준 65 2 2" xfId="6114"/>
    <cellStyle name="표준 65 2 2 2" xfId="6375"/>
    <cellStyle name="표준 65 2 2 2 2" xfId="7051"/>
    <cellStyle name="표준 65 2 2 2 3" xfId="7726"/>
    <cellStyle name="표준 65 2 2 3" xfId="6601"/>
    <cellStyle name="표준 65 2 2 3 2" xfId="7276"/>
    <cellStyle name="표준 65 2 2 3 3" xfId="7951"/>
    <cellStyle name="표준 65 2 2 4" xfId="6826"/>
    <cellStyle name="표준 65 2 2 5" xfId="7501"/>
    <cellStyle name="표준 65 2 3" xfId="6223"/>
    <cellStyle name="표준 65 2 3 2" xfId="6450"/>
    <cellStyle name="표준 65 2 3 2 2" xfId="7126"/>
    <cellStyle name="표준 65 2 3 2 3" xfId="7801"/>
    <cellStyle name="표준 65 2 3 3" xfId="6676"/>
    <cellStyle name="표준 65 2 3 3 2" xfId="7351"/>
    <cellStyle name="표준 65 2 3 3 3" xfId="8026"/>
    <cellStyle name="표준 65 2 3 4" xfId="6901"/>
    <cellStyle name="표준 65 2 3 5" xfId="7576"/>
    <cellStyle name="표준 65 2 4" xfId="6300"/>
    <cellStyle name="표준 65 2 4 2" xfId="6976"/>
    <cellStyle name="표준 65 2 4 3" xfId="7651"/>
    <cellStyle name="표준 65 2 5" xfId="6526"/>
    <cellStyle name="표준 65 2 5 2" xfId="7201"/>
    <cellStyle name="표준 65 2 5 3" xfId="7876"/>
    <cellStyle name="표준 65 2 6" xfId="6751"/>
    <cellStyle name="표준 65 2 7" xfId="7426"/>
    <cellStyle name="표준 65 3" xfId="5986"/>
    <cellStyle name="표준 65 3 2" xfId="6115"/>
    <cellStyle name="표준 65 3 2 2" xfId="6376"/>
    <cellStyle name="표준 65 3 2 2 2" xfId="7052"/>
    <cellStyle name="표준 65 3 2 2 3" xfId="7727"/>
    <cellStyle name="표준 65 3 2 3" xfId="6602"/>
    <cellStyle name="표준 65 3 2 3 2" xfId="7277"/>
    <cellStyle name="표준 65 3 2 3 3" xfId="7952"/>
    <cellStyle name="표준 65 3 2 4" xfId="6827"/>
    <cellStyle name="표준 65 3 2 5" xfId="7502"/>
    <cellStyle name="표준 65 3 3" xfId="6224"/>
    <cellStyle name="표준 65 3 3 2" xfId="6451"/>
    <cellStyle name="표준 65 3 3 2 2" xfId="7127"/>
    <cellStyle name="표준 65 3 3 2 3" xfId="7802"/>
    <cellStyle name="표준 65 3 3 3" xfId="6677"/>
    <cellStyle name="표준 65 3 3 3 2" xfId="7352"/>
    <cellStyle name="표준 65 3 3 3 3" xfId="8027"/>
    <cellStyle name="표준 65 3 3 4" xfId="6902"/>
    <cellStyle name="표준 65 3 3 5" xfId="7577"/>
    <cellStyle name="표준 65 3 4" xfId="6301"/>
    <cellStyle name="표준 65 3 4 2" xfId="6977"/>
    <cellStyle name="표준 65 3 4 3" xfId="7652"/>
    <cellStyle name="표준 65 3 5" xfId="6527"/>
    <cellStyle name="표준 65 3 5 2" xfId="7202"/>
    <cellStyle name="표준 65 3 5 3" xfId="7877"/>
    <cellStyle name="표준 65 3 6" xfId="6752"/>
    <cellStyle name="표준 65 3 7" xfId="7427"/>
    <cellStyle name="표준 65 4" xfId="5987"/>
    <cellStyle name="표준 65 4 2" xfId="6116"/>
    <cellStyle name="표준 65 4 2 2" xfId="6377"/>
    <cellStyle name="표준 65 4 2 2 2" xfId="7053"/>
    <cellStyle name="표준 65 4 2 2 3" xfId="7728"/>
    <cellStyle name="표준 65 4 2 3" xfId="6603"/>
    <cellStyle name="표준 65 4 2 3 2" xfId="7278"/>
    <cellStyle name="표준 65 4 2 3 3" xfId="7953"/>
    <cellStyle name="표준 65 4 2 4" xfId="6828"/>
    <cellStyle name="표준 65 4 2 5" xfId="7503"/>
    <cellStyle name="표준 65 4 3" xfId="6225"/>
    <cellStyle name="표준 65 4 3 2" xfId="6452"/>
    <cellStyle name="표준 65 4 3 2 2" xfId="7128"/>
    <cellStyle name="표준 65 4 3 2 3" xfId="7803"/>
    <cellStyle name="표준 65 4 3 3" xfId="6678"/>
    <cellStyle name="표준 65 4 3 3 2" xfId="7353"/>
    <cellStyle name="표준 65 4 3 3 3" xfId="8028"/>
    <cellStyle name="표준 65 4 3 4" xfId="6903"/>
    <cellStyle name="표준 65 4 3 5" xfId="7578"/>
    <cellStyle name="표준 65 4 4" xfId="6302"/>
    <cellStyle name="표준 65 4 4 2" xfId="6978"/>
    <cellStyle name="표준 65 4 4 3" xfId="7653"/>
    <cellStyle name="표준 65 4 5" xfId="6528"/>
    <cellStyle name="표준 65 4 5 2" xfId="7203"/>
    <cellStyle name="표준 65 4 5 3" xfId="7878"/>
    <cellStyle name="표준 65 4 6" xfId="6753"/>
    <cellStyle name="표준 65 4 7" xfId="7428"/>
    <cellStyle name="표준 65 5" xfId="5988"/>
    <cellStyle name="표준 65 5 2" xfId="6117"/>
    <cellStyle name="표준 65 5 2 2" xfId="6378"/>
    <cellStyle name="표준 65 5 2 2 2" xfId="7054"/>
    <cellStyle name="표준 65 5 2 2 3" xfId="7729"/>
    <cellStyle name="표준 65 5 2 3" xfId="6604"/>
    <cellStyle name="표준 65 5 2 3 2" xfId="7279"/>
    <cellStyle name="표준 65 5 2 3 3" xfId="7954"/>
    <cellStyle name="표준 65 5 2 4" xfId="6829"/>
    <cellStyle name="표준 65 5 2 5" xfId="7504"/>
    <cellStyle name="표준 65 5 3" xfId="6226"/>
    <cellStyle name="표준 65 5 3 2" xfId="6453"/>
    <cellStyle name="표준 65 5 3 2 2" xfId="7129"/>
    <cellStyle name="표준 65 5 3 2 3" xfId="7804"/>
    <cellStyle name="표준 65 5 3 3" xfId="6679"/>
    <cellStyle name="표준 65 5 3 3 2" xfId="7354"/>
    <cellStyle name="표준 65 5 3 3 3" xfId="8029"/>
    <cellStyle name="표준 65 5 3 4" xfId="6904"/>
    <cellStyle name="표준 65 5 3 5" xfId="7579"/>
    <cellStyle name="표준 65 5 4" xfId="6303"/>
    <cellStyle name="표준 65 5 4 2" xfId="6979"/>
    <cellStyle name="표준 65 5 4 3" xfId="7654"/>
    <cellStyle name="표준 65 5 5" xfId="6529"/>
    <cellStyle name="표준 65 5 5 2" xfId="7204"/>
    <cellStyle name="표준 65 5 5 3" xfId="7879"/>
    <cellStyle name="표준 65 5 6" xfId="6754"/>
    <cellStyle name="표준 65 5 7" xfId="7429"/>
    <cellStyle name="표준 65 6" xfId="5989"/>
    <cellStyle name="표준 65 6 2" xfId="6118"/>
    <cellStyle name="표준 65 6 2 2" xfId="6379"/>
    <cellStyle name="표준 65 6 2 2 2" xfId="7055"/>
    <cellStyle name="표준 65 6 2 2 3" xfId="7730"/>
    <cellStyle name="표준 65 6 2 3" xfId="6605"/>
    <cellStyle name="표준 65 6 2 3 2" xfId="7280"/>
    <cellStyle name="표준 65 6 2 3 3" xfId="7955"/>
    <cellStyle name="표준 65 6 2 4" xfId="6830"/>
    <cellStyle name="표준 65 6 2 5" xfId="7505"/>
    <cellStyle name="표준 65 6 3" xfId="6227"/>
    <cellStyle name="표준 65 6 3 2" xfId="6454"/>
    <cellStyle name="표준 65 6 3 2 2" xfId="7130"/>
    <cellStyle name="표준 65 6 3 2 3" xfId="7805"/>
    <cellStyle name="표준 65 6 3 3" xfId="6680"/>
    <cellStyle name="표준 65 6 3 3 2" xfId="7355"/>
    <cellStyle name="표준 65 6 3 3 3" xfId="8030"/>
    <cellStyle name="표준 65 6 3 4" xfId="6905"/>
    <cellStyle name="표준 65 6 3 5" xfId="7580"/>
    <cellStyle name="표준 65 6 4" xfId="6304"/>
    <cellStyle name="표준 65 6 4 2" xfId="6980"/>
    <cellStyle name="표준 65 6 4 3" xfId="7655"/>
    <cellStyle name="표준 65 6 5" xfId="6530"/>
    <cellStyle name="표준 65 6 5 2" xfId="7205"/>
    <cellStyle name="표준 65 6 5 3" xfId="7880"/>
    <cellStyle name="표준 65 6 6" xfId="6755"/>
    <cellStyle name="표준 65 6 7" xfId="7430"/>
    <cellStyle name="표준 65 7" xfId="5990"/>
    <cellStyle name="표준 65 7 2" xfId="6119"/>
    <cellStyle name="표준 65 7 2 2" xfId="6380"/>
    <cellStyle name="표준 65 7 2 2 2" xfId="7056"/>
    <cellStyle name="표준 65 7 2 2 3" xfId="7731"/>
    <cellStyle name="표준 65 7 2 3" xfId="6606"/>
    <cellStyle name="표준 65 7 2 3 2" xfId="7281"/>
    <cellStyle name="표준 65 7 2 3 3" xfId="7956"/>
    <cellStyle name="표준 65 7 2 4" xfId="6831"/>
    <cellStyle name="표준 65 7 2 5" xfId="7506"/>
    <cellStyle name="표준 65 7 3" xfId="6228"/>
    <cellStyle name="표준 65 7 3 2" xfId="6455"/>
    <cellStyle name="표준 65 7 3 2 2" xfId="7131"/>
    <cellStyle name="표준 65 7 3 2 3" xfId="7806"/>
    <cellStyle name="표준 65 7 3 3" xfId="6681"/>
    <cellStyle name="표준 65 7 3 3 2" xfId="7356"/>
    <cellStyle name="표준 65 7 3 3 3" xfId="8031"/>
    <cellStyle name="표준 65 7 3 4" xfId="6906"/>
    <cellStyle name="표준 65 7 3 5" xfId="7581"/>
    <cellStyle name="표준 65 7 4" xfId="6305"/>
    <cellStyle name="표준 65 7 4 2" xfId="6981"/>
    <cellStyle name="표준 65 7 4 3" xfId="7656"/>
    <cellStyle name="표준 65 7 5" xfId="6531"/>
    <cellStyle name="표준 65 7 5 2" xfId="7206"/>
    <cellStyle name="표준 65 7 5 3" xfId="7881"/>
    <cellStyle name="표준 65 7 6" xfId="6756"/>
    <cellStyle name="표준 65 7 7" xfId="7431"/>
    <cellStyle name="표준 65 8" xfId="5991"/>
    <cellStyle name="표준 65 8 2" xfId="6120"/>
    <cellStyle name="표준 65 8 2 2" xfId="6381"/>
    <cellStyle name="표준 65 8 2 2 2" xfId="7057"/>
    <cellStyle name="표준 65 8 2 2 3" xfId="7732"/>
    <cellStyle name="표준 65 8 2 3" xfId="6607"/>
    <cellStyle name="표준 65 8 2 3 2" xfId="7282"/>
    <cellStyle name="표준 65 8 2 3 3" xfId="7957"/>
    <cellStyle name="표준 65 8 2 4" xfId="6832"/>
    <cellStyle name="표준 65 8 2 5" xfId="7507"/>
    <cellStyle name="표준 65 8 3" xfId="6229"/>
    <cellStyle name="표준 65 8 3 2" xfId="6456"/>
    <cellStyle name="표준 65 8 3 2 2" xfId="7132"/>
    <cellStyle name="표준 65 8 3 2 3" xfId="7807"/>
    <cellStyle name="표준 65 8 3 3" xfId="6682"/>
    <cellStyle name="표준 65 8 3 3 2" xfId="7357"/>
    <cellStyle name="표준 65 8 3 3 3" xfId="8032"/>
    <cellStyle name="표준 65 8 3 4" xfId="6907"/>
    <cellStyle name="표준 65 8 3 5" xfId="7582"/>
    <cellStyle name="표준 65 8 4" xfId="6306"/>
    <cellStyle name="표준 65 8 4 2" xfId="6982"/>
    <cellStyle name="표준 65 8 4 3" xfId="7657"/>
    <cellStyle name="표준 65 8 5" xfId="6532"/>
    <cellStyle name="표준 65 8 5 2" xfId="7207"/>
    <cellStyle name="표준 65 8 5 3" xfId="7882"/>
    <cellStyle name="표준 65 8 6" xfId="6757"/>
    <cellStyle name="표준 65 8 7" xfId="7432"/>
    <cellStyle name="표준 65 9" xfId="5992"/>
    <cellStyle name="표준 65 9 2" xfId="6121"/>
    <cellStyle name="표준 65 9 2 2" xfId="6382"/>
    <cellStyle name="표준 65 9 2 2 2" xfId="7058"/>
    <cellStyle name="표준 65 9 2 2 3" xfId="7733"/>
    <cellStyle name="표준 65 9 2 3" xfId="6608"/>
    <cellStyle name="표준 65 9 2 3 2" xfId="7283"/>
    <cellStyle name="표준 65 9 2 3 3" xfId="7958"/>
    <cellStyle name="표준 65 9 2 4" xfId="6833"/>
    <cellStyle name="표준 65 9 2 5" xfId="7508"/>
    <cellStyle name="표준 65 9 3" xfId="6230"/>
    <cellStyle name="표준 65 9 3 2" xfId="6457"/>
    <cellStyle name="표준 65 9 3 2 2" xfId="7133"/>
    <cellStyle name="표준 65 9 3 2 3" xfId="7808"/>
    <cellStyle name="표준 65 9 3 3" xfId="6683"/>
    <cellStyle name="표준 65 9 3 3 2" xfId="7358"/>
    <cellStyle name="표준 65 9 3 3 3" xfId="8033"/>
    <cellStyle name="표준 65 9 3 4" xfId="6908"/>
    <cellStyle name="표준 65 9 3 5" xfId="7583"/>
    <cellStyle name="표준 65 9 4" xfId="6307"/>
    <cellStyle name="표준 65 9 4 2" xfId="6983"/>
    <cellStyle name="표준 65 9 4 3" xfId="7658"/>
    <cellStyle name="표준 65 9 5" xfId="6533"/>
    <cellStyle name="표준 65 9 5 2" xfId="7208"/>
    <cellStyle name="표준 65 9 5 3" xfId="7883"/>
    <cellStyle name="표준 65 9 6" xfId="6758"/>
    <cellStyle name="표준 65 9 7" xfId="7433"/>
    <cellStyle name="표준 66" xfId="5993"/>
    <cellStyle name="표준 66 10" xfId="5994"/>
    <cellStyle name="표준 66 10 2" xfId="6123"/>
    <cellStyle name="표준 66 10 2 2" xfId="6384"/>
    <cellStyle name="표준 66 10 2 2 2" xfId="7060"/>
    <cellStyle name="표준 66 10 2 2 3" xfId="7735"/>
    <cellStyle name="표준 66 10 2 3" xfId="6610"/>
    <cellStyle name="표준 66 10 2 3 2" xfId="7285"/>
    <cellStyle name="표준 66 10 2 3 3" xfId="7960"/>
    <cellStyle name="표준 66 10 2 4" xfId="6835"/>
    <cellStyle name="표준 66 10 2 5" xfId="7510"/>
    <cellStyle name="표준 66 10 3" xfId="6232"/>
    <cellStyle name="표준 66 10 3 2" xfId="6459"/>
    <cellStyle name="표준 66 10 3 2 2" xfId="7135"/>
    <cellStyle name="표준 66 10 3 2 3" xfId="7810"/>
    <cellStyle name="표준 66 10 3 3" xfId="6685"/>
    <cellStyle name="표준 66 10 3 3 2" xfId="7360"/>
    <cellStyle name="표준 66 10 3 3 3" xfId="8035"/>
    <cellStyle name="표준 66 10 3 4" xfId="6910"/>
    <cellStyle name="표준 66 10 3 5" xfId="7585"/>
    <cellStyle name="표준 66 10 4" xfId="6309"/>
    <cellStyle name="표준 66 10 4 2" xfId="6985"/>
    <cellStyle name="표준 66 10 4 3" xfId="7660"/>
    <cellStyle name="표준 66 10 5" xfId="6535"/>
    <cellStyle name="표준 66 10 5 2" xfId="7210"/>
    <cellStyle name="표준 66 10 5 3" xfId="7885"/>
    <cellStyle name="표준 66 10 6" xfId="6760"/>
    <cellStyle name="표준 66 10 7" xfId="7435"/>
    <cellStyle name="표준 66 11" xfId="6122"/>
    <cellStyle name="표준 66 11 2" xfId="6383"/>
    <cellStyle name="표준 66 11 2 2" xfId="7059"/>
    <cellStyle name="표준 66 11 2 3" xfId="7734"/>
    <cellStyle name="표준 66 11 3" xfId="6609"/>
    <cellStyle name="표준 66 11 3 2" xfId="7284"/>
    <cellStyle name="표준 66 11 3 3" xfId="7959"/>
    <cellStyle name="표준 66 11 4" xfId="6834"/>
    <cellStyle name="표준 66 11 5" xfId="7509"/>
    <cellStyle name="표준 66 12" xfId="6231"/>
    <cellStyle name="표준 66 12 2" xfId="6458"/>
    <cellStyle name="표준 66 12 2 2" xfId="7134"/>
    <cellStyle name="표준 66 12 2 3" xfId="7809"/>
    <cellStyle name="표준 66 12 3" xfId="6684"/>
    <cellStyle name="표준 66 12 3 2" xfId="7359"/>
    <cellStyle name="표준 66 12 3 3" xfId="8034"/>
    <cellStyle name="표준 66 12 4" xfId="6909"/>
    <cellStyle name="표준 66 12 5" xfId="7584"/>
    <cellStyle name="표준 66 13" xfId="6308"/>
    <cellStyle name="표준 66 13 2" xfId="6984"/>
    <cellStyle name="표준 66 13 3" xfId="7659"/>
    <cellStyle name="표준 66 14" xfId="6534"/>
    <cellStyle name="표준 66 14 2" xfId="7209"/>
    <cellStyle name="표준 66 14 3" xfId="7884"/>
    <cellStyle name="표준 66 15" xfId="6759"/>
    <cellStyle name="표준 66 16" xfId="7434"/>
    <cellStyle name="표준 66 2" xfId="5995"/>
    <cellStyle name="표준 66 2 2" xfId="6124"/>
    <cellStyle name="표준 66 2 2 2" xfId="6385"/>
    <cellStyle name="표준 66 2 2 2 2" xfId="7061"/>
    <cellStyle name="표준 66 2 2 2 3" xfId="7736"/>
    <cellStyle name="표준 66 2 2 3" xfId="6611"/>
    <cellStyle name="표준 66 2 2 3 2" xfId="7286"/>
    <cellStyle name="표준 66 2 2 3 3" xfId="7961"/>
    <cellStyle name="표준 66 2 2 4" xfId="6836"/>
    <cellStyle name="표준 66 2 2 5" xfId="7511"/>
    <cellStyle name="표준 66 2 3" xfId="6233"/>
    <cellStyle name="표준 66 2 3 2" xfId="6460"/>
    <cellStyle name="표준 66 2 3 2 2" xfId="7136"/>
    <cellStyle name="표준 66 2 3 2 3" xfId="7811"/>
    <cellStyle name="표준 66 2 3 3" xfId="6686"/>
    <cellStyle name="표준 66 2 3 3 2" xfId="7361"/>
    <cellStyle name="표준 66 2 3 3 3" xfId="8036"/>
    <cellStyle name="표준 66 2 3 4" xfId="6911"/>
    <cellStyle name="표준 66 2 3 5" xfId="7586"/>
    <cellStyle name="표준 66 2 4" xfId="6310"/>
    <cellStyle name="표준 66 2 4 2" xfId="6986"/>
    <cellStyle name="표준 66 2 4 3" xfId="7661"/>
    <cellStyle name="표준 66 2 5" xfId="6536"/>
    <cellStyle name="표준 66 2 5 2" xfId="7211"/>
    <cellStyle name="표준 66 2 5 3" xfId="7886"/>
    <cellStyle name="표준 66 2 6" xfId="6761"/>
    <cellStyle name="표준 66 2 7" xfId="7436"/>
    <cellStyle name="표준 66 3" xfId="5996"/>
    <cellStyle name="표준 66 3 2" xfId="6125"/>
    <cellStyle name="표준 66 3 2 2" xfId="6386"/>
    <cellStyle name="표준 66 3 2 2 2" xfId="7062"/>
    <cellStyle name="표준 66 3 2 2 3" xfId="7737"/>
    <cellStyle name="표준 66 3 2 3" xfId="6612"/>
    <cellStyle name="표준 66 3 2 3 2" xfId="7287"/>
    <cellStyle name="표준 66 3 2 3 3" xfId="7962"/>
    <cellStyle name="표준 66 3 2 4" xfId="6837"/>
    <cellStyle name="표준 66 3 2 5" xfId="7512"/>
    <cellStyle name="표준 66 3 3" xfId="6234"/>
    <cellStyle name="표준 66 3 3 2" xfId="6461"/>
    <cellStyle name="표준 66 3 3 2 2" xfId="7137"/>
    <cellStyle name="표준 66 3 3 2 3" xfId="7812"/>
    <cellStyle name="표준 66 3 3 3" xfId="6687"/>
    <cellStyle name="표준 66 3 3 3 2" xfId="7362"/>
    <cellStyle name="표준 66 3 3 3 3" xfId="8037"/>
    <cellStyle name="표준 66 3 3 4" xfId="6912"/>
    <cellStyle name="표준 66 3 3 5" xfId="7587"/>
    <cellStyle name="표준 66 3 4" xfId="6311"/>
    <cellStyle name="표준 66 3 4 2" xfId="6987"/>
    <cellStyle name="표준 66 3 4 3" xfId="7662"/>
    <cellStyle name="표준 66 3 5" xfId="6537"/>
    <cellStyle name="표준 66 3 5 2" xfId="7212"/>
    <cellStyle name="표준 66 3 5 3" xfId="7887"/>
    <cellStyle name="표준 66 3 6" xfId="6762"/>
    <cellStyle name="표준 66 3 7" xfId="7437"/>
    <cellStyle name="표준 66 4" xfId="5997"/>
    <cellStyle name="표준 66 4 2" xfId="6126"/>
    <cellStyle name="표준 66 4 2 2" xfId="6387"/>
    <cellStyle name="표준 66 4 2 2 2" xfId="7063"/>
    <cellStyle name="표준 66 4 2 2 3" xfId="7738"/>
    <cellStyle name="표준 66 4 2 3" xfId="6613"/>
    <cellStyle name="표준 66 4 2 3 2" xfId="7288"/>
    <cellStyle name="표준 66 4 2 3 3" xfId="7963"/>
    <cellStyle name="표준 66 4 2 4" xfId="6838"/>
    <cellStyle name="표준 66 4 2 5" xfId="7513"/>
    <cellStyle name="표준 66 4 3" xfId="6235"/>
    <cellStyle name="표준 66 4 3 2" xfId="6462"/>
    <cellStyle name="표준 66 4 3 2 2" xfId="7138"/>
    <cellStyle name="표준 66 4 3 2 3" xfId="7813"/>
    <cellStyle name="표준 66 4 3 3" xfId="6688"/>
    <cellStyle name="표준 66 4 3 3 2" xfId="7363"/>
    <cellStyle name="표준 66 4 3 3 3" xfId="8038"/>
    <cellStyle name="표준 66 4 3 4" xfId="6913"/>
    <cellStyle name="표준 66 4 3 5" xfId="7588"/>
    <cellStyle name="표준 66 4 4" xfId="6312"/>
    <cellStyle name="표준 66 4 4 2" xfId="6988"/>
    <cellStyle name="표준 66 4 4 3" xfId="7663"/>
    <cellStyle name="표준 66 4 5" xfId="6538"/>
    <cellStyle name="표준 66 4 5 2" xfId="7213"/>
    <cellStyle name="표준 66 4 5 3" xfId="7888"/>
    <cellStyle name="표준 66 4 6" xfId="6763"/>
    <cellStyle name="표준 66 4 7" xfId="7438"/>
    <cellStyle name="표준 66 5" xfId="5998"/>
    <cellStyle name="표준 66 5 2" xfId="6127"/>
    <cellStyle name="표준 66 5 2 2" xfId="6388"/>
    <cellStyle name="표준 66 5 2 2 2" xfId="7064"/>
    <cellStyle name="표준 66 5 2 2 3" xfId="7739"/>
    <cellStyle name="표준 66 5 2 3" xfId="6614"/>
    <cellStyle name="표준 66 5 2 3 2" xfId="7289"/>
    <cellStyle name="표준 66 5 2 3 3" xfId="7964"/>
    <cellStyle name="표준 66 5 2 4" xfId="6839"/>
    <cellStyle name="표준 66 5 2 5" xfId="7514"/>
    <cellStyle name="표준 66 5 3" xfId="6236"/>
    <cellStyle name="표준 66 5 3 2" xfId="6463"/>
    <cellStyle name="표준 66 5 3 2 2" xfId="7139"/>
    <cellStyle name="표준 66 5 3 2 3" xfId="7814"/>
    <cellStyle name="표준 66 5 3 3" xfId="6689"/>
    <cellStyle name="표준 66 5 3 3 2" xfId="7364"/>
    <cellStyle name="표준 66 5 3 3 3" xfId="8039"/>
    <cellStyle name="표준 66 5 3 4" xfId="6914"/>
    <cellStyle name="표준 66 5 3 5" xfId="7589"/>
    <cellStyle name="표준 66 5 4" xfId="6313"/>
    <cellStyle name="표준 66 5 4 2" xfId="6989"/>
    <cellStyle name="표준 66 5 4 3" xfId="7664"/>
    <cellStyle name="표준 66 5 5" xfId="6539"/>
    <cellStyle name="표준 66 5 5 2" xfId="7214"/>
    <cellStyle name="표준 66 5 5 3" xfId="7889"/>
    <cellStyle name="표준 66 5 6" xfId="6764"/>
    <cellStyle name="표준 66 5 7" xfId="7439"/>
    <cellStyle name="표준 66 6" xfId="5999"/>
    <cellStyle name="표준 66 6 2" xfId="6128"/>
    <cellStyle name="표준 66 6 2 2" xfId="6389"/>
    <cellStyle name="표준 66 6 2 2 2" xfId="7065"/>
    <cellStyle name="표준 66 6 2 2 3" xfId="7740"/>
    <cellStyle name="표준 66 6 2 3" xfId="6615"/>
    <cellStyle name="표준 66 6 2 3 2" xfId="7290"/>
    <cellStyle name="표준 66 6 2 3 3" xfId="7965"/>
    <cellStyle name="표준 66 6 2 4" xfId="6840"/>
    <cellStyle name="표준 66 6 2 5" xfId="7515"/>
    <cellStyle name="표준 66 6 3" xfId="6237"/>
    <cellStyle name="표준 66 6 3 2" xfId="6464"/>
    <cellStyle name="표준 66 6 3 2 2" xfId="7140"/>
    <cellStyle name="표준 66 6 3 2 3" xfId="7815"/>
    <cellStyle name="표준 66 6 3 3" xfId="6690"/>
    <cellStyle name="표준 66 6 3 3 2" xfId="7365"/>
    <cellStyle name="표준 66 6 3 3 3" xfId="8040"/>
    <cellStyle name="표준 66 6 3 4" xfId="6915"/>
    <cellStyle name="표준 66 6 3 5" xfId="7590"/>
    <cellStyle name="표준 66 6 4" xfId="6314"/>
    <cellStyle name="표준 66 6 4 2" xfId="6990"/>
    <cellStyle name="표준 66 6 4 3" xfId="7665"/>
    <cellStyle name="표준 66 6 5" xfId="6540"/>
    <cellStyle name="표준 66 6 5 2" xfId="7215"/>
    <cellStyle name="표준 66 6 5 3" xfId="7890"/>
    <cellStyle name="표준 66 6 6" xfId="6765"/>
    <cellStyle name="표준 66 6 7" xfId="7440"/>
    <cellStyle name="표준 66 7" xfId="6000"/>
    <cellStyle name="표준 66 7 2" xfId="6129"/>
    <cellStyle name="표준 66 7 2 2" xfId="6390"/>
    <cellStyle name="표준 66 7 2 2 2" xfId="7066"/>
    <cellStyle name="표준 66 7 2 2 3" xfId="7741"/>
    <cellStyle name="표준 66 7 2 3" xfId="6616"/>
    <cellStyle name="표준 66 7 2 3 2" xfId="7291"/>
    <cellStyle name="표준 66 7 2 3 3" xfId="7966"/>
    <cellStyle name="표준 66 7 2 4" xfId="6841"/>
    <cellStyle name="표준 66 7 2 5" xfId="7516"/>
    <cellStyle name="표준 66 7 3" xfId="6238"/>
    <cellStyle name="표준 66 7 3 2" xfId="6465"/>
    <cellStyle name="표준 66 7 3 2 2" xfId="7141"/>
    <cellStyle name="표준 66 7 3 2 3" xfId="7816"/>
    <cellStyle name="표준 66 7 3 3" xfId="6691"/>
    <cellStyle name="표준 66 7 3 3 2" xfId="7366"/>
    <cellStyle name="표준 66 7 3 3 3" xfId="8041"/>
    <cellStyle name="표준 66 7 3 4" xfId="6916"/>
    <cellStyle name="표준 66 7 3 5" xfId="7591"/>
    <cellStyle name="표준 66 7 4" xfId="6315"/>
    <cellStyle name="표준 66 7 4 2" xfId="6991"/>
    <cellStyle name="표준 66 7 4 3" xfId="7666"/>
    <cellStyle name="표준 66 7 5" xfId="6541"/>
    <cellStyle name="표준 66 7 5 2" xfId="7216"/>
    <cellStyle name="표준 66 7 5 3" xfId="7891"/>
    <cellStyle name="표준 66 7 6" xfId="6766"/>
    <cellStyle name="표준 66 7 7" xfId="7441"/>
    <cellStyle name="표준 66 8" xfId="6001"/>
    <cellStyle name="표준 66 8 2" xfId="6130"/>
    <cellStyle name="표준 66 8 2 2" xfId="6391"/>
    <cellStyle name="표준 66 8 2 2 2" xfId="7067"/>
    <cellStyle name="표준 66 8 2 2 3" xfId="7742"/>
    <cellStyle name="표준 66 8 2 3" xfId="6617"/>
    <cellStyle name="표준 66 8 2 3 2" xfId="7292"/>
    <cellStyle name="표준 66 8 2 3 3" xfId="7967"/>
    <cellStyle name="표준 66 8 2 4" xfId="6842"/>
    <cellStyle name="표준 66 8 2 5" xfId="7517"/>
    <cellStyle name="표준 66 8 3" xfId="6239"/>
    <cellStyle name="표준 66 8 3 2" xfId="6466"/>
    <cellStyle name="표준 66 8 3 2 2" xfId="7142"/>
    <cellStyle name="표준 66 8 3 2 3" xfId="7817"/>
    <cellStyle name="표준 66 8 3 3" xfId="6692"/>
    <cellStyle name="표준 66 8 3 3 2" xfId="7367"/>
    <cellStyle name="표준 66 8 3 3 3" xfId="8042"/>
    <cellStyle name="표준 66 8 3 4" xfId="6917"/>
    <cellStyle name="표준 66 8 3 5" xfId="7592"/>
    <cellStyle name="표준 66 8 4" xfId="6316"/>
    <cellStyle name="표준 66 8 4 2" xfId="6992"/>
    <cellStyle name="표준 66 8 4 3" xfId="7667"/>
    <cellStyle name="표준 66 8 5" xfId="6542"/>
    <cellStyle name="표준 66 8 5 2" xfId="7217"/>
    <cellStyle name="표준 66 8 5 3" xfId="7892"/>
    <cellStyle name="표준 66 8 6" xfId="6767"/>
    <cellStyle name="표준 66 8 7" xfId="7442"/>
    <cellStyle name="표준 66 9" xfId="6002"/>
    <cellStyle name="표준 66 9 2" xfId="6131"/>
    <cellStyle name="표준 66 9 2 2" xfId="6392"/>
    <cellStyle name="표준 66 9 2 2 2" xfId="7068"/>
    <cellStyle name="표준 66 9 2 2 3" xfId="7743"/>
    <cellStyle name="표준 66 9 2 3" xfId="6618"/>
    <cellStyle name="표준 66 9 2 3 2" xfId="7293"/>
    <cellStyle name="표준 66 9 2 3 3" xfId="7968"/>
    <cellStyle name="표준 66 9 2 4" xfId="6843"/>
    <cellStyle name="표준 66 9 2 5" xfId="7518"/>
    <cellStyle name="표준 66 9 3" xfId="6240"/>
    <cellStyle name="표준 66 9 3 2" xfId="6467"/>
    <cellStyle name="표준 66 9 3 2 2" xfId="7143"/>
    <cellStyle name="표준 66 9 3 2 3" xfId="7818"/>
    <cellStyle name="표준 66 9 3 3" xfId="6693"/>
    <cellStyle name="표준 66 9 3 3 2" xfId="7368"/>
    <cellStyle name="표준 66 9 3 3 3" xfId="8043"/>
    <cellStyle name="표준 66 9 3 4" xfId="6918"/>
    <cellStyle name="표준 66 9 3 5" xfId="7593"/>
    <cellStyle name="표준 66 9 4" xfId="6317"/>
    <cellStyle name="표준 66 9 4 2" xfId="6993"/>
    <cellStyle name="표준 66 9 4 3" xfId="7668"/>
    <cellStyle name="표준 66 9 5" xfId="6543"/>
    <cellStyle name="표준 66 9 5 2" xfId="7218"/>
    <cellStyle name="표준 66 9 5 3" xfId="7893"/>
    <cellStyle name="표준 66 9 6" xfId="6768"/>
    <cellStyle name="표준 66 9 7" xfId="7443"/>
    <cellStyle name="표준 67" xfId="6003"/>
    <cellStyle name="표준 67 10" xfId="6004"/>
    <cellStyle name="표준 67 10 2" xfId="6133"/>
    <cellStyle name="표준 67 10 2 2" xfId="6394"/>
    <cellStyle name="표준 67 10 2 2 2" xfId="7070"/>
    <cellStyle name="표준 67 10 2 2 3" xfId="7745"/>
    <cellStyle name="표준 67 10 2 3" xfId="6620"/>
    <cellStyle name="표준 67 10 2 3 2" xfId="7295"/>
    <cellStyle name="표준 67 10 2 3 3" xfId="7970"/>
    <cellStyle name="표준 67 10 2 4" xfId="6845"/>
    <cellStyle name="표준 67 10 2 5" xfId="7520"/>
    <cellStyle name="표준 67 10 3" xfId="6242"/>
    <cellStyle name="표준 67 10 3 2" xfId="6469"/>
    <cellStyle name="표준 67 10 3 2 2" xfId="7145"/>
    <cellStyle name="표준 67 10 3 2 3" xfId="7820"/>
    <cellStyle name="표준 67 10 3 3" xfId="6695"/>
    <cellStyle name="표준 67 10 3 3 2" xfId="7370"/>
    <cellStyle name="표준 67 10 3 3 3" xfId="8045"/>
    <cellStyle name="표준 67 10 3 4" xfId="6920"/>
    <cellStyle name="표준 67 10 3 5" xfId="7595"/>
    <cellStyle name="표준 67 10 4" xfId="6319"/>
    <cellStyle name="표준 67 10 4 2" xfId="6995"/>
    <cellStyle name="표준 67 10 4 3" xfId="7670"/>
    <cellStyle name="표준 67 10 5" xfId="6545"/>
    <cellStyle name="표준 67 10 5 2" xfId="7220"/>
    <cellStyle name="표준 67 10 5 3" xfId="7895"/>
    <cellStyle name="표준 67 10 6" xfId="6770"/>
    <cellStyle name="표준 67 10 7" xfId="7445"/>
    <cellStyle name="표준 67 11" xfId="6132"/>
    <cellStyle name="표준 67 11 2" xfId="6393"/>
    <cellStyle name="표준 67 11 2 2" xfId="7069"/>
    <cellStyle name="표준 67 11 2 3" xfId="7744"/>
    <cellStyle name="표준 67 11 3" xfId="6619"/>
    <cellStyle name="표준 67 11 3 2" xfId="7294"/>
    <cellStyle name="표준 67 11 3 3" xfId="7969"/>
    <cellStyle name="표준 67 11 4" xfId="6844"/>
    <cellStyle name="표준 67 11 5" xfId="7519"/>
    <cellStyle name="표준 67 12" xfId="6241"/>
    <cellStyle name="표준 67 12 2" xfId="6468"/>
    <cellStyle name="표준 67 12 2 2" xfId="7144"/>
    <cellStyle name="표준 67 12 2 3" xfId="7819"/>
    <cellStyle name="표준 67 12 3" xfId="6694"/>
    <cellStyle name="표준 67 12 3 2" xfId="7369"/>
    <cellStyle name="표준 67 12 3 3" xfId="8044"/>
    <cellStyle name="표준 67 12 4" xfId="6919"/>
    <cellStyle name="표준 67 12 5" xfId="7594"/>
    <cellStyle name="표준 67 13" xfId="6318"/>
    <cellStyle name="표준 67 13 2" xfId="6994"/>
    <cellStyle name="표준 67 13 3" xfId="7669"/>
    <cellStyle name="표준 67 14" xfId="6544"/>
    <cellStyle name="표준 67 14 2" xfId="7219"/>
    <cellStyle name="표준 67 14 3" xfId="7894"/>
    <cellStyle name="표준 67 15" xfId="6769"/>
    <cellStyle name="표준 67 16" xfId="7444"/>
    <cellStyle name="표준 67 2" xfId="6005"/>
    <cellStyle name="표준 67 2 2" xfId="6134"/>
    <cellStyle name="표준 67 2 2 2" xfId="6395"/>
    <cellStyle name="표준 67 2 2 2 2" xfId="7071"/>
    <cellStyle name="표준 67 2 2 2 3" xfId="7746"/>
    <cellStyle name="표준 67 2 2 3" xfId="6621"/>
    <cellStyle name="표준 67 2 2 3 2" xfId="7296"/>
    <cellStyle name="표준 67 2 2 3 3" xfId="7971"/>
    <cellStyle name="표준 67 2 2 4" xfId="6846"/>
    <cellStyle name="표준 67 2 2 5" xfId="7521"/>
    <cellStyle name="표준 67 2 3" xfId="6243"/>
    <cellStyle name="표준 67 2 3 2" xfId="6470"/>
    <cellStyle name="표준 67 2 3 2 2" xfId="7146"/>
    <cellStyle name="표준 67 2 3 2 3" xfId="7821"/>
    <cellStyle name="표준 67 2 3 3" xfId="6696"/>
    <cellStyle name="표준 67 2 3 3 2" xfId="7371"/>
    <cellStyle name="표준 67 2 3 3 3" xfId="8046"/>
    <cellStyle name="표준 67 2 3 4" xfId="6921"/>
    <cellStyle name="표준 67 2 3 5" xfId="7596"/>
    <cellStyle name="표준 67 2 4" xfId="6320"/>
    <cellStyle name="표준 67 2 4 2" xfId="6996"/>
    <cellStyle name="표준 67 2 4 3" xfId="7671"/>
    <cellStyle name="표준 67 2 5" xfId="6546"/>
    <cellStyle name="표준 67 2 5 2" xfId="7221"/>
    <cellStyle name="표준 67 2 5 3" xfId="7896"/>
    <cellStyle name="표준 67 2 6" xfId="6771"/>
    <cellStyle name="표준 67 2 7" xfId="7446"/>
    <cellStyle name="표준 67 3" xfId="6006"/>
    <cellStyle name="표준 67 3 2" xfId="6135"/>
    <cellStyle name="표준 67 3 2 2" xfId="6396"/>
    <cellStyle name="표준 67 3 2 2 2" xfId="7072"/>
    <cellStyle name="표준 67 3 2 2 3" xfId="7747"/>
    <cellStyle name="표준 67 3 2 3" xfId="6622"/>
    <cellStyle name="표준 67 3 2 3 2" xfId="7297"/>
    <cellStyle name="표준 67 3 2 3 3" xfId="7972"/>
    <cellStyle name="표준 67 3 2 4" xfId="6847"/>
    <cellStyle name="표준 67 3 2 5" xfId="7522"/>
    <cellStyle name="표준 67 3 3" xfId="6244"/>
    <cellStyle name="표준 67 3 3 2" xfId="6471"/>
    <cellStyle name="표준 67 3 3 2 2" xfId="7147"/>
    <cellStyle name="표준 67 3 3 2 3" xfId="7822"/>
    <cellStyle name="표준 67 3 3 3" xfId="6697"/>
    <cellStyle name="표준 67 3 3 3 2" xfId="7372"/>
    <cellStyle name="표준 67 3 3 3 3" xfId="8047"/>
    <cellStyle name="표준 67 3 3 4" xfId="6922"/>
    <cellStyle name="표준 67 3 3 5" xfId="7597"/>
    <cellStyle name="표준 67 3 4" xfId="6321"/>
    <cellStyle name="표준 67 3 4 2" xfId="6997"/>
    <cellStyle name="표준 67 3 4 3" xfId="7672"/>
    <cellStyle name="표준 67 3 5" xfId="6547"/>
    <cellStyle name="표준 67 3 5 2" xfId="7222"/>
    <cellStyle name="표준 67 3 5 3" xfId="7897"/>
    <cellStyle name="표준 67 3 6" xfId="6772"/>
    <cellStyle name="표준 67 3 7" xfId="7447"/>
    <cellStyle name="표준 67 4" xfId="6007"/>
    <cellStyle name="표준 67 4 2" xfId="6136"/>
    <cellStyle name="표준 67 4 2 2" xfId="6397"/>
    <cellStyle name="표준 67 4 2 2 2" xfId="7073"/>
    <cellStyle name="표준 67 4 2 2 3" xfId="7748"/>
    <cellStyle name="표준 67 4 2 3" xfId="6623"/>
    <cellStyle name="표준 67 4 2 3 2" xfId="7298"/>
    <cellStyle name="표준 67 4 2 3 3" xfId="7973"/>
    <cellStyle name="표준 67 4 2 4" xfId="6848"/>
    <cellStyle name="표준 67 4 2 5" xfId="7523"/>
    <cellStyle name="표준 67 4 3" xfId="6245"/>
    <cellStyle name="표준 67 4 3 2" xfId="6472"/>
    <cellStyle name="표준 67 4 3 2 2" xfId="7148"/>
    <cellStyle name="표준 67 4 3 2 3" xfId="7823"/>
    <cellStyle name="표준 67 4 3 3" xfId="6698"/>
    <cellStyle name="표준 67 4 3 3 2" xfId="7373"/>
    <cellStyle name="표준 67 4 3 3 3" xfId="8048"/>
    <cellStyle name="표준 67 4 3 4" xfId="6923"/>
    <cellStyle name="표준 67 4 3 5" xfId="7598"/>
    <cellStyle name="표준 67 4 4" xfId="6322"/>
    <cellStyle name="표준 67 4 4 2" xfId="6998"/>
    <cellStyle name="표준 67 4 4 3" xfId="7673"/>
    <cellStyle name="표준 67 4 5" xfId="6548"/>
    <cellStyle name="표준 67 4 5 2" xfId="7223"/>
    <cellStyle name="표준 67 4 5 3" xfId="7898"/>
    <cellStyle name="표준 67 4 6" xfId="6773"/>
    <cellStyle name="표준 67 4 7" xfId="7448"/>
    <cellStyle name="표준 67 5" xfId="6008"/>
    <cellStyle name="표준 67 5 2" xfId="6137"/>
    <cellStyle name="표준 67 5 2 2" xfId="6398"/>
    <cellStyle name="표준 67 5 2 2 2" xfId="7074"/>
    <cellStyle name="표준 67 5 2 2 3" xfId="7749"/>
    <cellStyle name="표준 67 5 2 3" xfId="6624"/>
    <cellStyle name="표준 67 5 2 3 2" xfId="7299"/>
    <cellStyle name="표준 67 5 2 3 3" xfId="7974"/>
    <cellStyle name="표준 67 5 2 4" xfId="6849"/>
    <cellStyle name="표준 67 5 2 5" xfId="7524"/>
    <cellStyle name="표준 67 5 3" xfId="6246"/>
    <cellStyle name="표준 67 5 3 2" xfId="6473"/>
    <cellStyle name="표준 67 5 3 2 2" xfId="7149"/>
    <cellStyle name="표준 67 5 3 2 3" xfId="7824"/>
    <cellStyle name="표준 67 5 3 3" xfId="6699"/>
    <cellStyle name="표준 67 5 3 3 2" xfId="7374"/>
    <cellStyle name="표준 67 5 3 3 3" xfId="8049"/>
    <cellStyle name="표준 67 5 3 4" xfId="6924"/>
    <cellStyle name="표준 67 5 3 5" xfId="7599"/>
    <cellStyle name="표준 67 5 4" xfId="6323"/>
    <cellStyle name="표준 67 5 4 2" xfId="6999"/>
    <cellStyle name="표준 67 5 4 3" xfId="7674"/>
    <cellStyle name="표준 67 5 5" xfId="6549"/>
    <cellStyle name="표준 67 5 5 2" xfId="7224"/>
    <cellStyle name="표준 67 5 5 3" xfId="7899"/>
    <cellStyle name="표준 67 5 6" xfId="6774"/>
    <cellStyle name="표준 67 5 7" xfId="7449"/>
    <cellStyle name="표준 67 6" xfId="6009"/>
    <cellStyle name="표준 67 6 2" xfId="6138"/>
    <cellStyle name="표준 67 6 2 2" xfId="6399"/>
    <cellStyle name="표준 67 6 2 2 2" xfId="7075"/>
    <cellStyle name="표준 67 6 2 2 3" xfId="7750"/>
    <cellStyle name="표준 67 6 2 3" xfId="6625"/>
    <cellStyle name="표준 67 6 2 3 2" xfId="7300"/>
    <cellStyle name="표준 67 6 2 3 3" xfId="7975"/>
    <cellStyle name="표준 67 6 2 4" xfId="6850"/>
    <cellStyle name="표준 67 6 2 5" xfId="7525"/>
    <cellStyle name="표준 67 6 3" xfId="6247"/>
    <cellStyle name="표준 67 6 3 2" xfId="6474"/>
    <cellStyle name="표준 67 6 3 2 2" xfId="7150"/>
    <cellStyle name="표준 67 6 3 2 3" xfId="7825"/>
    <cellStyle name="표준 67 6 3 3" xfId="6700"/>
    <cellStyle name="표준 67 6 3 3 2" xfId="7375"/>
    <cellStyle name="표준 67 6 3 3 3" xfId="8050"/>
    <cellStyle name="표준 67 6 3 4" xfId="6925"/>
    <cellStyle name="표준 67 6 3 5" xfId="7600"/>
    <cellStyle name="표준 67 6 4" xfId="6324"/>
    <cellStyle name="표준 67 6 4 2" xfId="7000"/>
    <cellStyle name="표준 67 6 4 3" xfId="7675"/>
    <cellStyle name="표준 67 6 5" xfId="6550"/>
    <cellStyle name="표준 67 6 5 2" xfId="7225"/>
    <cellStyle name="표준 67 6 5 3" xfId="7900"/>
    <cellStyle name="표준 67 6 6" xfId="6775"/>
    <cellStyle name="표준 67 6 7" xfId="7450"/>
    <cellStyle name="표준 67 7" xfId="6010"/>
    <cellStyle name="표준 67 7 2" xfId="6139"/>
    <cellStyle name="표준 67 7 2 2" xfId="6400"/>
    <cellStyle name="표준 67 7 2 2 2" xfId="7076"/>
    <cellStyle name="표준 67 7 2 2 3" xfId="7751"/>
    <cellStyle name="표준 67 7 2 3" xfId="6626"/>
    <cellStyle name="표준 67 7 2 3 2" xfId="7301"/>
    <cellStyle name="표준 67 7 2 3 3" xfId="7976"/>
    <cellStyle name="표준 67 7 2 4" xfId="6851"/>
    <cellStyle name="표준 67 7 2 5" xfId="7526"/>
    <cellStyle name="표준 67 7 3" xfId="6248"/>
    <cellStyle name="표준 67 7 3 2" xfId="6475"/>
    <cellStyle name="표준 67 7 3 2 2" xfId="7151"/>
    <cellStyle name="표준 67 7 3 2 3" xfId="7826"/>
    <cellStyle name="표준 67 7 3 3" xfId="6701"/>
    <cellStyle name="표준 67 7 3 3 2" xfId="7376"/>
    <cellStyle name="표준 67 7 3 3 3" xfId="8051"/>
    <cellStyle name="표준 67 7 3 4" xfId="6926"/>
    <cellStyle name="표준 67 7 3 5" xfId="7601"/>
    <cellStyle name="표준 67 7 4" xfId="6325"/>
    <cellStyle name="표준 67 7 4 2" xfId="7001"/>
    <cellStyle name="표준 67 7 4 3" xfId="7676"/>
    <cellStyle name="표준 67 7 5" xfId="6551"/>
    <cellStyle name="표준 67 7 5 2" xfId="7226"/>
    <cellStyle name="표준 67 7 5 3" xfId="7901"/>
    <cellStyle name="표준 67 7 6" xfId="6776"/>
    <cellStyle name="표준 67 7 7" xfId="7451"/>
    <cellStyle name="표준 67 8" xfId="6011"/>
    <cellStyle name="표준 67 8 2" xfId="6140"/>
    <cellStyle name="표준 67 8 2 2" xfId="6401"/>
    <cellStyle name="표준 67 8 2 2 2" xfId="7077"/>
    <cellStyle name="표준 67 8 2 2 3" xfId="7752"/>
    <cellStyle name="표준 67 8 2 3" xfId="6627"/>
    <cellStyle name="표준 67 8 2 3 2" xfId="7302"/>
    <cellStyle name="표준 67 8 2 3 3" xfId="7977"/>
    <cellStyle name="표준 67 8 2 4" xfId="6852"/>
    <cellStyle name="표준 67 8 2 5" xfId="7527"/>
    <cellStyle name="표준 67 8 3" xfId="6249"/>
    <cellStyle name="표준 67 8 3 2" xfId="6476"/>
    <cellStyle name="표준 67 8 3 2 2" xfId="7152"/>
    <cellStyle name="표준 67 8 3 2 3" xfId="7827"/>
    <cellStyle name="표준 67 8 3 3" xfId="6702"/>
    <cellStyle name="표준 67 8 3 3 2" xfId="7377"/>
    <cellStyle name="표준 67 8 3 3 3" xfId="8052"/>
    <cellStyle name="표준 67 8 3 4" xfId="6927"/>
    <cellStyle name="표준 67 8 3 5" xfId="7602"/>
    <cellStyle name="표준 67 8 4" xfId="6326"/>
    <cellStyle name="표준 67 8 4 2" xfId="7002"/>
    <cellStyle name="표준 67 8 4 3" xfId="7677"/>
    <cellStyle name="표준 67 8 5" xfId="6552"/>
    <cellStyle name="표준 67 8 5 2" xfId="7227"/>
    <cellStyle name="표준 67 8 5 3" xfId="7902"/>
    <cellStyle name="표준 67 8 6" xfId="6777"/>
    <cellStyle name="표준 67 8 7" xfId="7452"/>
    <cellStyle name="표준 67 9" xfId="6012"/>
    <cellStyle name="표준 67 9 2" xfId="6141"/>
    <cellStyle name="표준 67 9 2 2" xfId="6402"/>
    <cellStyle name="표준 67 9 2 2 2" xfId="7078"/>
    <cellStyle name="표준 67 9 2 2 3" xfId="7753"/>
    <cellStyle name="표준 67 9 2 3" xfId="6628"/>
    <cellStyle name="표준 67 9 2 3 2" xfId="7303"/>
    <cellStyle name="표준 67 9 2 3 3" xfId="7978"/>
    <cellStyle name="표준 67 9 2 4" xfId="6853"/>
    <cellStyle name="표준 67 9 2 5" xfId="7528"/>
    <cellStyle name="표준 67 9 3" xfId="6250"/>
    <cellStyle name="표준 67 9 3 2" xfId="6477"/>
    <cellStyle name="표준 67 9 3 2 2" xfId="7153"/>
    <cellStyle name="표준 67 9 3 2 3" xfId="7828"/>
    <cellStyle name="표준 67 9 3 3" xfId="6703"/>
    <cellStyle name="표준 67 9 3 3 2" xfId="7378"/>
    <cellStyle name="표준 67 9 3 3 3" xfId="8053"/>
    <cellStyle name="표준 67 9 3 4" xfId="6928"/>
    <cellStyle name="표준 67 9 3 5" xfId="7603"/>
    <cellStyle name="표준 67 9 4" xfId="6327"/>
    <cellStyle name="표준 67 9 4 2" xfId="7003"/>
    <cellStyle name="표준 67 9 4 3" xfId="7678"/>
    <cellStyle name="표준 67 9 5" xfId="6553"/>
    <cellStyle name="표준 67 9 5 2" xfId="7228"/>
    <cellStyle name="표준 67 9 5 3" xfId="7903"/>
    <cellStyle name="표준 67 9 6" xfId="6778"/>
    <cellStyle name="표준 67 9 7" xfId="7453"/>
    <cellStyle name="표준 68" xfId="6013"/>
    <cellStyle name="표준 68 2" xfId="6142"/>
    <cellStyle name="표준 68 2 2" xfId="6403"/>
    <cellStyle name="표준 68 2 2 2" xfId="7079"/>
    <cellStyle name="표준 68 2 2 3" xfId="7754"/>
    <cellStyle name="표준 68 2 3" xfId="6629"/>
    <cellStyle name="표준 68 2 3 2" xfId="7304"/>
    <cellStyle name="표준 68 2 3 3" xfId="7979"/>
    <cellStyle name="표준 68 2 4" xfId="6854"/>
    <cellStyle name="표준 68 2 5" xfId="7529"/>
    <cellStyle name="표준 68 3" xfId="6251"/>
    <cellStyle name="표준 68 3 2" xfId="6478"/>
    <cellStyle name="표준 68 3 2 2" xfId="7154"/>
    <cellStyle name="표준 68 3 2 3" xfId="7829"/>
    <cellStyle name="표준 68 3 3" xfId="6704"/>
    <cellStyle name="표준 68 3 3 2" xfId="7379"/>
    <cellStyle name="표준 68 3 3 3" xfId="8054"/>
    <cellStyle name="표준 68 3 4" xfId="6929"/>
    <cellStyle name="표준 68 3 5" xfId="7604"/>
    <cellStyle name="표준 68 4" xfId="6328"/>
    <cellStyle name="표준 68 4 2" xfId="7004"/>
    <cellStyle name="표준 68 4 3" xfId="7679"/>
    <cellStyle name="표준 68 5" xfId="6554"/>
    <cellStyle name="표준 68 5 2" xfId="7229"/>
    <cellStyle name="표준 68 5 3" xfId="7904"/>
    <cellStyle name="표준 68 6" xfId="6779"/>
    <cellStyle name="표준 68 7" xfId="7454"/>
    <cellStyle name="표준 69" xfId="3742"/>
    <cellStyle name="표준 69 2" xfId="6068"/>
    <cellStyle name="표준 69 2 2" xfId="6329"/>
    <cellStyle name="표준 69 2 2 2" xfId="7005"/>
    <cellStyle name="표준 69 2 2 3" xfId="7680"/>
    <cellStyle name="표준 69 2 3" xfId="6555"/>
    <cellStyle name="표준 69 2 3 2" xfId="7230"/>
    <cellStyle name="표준 69 2 3 3" xfId="7905"/>
    <cellStyle name="표준 69 2 4" xfId="6780"/>
    <cellStyle name="표준 69 2 5" xfId="7455"/>
    <cellStyle name="표준 69 3" xfId="6177"/>
    <cellStyle name="표준 69 3 2" xfId="6404"/>
    <cellStyle name="표준 69 3 2 2" xfId="7080"/>
    <cellStyle name="표준 69 3 2 3" xfId="7755"/>
    <cellStyle name="표준 69 3 3" xfId="6630"/>
    <cellStyle name="표준 69 3 3 2" xfId="7305"/>
    <cellStyle name="표준 69 3 3 3" xfId="7980"/>
    <cellStyle name="표준 69 3 4" xfId="6855"/>
    <cellStyle name="표준 69 3 5" xfId="7530"/>
    <cellStyle name="표준 69 4" xfId="6254"/>
    <cellStyle name="표준 69 4 2" xfId="6930"/>
    <cellStyle name="표준 69 4 3" xfId="7605"/>
    <cellStyle name="표준 69 5" xfId="6480"/>
    <cellStyle name="표준 69 5 2" xfId="7155"/>
    <cellStyle name="표준 69 5 3" xfId="7830"/>
    <cellStyle name="표준 69 6" xfId="6705"/>
    <cellStyle name="표준 69 7" xfId="7380"/>
    <cellStyle name="표준 7" xfId="2791"/>
    <cellStyle name="표준 7 2" xfId="2792"/>
    <cellStyle name="표준 7 2 2" xfId="3701"/>
    <cellStyle name="표준 7 2 2 2" xfId="3702"/>
    <cellStyle name="표준 7 2 2 3" xfId="6014"/>
    <cellStyle name="표준 7 2 3" xfId="6015"/>
    <cellStyle name="표준 7 3" xfId="3703"/>
    <cellStyle name="표준 7 4" xfId="3704"/>
    <cellStyle name="표준 7 4 2" xfId="3705"/>
    <cellStyle name="표준 7 4 3" xfId="6016"/>
    <cellStyle name="표준 7 5" xfId="3706"/>
    <cellStyle name="표준 7 5 2" xfId="6017"/>
    <cellStyle name="표준 7 5 2 2" xfId="6018"/>
    <cellStyle name="표준 7 5 3" xfId="6019"/>
    <cellStyle name="표준 7_009_유통금융보험및기타서비스" xfId="3707"/>
    <cellStyle name="표준 70" xfId="3743"/>
    <cellStyle name="표준 70 2" xfId="6069"/>
    <cellStyle name="표준 70 2 2" xfId="6330"/>
    <cellStyle name="표준 70 2 2 2" xfId="7006"/>
    <cellStyle name="표준 70 2 2 3" xfId="7681"/>
    <cellStyle name="표준 70 2 3" xfId="6556"/>
    <cellStyle name="표준 70 2 3 2" xfId="7231"/>
    <cellStyle name="표준 70 2 3 3" xfId="7906"/>
    <cellStyle name="표준 70 2 4" xfId="6781"/>
    <cellStyle name="표준 70 2 5" xfId="7456"/>
    <cellStyle name="표준 70 3" xfId="6178"/>
    <cellStyle name="표준 70 3 2" xfId="6405"/>
    <cellStyle name="표준 70 3 2 2" xfId="7081"/>
    <cellStyle name="표준 70 3 2 3" xfId="7756"/>
    <cellStyle name="표준 70 3 3" xfId="6631"/>
    <cellStyle name="표준 70 3 3 2" xfId="7306"/>
    <cellStyle name="표준 70 3 3 3" xfId="7981"/>
    <cellStyle name="표준 70 3 4" xfId="6856"/>
    <cellStyle name="표준 70 3 5" xfId="7531"/>
    <cellStyle name="표준 70 4" xfId="6255"/>
    <cellStyle name="표준 70 4 2" xfId="6931"/>
    <cellStyle name="표준 70 4 3" xfId="7606"/>
    <cellStyle name="표준 70 5" xfId="6481"/>
    <cellStyle name="표준 70 5 2" xfId="7156"/>
    <cellStyle name="표준 70 5 3" xfId="7831"/>
    <cellStyle name="표준 70 6" xfId="6706"/>
    <cellStyle name="표준 70 7" xfId="7381"/>
    <cellStyle name="표준 71" xfId="3708"/>
    <cellStyle name="표준 71 2" xfId="6020"/>
    <cellStyle name="표준 72" xfId="3709"/>
    <cellStyle name="표준 72 2" xfId="6021"/>
    <cellStyle name="표준 73" xfId="6252"/>
    <cellStyle name="표준 74" xfId="6253"/>
    <cellStyle name="표준 79" xfId="3710"/>
    <cellStyle name="표준 79 2" xfId="3711"/>
    <cellStyle name="표준 79 3" xfId="6022"/>
    <cellStyle name="표준 8" xfId="2793"/>
    <cellStyle name="표준 8 2" xfId="2794"/>
    <cellStyle name="표준 8 2 2" xfId="2795"/>
    <cellStyle name="표준 8 2 2 2" xfId="3712"/>
    <cellStyle name="표준 8 2 2 3" xfId="6023"/>
    <cellStyle name="표준 8 2 2 4" xfId="6024"/>
    <cellStyle name="표준 8 2 3" xfId="6025"/>
    <cellStyle name="표준 8 3" xfId="2796"/>
    <cellStyle name="표준 8 3 2" xfId="6026"/>
    <cellStyle name="표준 8 4" xfId="3713"/>
    <cellStyle name="표준 8 4 2" xfId="3714"/>
    <cellStyle name="표준 8 4 3" xfId="6027"/>
    <cellStyle name="표준 8 5" xfId="6028"/>
    <cellStyle name="표준 8 5 2" xfId="6029"/>
    <cellStyle name="표준 8_017_공공행정및사법" xfId="3715"/>
    <cellStyle name="표준 80" xfId="3716"/>
    <cellStyle name="표준 80 2" xfId="3717"/>
    <cellStyle name="표준 80 3" xfId="6030"/>
    <cellStyle name="표준 87" xfId="3718"/>
    <cellStyle name="표준 88" xfId="3719"/>
    <cellStyle name="표준 89" xfId="3720"/>
    <cellStyle name="표준 9" xfId="2797"/>
    <cellStyle name="표준 9 2" xfId="2798"/>
    <cellStyle name="표준 9 2 2" xfId="6031"/>
    <cellStyle name="표준 9 3" xfId="3721"/>
    <cellStyle name="표준 9 4" xfId="6032"/>
    <cellStyle name="표준 9_009_유통금융보험및기타서비스" xfId="3722"/>
    <cellStyle name="표준 90" xfId="3723"/>
    <cellStyle name="표준 91" xfId="3724"/>
    <cellStyle name="표준 92" xfId="3725"/>
    <cellStyle name="표준 94" xfId="3726"/>
    <cellStyle name="표준 95" xfId="3727"/>
    <cellStyle name="표준 96" xfId="3728"/>
    <cellStyle name="표준 97" xfId="3729"/>
    <cellStyle name="표준 98" xfId="3730"/>
    <cellStyle name="표준 99" xfId="3731"/>
    <cellStyle name="표준_-04.노동" xfId="331"/>
    <cellStyle name="표준_06 농림수산" xfId="332"/>
    <cellStyle name="표준_06-1. 농림수산(1~29)" xfId="333"/>
    <cellStyle name="표준_06-2. 농림수산(30~59)" xfId="3741"/>
    <cellStyle name="표준_1.농가및농가인구" xfId="334"/>
    <cellStyle name="표준_2.연령별농가인구" xfId="335"/>
    <cellStyle name="표준_2011통계연보" xfId="336"/>
    <cellStyle name="표준_26.가축전염병예방주사실적" xfId="337"/>
    <cellStyle name="표준_3.경지면적" xfId="338"/>
    <cellStyle name="표준_4.경지규모별농가" xfId="339"/>
    <cellStyle name="표준_6(1).농림수산업+(2)" xfId="340"/>
    <cellStyle name="표준_6-1_농림수산(1~28)" xfId="341"/>
    <cellStyle name="표준_Book1" xfId="342"/>
    <cellStyle name="표준_Sheet1" xfId="343"/>
    <cellStyle name="표준_경지규모별농가" xfId="344"/>
    <cellStyle name="표준_경지면적" xfId="345"/>
    <cellStyle name="표준_농가및농가인구" xfId="346"/>
    <cellStyle name="표준_농업기반과" xfId="347"/>
    <cellStyle name="표준_농업용기구및기계보유 " xfId="348"/>
    <cellStyle name="표준_농업진흥지역지정" xfId="349"/>
    <cellStyle name="표준_두류" xfId="350"/>
    <cellStyle name="표준_맥류" xfId="351"/>
    <cellStyle name="표준_미곡" xfId="352"/>
    <cellStyle name="표준_서류" xfId="353"/>
    <cellStyle name="표준_식량작물생산량" xfId="354"/>
    <cellStyle name="표준_연령별농가인구" xfId="355"/>
    <cellStyle name="표준_잡곡" xfId="356"/>
    <cellStyle name="표준_정부관리양곡보관창고" xfId="357"/>
    <cellStyle name="표준_정부양곡가공공장" xfId="358"/>
    <cellStyle name="표준_채소류생산량" xfId="359"/>
    <cellStyle name="표준_추곡수매실적" xfId="360"/>
    <cellStyle name="하이퍼링크 2" xfId="361"/>
    <cellStyle name="하이퍼링크 2 2" xfId="3732"/>
    <cellStyle name="하이퍼링크 2 3" xfId="6033"/>
    <cellStyle name="하이퍼링크 3" xfId="3733"/>
    <cellStyle name="합산" xfId="362"/>
    <cellStyle name="합산 2" xfId="2799"/>
    <cellStyle name="화폐기호" xfId="363"/>
    <cellStyle name="화폐기호 2" xfId="364"/>
    <cellStyle name="화폐기호 2 2" xfId="2800"/>
    <cellStyle name="화폐기호0" xfId="365"/>
    <cellStyle name="화폐기호0 2" xfId="366"/>
    <cellStyle name="화폐기호0 2 2" xfId="280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1.xml"/><Relationship Id="rId50" Type="http://schemas.openxmlformats.org/officeDocument/2006/relationships/externalLink" Target="externalLinks/externalLink4.xml"/><Relationship Id="rId55" Type="http://schemas.openxmlformats.org/officeDocument/2006/relationships/externalLink" Target="externalLinks/externalLink9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8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7.xml"/><Relationship Id="rId58" Type="http://schemas.openxmlformats.org/officeDocument/2006/relationships/externalLink" Target="externalLinks/externalLink1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3.xml"/><Relationship Id="rId57" Type="http://schemas.openxmlformats.org/officeDocument/2006/relationships/externalLink" Target="externalLinks/externalLink11.xml"/><Relationship Id="rId61" Type="http://schemas.openxmlformats.org/officeDocument/2006/relationships/externalLink" Target="externalLinks/externalLink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6.xml"/><Relationship Id="rId60" Type="http://schemas.openxmlformats.org/officeDocument/2006/relationships/externalLink" Target="externalLinks/externalLink14.xml"/><Relationship Id="rId65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2.xml"/><Relationship Id="rId56" Type="http://schemas.openxmlformats.org/officeDocument/2006/relationships/externalLink" Target="externalLinks/externalLink10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3</xdr:row>
      <xdr:rowOff>9525</xdr:rowOff>
    </xdr:from>
    <xdr:to>
      <xdr:col>8</xdr:col>
      <xdr:colOff>556260</xdr:colOff>
      <xdr:row>11</xdr:row>
      <xdr:rowOff>139065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1920" y="466725"/>
          <a:ext cx="5920740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73152" tIns="54864" rIns="73152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6.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농림수산업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Agriculture, Forestry &amp; Fishing Establishment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BZ16CD926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ENSCTAAW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&#45453;&#54801;\Local%20Settings\Temporary%20Internet%20Files\Content.IE5\3EYE3ZLR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Temp1_(&#48537;&#51076;3)&#53685;&#44228;&#50672;&#48372;&#51089;&#49457;&#49436;&#49885;.zip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BZ6FD672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BZ43FDFD9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BZ62741A\&#50896;&#44256;\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Administrator\Local%20Settings\Temp\_AZTMP0_\Exec\&#50896;&#44256;\06-1.%20&#45453;&#47548;&#49688;&#49328;(1~29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\Documents\2010&#44592;&#51456;&#53685;&#44228;&#50672;&#48372;\51&#54924;&#53685;&#44228;&#50672;&#48372;&#48156;&#44036;&#44228;&#54925;\&#53685;&#44228;&#50672;&#48372;&#51089;&#49457;&#49436;&#49885;\&#50896;&#44256;\06-1.%20&#45453;&#47548;&#49688;&#49328;(1~2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HAMONITEMP\&#50896;&#44256;\06-1.%20&#45453;&#47548;&#49688;&#49328;(1~29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BZDC3AC2\&#50896;&#44256;\06-1.%20&#45453;&#47548;&#49688;&#49328;(1~29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3685;&#44228;/&#51228;57&#54924;%20&#53685;&#44228;&#50672;&#48372;/&#51088;&#47308;&#52712;&#54633;/006.&#45453;&#47548;&#49688;&#49328;&#50629;/006_01%20&#45453;&#47548;&#49688;&#49328;_01.02.03.04.09.10.11.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정부관리양곡보관창고"/>
      <sheetName val="15.정부양곡가공공장"/>
      <sheetName val="16.농업협동조합"/>
      <sheetName val="17.농업용기계보유 "/>
      <sheetName val="18.비료공급"/>
      <sheetName val="19.농약공급 실적"/>
      <sheetName val="20.농업용지하수"/>
      <sheetName val="21.가축사육"/>
      <sheetName val="22.가축전염병발생"/>
      <sheetName val="23.가축전염병예방주사실적"/>
      <sheetName val="24.수의사현황"/>
      <sheetName val="25.도축검사"/>
      <sheetName val="26.배합사료생산"/>
      <sheetName val="27.축산물위생관계업소"/>
      <sheetName val="28.소유별산림면적"/>
      <sheetName val="29.임상별산림면적"/>
      <sheetName val="30.임상별임목축적"/>
      <sheetName val="31.임산물생산량"/>
      <sheetName val="32.임목벌채 허가(신고)"/>
      <sheetName val="33.수렵"/>
      <sheetName val="34.수렵면허장발급"/>
      <sheetName val="35.사방사업"/>
      <sheetName val="36.조림"/>
      <sheetName val="37.불법 산림훼손 피해현황"/>
      <sheetName val="38.산림의 전용허가 타용도현황"/>
      <sheetName val="39.산림보호구역지정현황"/>
    </sheetNames>
    <sheetDataSet>
      <sheetData sheetId="0"/>
      <sheetData sheetId="1"/>
      <sheetData sheetId="2">
        <row r="15">
          <cell r="C15">
            <v>181067</v>
          </cell>
        </row>
        <row r="17">
          <cell r="C17">
            <v>12174</v>
          </cell>
        </row>
        <row r="18">
          <cell r="C18">
            <v>16201</v>
          </cell>
        </row>
        <row r="19">
          <cell r="C19">
            <v>13554</v>
          </cell>
        </row>
        <row r="20">
          <cell r="C20">
            <v>13853</v>
          </cell>
        </row>
        <row r="21">
          <cell r="C21">
            <v>9277</v>
          </cell>
        </row>
        <row r="22">
          <cell r="C22">
            <v>8109</v>
          </cell>
        </row>
        <row r="23">
          <cell r="C23">
            <v>10507</v>
          </cell>
        </row>
        <row r="24">
          <cell r="C24">
            <v>14285</v>
          </cell>
        </row>
        <row r="25">
          <cell r="C25">
            <v>7381</v>
          </cell>
        </row>
        <row r="26">
          <cell r="C26">
            <v>7620</v>
          </cell>
        </row>
        <row r="27">
          <cell r="C27">
            <v>4238</v>
          </cell>
        </row>
        <row r="28">
          <cell r="C28">
            <v>10191</v>
          </cell>
        </row>
        <row r="29">
          <cell r="C29">
            <v>5277</v>
          </cell>
        </row>
        <row r="30">
          <cell r="C30">
            <v>3225</v>
          </cell>
        </row>
        <row r="31">
          <cell r="C31">
            <v>4859</v>
          </cell>
        </row>
        <row r="32">
          <cell r="C32">
            <v>7030</v>
          </cell>
        </row>
        <row r="33">
          <cell r="C33">
            <v>3676</v>
          </cell>
        </row>
        <row r="34">
          <cell r="C34">
            <v>6233</v>
          </cell>
        </row>
        <row r="35">
          <cell r="C35">
            <v>4803</v>
          </cell>
        </row>
        <row r="36">
          <cell r="C36">
            <v>8179</v>
          </cell>
        </row>
        <row r="37">
          <cell r="C37">
            <v>5665</v>
          </cell>
        </row>
        <row r="38">
          <cell r="C38">
            <v>4263</v>
          </cell>
        </row>
        <row r="39">
          <cell r="C39">
            <v>466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9"/>
  <sheetViews>
    <sheetView view="pageBreakPreview" zoomScaleNormal="100" zoomScaleSheetLayoutView="100" workbookViewId="0">
      <pane ySplit="20" topLeftCell="A21" activePane="bottomLeft" state="frozen"/>
      <selection activeCell="I32" sqref="I32"/>
      <selection pane="bottomLeft" activeCell="B17" sqref="B17"/>
    </sheetView>
  </sheetViews>
  <sheetFormatPr defaultRowHeight="14.25"/>
  <cols>
    <col min="1" max="7" width="9" style="4" customWidth="1"/>
    <col min="8" max="9" width="9" style="1" customWidth="1"/>
    <col min="10" max="16" width="9" style="4" customWidth="1"/>
    <col min="17" max="16384" width="9" style="1"/>
  </cols>
  <sheetData>
    <row r="1" spans="1:16" s="3" customFormat="1" ht="12">
      <c r="A1" s="2"/>
      <c r="B1" s="2"/>
      <c r="C1" s="2"/>
      <c r="D1" s="2"/>
      <c r="E1" s="2"/>
      <c r="F1" s="2"/>
      <c r="G1" s="2"/>
      <c r="I1" s="3">
        <v>207</v>
      </c>
      <c r="J1" s="2"/>
      <c r="K1" s="2"/>
      <c r="L1" s="2"/>
      <c r="M1" s="2"/>
      <c r="N1" s="2"/>
      <c r="O1" s="2"/>
      <c r="P1" s="2"/>
    </row>
    <row r="2" spans="1:16" s="3" customFormat="1" ht="12">
      <c r="A2" s="2" t="s">
        <v>565</v>
      </c>
      <c r="B2" s="2"/>
      <c r="C2" s="2"/>
      <c r="D2" s="2"/>
      <c r="E2" s="2"/>
      <c r="F2" s="2"/>
      <c r="G2" s="2"/>
      <c r="J2" s="2"/>
      <c r="K2" s="2"/>
      <c r="L2" s="2"/>
      <c r="M2" s="2"/>
      <c r="N2" s="2"/>
      <c r="O2" s="2"/>
      <c r="P2" s="2"/>
    </row>
    <row r="3" spans="1:16" s="3" customFormat="1" ht="12">
      <c r="A3" s="2"/>
      <c r="B3" s="2"/>
      <c r="C3" s="2"/>
      <c r="D3" s="2"/>
      <c r="E3" s="2"/>
      <c r="F3" s="2"/>
      <c r="G3" s="2"/>
      <c r="J3" s="2"/>
      <c r="K3" s="2"/>
      <c r="L3" s="2"/>
      <c r="M3" s="2"/>
      <c r="N3" s="2"/>
      <c r="O3" s="2"/>
      <c r="P3" s="2"/>
    </row>
    <row r="4" spans="1:16" s="3" customFormat="1" ht="12">
      <c r="A4" s="2"/>
      <c r="B4" s="2"/>
      <c r="C4" s="2"/>
      <c r="D4" s="2"/>
      <c r="E4" s="2"/>
      <c r="F4" s="2"/>
      <c r="G4" s="2"/>
      <c r="J4" s="2"/>
      <c r="K4" s="2"/>
      <c r="L4" s="2"/>
      <c r="M4" s="2"/>
      <c r="N4" s="2"/>
      <c r="O4" s="2"/>
      <c r="P4" s="2"/>
    </row>
    <row r="5" spans="1:16" s="3" customFormat="1" ht="12">
      <c r="A5" s="2"/>
      <c r="B5" s="2"/>
      <c r="C5" s="2"/>
      <c r="D5" s="2"/>
      <c r="E5" s="2"/>
      <c r="F5" s="2"/>
      <c r="G5" s="2"/>
      <c r="J5" s="2"/>
      <c r="K5" s="2"/>
      <c r="L5" s="2"/>
      <c r="M5" s="2"/>
      <c r="N5" s="2"/>
      <c r="O5" s="2"/>
      <c r="P5" s="2"/>
    </row>
    <row r="6" spans="1:16" s="3" customFormat="1" ht="12">
      <c r="A6" s="2"/>
      <c r="B6" s="2"/>
      <c r="C6" s="2"/>
      <c r="D6" s="2"/>
      <c r="E6" s="2"/>
      <c r="F6" s="2"/>
      <c r="G6" s="2"/>
      <c r="J6" s="2"/>
      <c r="K6" s="2"/>
      <c r="L6" s="2"/>
      <c r="M6" s="2"/>
      <c r="N6" s="2"/>
      <c r="O6" s="2"/>
      <c r="P6" s="2"/>
    </row>
    <row r="7" spans="1:16" s="3" customFormat="1" ht="12">
      <c r="A7" s="2"/>
      <c r="B7" s="2"/>
      <c r="C7" s="2"/>
      <c r="D7" s="2"/>
      <c r="E7" s="2"/>
      <c r="F7" s="2"/>
      <c r="G7" s="2"/>
      <c r="J7" s="2"/>
      <c r="K7" s="2"/>
      <c r="L7" s="2"/>
      <c r="M7" s="2"/>
      <c r="N7" s="2"/>
      <c r="O7" s="2"/>
      <c r="P7" s="2"/>
    </row>
    <row r="8" spans="1:16" s="3" customFormat="1" ht="12">
      <c r="A8" s="2"/>
      <c r="B8" s="2"/>
      <c r="C8" s="2"/>
      <c r="D8" s="2"/>
      <c r="E8" s="2"/>
      <c r="F8" s="2"/>
      <c r="G8" s="2"/>
      <c r="J8" s="2"/>
      <c r="K8" s="2"/>
      <c r="L8" s="2"/>
      <c r="M8" s="2"/>
      <c r="N8" s="2"/>
      <c r="O8" s="2"/>
      <c r="P8" s="2"/>
    </row>
    <row r="9" spans="1:16" s="3" customFormat="1" ht="12">
      <c r="A9" s="2"/>
      <c r="B9" s="2"/>
      <c r="C9" s="2"/>
      <c r="D9" s="2"/>
      <c r="E9" s="2"/>
      <c r="F9" s="2"/>
      <c r="G9" s="2"/>
      <c r="J9" s="2"/>
      <c r="K9" s="2"/>
      <c r="L9" s="2"/>
      <c r="M9" s="2"/>
      <c r="N9" s="2"/>
      <c r="O9" s="2"/>
      <c r="P9" s="2"/>
    </row>
    <row r="10" spans="1:16" s="3" customFormat="1" ht="12">
      <c r="A10" s="2"/>
      <c r="B10" s="2"/>
      <c r="C10" s="2"/>
      <c r="D10" s="2"/>
      <c r="E10" s="2"/>
      <c r="F10" s="2"/>
      <c r="G10" s="2"/>
      <c r="J10" s="2"/>
      <c r="K10" s="2"/>
      <c r="L10" s="2"/>
      <c r="M10" s="2"/>
      <c r="N10" s="2"/>
      <c r="O10" s="2"/>
      <c r="P10" s="2"/>
    </row>
    <row r="11" spans="1:16" s="3" customFormat="1" ht="12">
      <c r="A11" s="2"/>
      <c r="B11" s="2"/>
      <c r="C11" s="2"/>
      <c r="D11" s="2"/>
      <c r="E11" s="2"/>
      <c r="F11" s="2"/>
      <c r="G11" s="2"/>
      <c r="J11" s="2"/>
      <c r="K11" s="2"/>
      <c r="L11" s="2"/>
      <c r="M11" s="2"/>
      <c r="N11" s="2"/>
      <c r="O11" s="2"/>
      <c r="P11" s="2"/>
    </row>
    <row r="12" spans="1:16" s="3" customFormat="1" ht="12">
      <c r="A12" s="2"/>
      <c r="B12" s="2"/>
      <c r="C12" s="2"/>
      <c r="D12" s="2"/>
      <c r="E12" s="2"/>
      <c r="F12" s="2"/>
      <c r="G12" s="2"/>
      <c r="J12" s="2"/>
      <c r="K12" s="2"/>
      <c r="L12" s="2"/>
      <c r="M12" s="2"/>
      <c r="N12" s="2"/>
      <c r="O12" s="2"/>
      <c r="P12" s="2"/>
    </row>
    <row r="13" spans="1:16" s="3" customFormat="1" ht="12">
      <c r="A13" s="2"/>
      <c r="B13" s="2"/>
      <c r="C13" s="2"/>
      <c r="D13" s="2"/>
      <c r="E13" s="2"/>
      <c r="F13" s="2"/>
      <c r="G13" s="2"/>
      <c r="J13" s="2"/>
      <c r="K13" s="2"/>
      <c r="L13" s="2"/>
      <c r="M13" s="2"/>
      <c r="N13" s="2"/>
      <c r="O13" s="2"/>
      <c r="P13" s="2"/>
    </row>
    <row r="14" spans="1:16" s="3" customFormat="1" ht="12">
      <c r="A14" s="2"/>
      <c r="B14" s="2"/>
      <c r="C14" s="2"/>
      <c r="D14" s="2"/>
      <c r="E14" s="2"/>
      <c r="F14" s="2"/>
      <c r="G14" s="2"/>
      <c r="J14" s="2"/>
      <c r="K14" s="2"/>
      <c r="L14" s="2"/>
      <c r="M14" s="2"/>
      <c r="N14" s="2"/>
      <c r="O14" s="2"/>
      <c r="P14" s="2"/>
    </row>
    <row r="15" spans="1:16" s="3" customFormat="1" ht="12">
      <c r="A15" s="2"/>
      <c r="B15" s="2"/>
      <c r="C15" s="2"/>
      <c r="D15" s="2"/>
      <c r="E15" s="2"/>
      <c r="F15" s="2"/>
      <c r="G15" s="2"/>
      <c r="J15" s="2"/>
      <c r="K15" s="2"/>
      <c r="L15" s="2"/>
      <c r="M15" s="2"/>
      <c r="N15" s="2"/>
      <c r="O15" s="2"/>
      <c r="P15" s="2"/>
    </row>
    <row r="16" spans="1:16" s="3" customFormat="1" ht="12">
      <c r="A16" s="2"/>
      <c r="B16" s="2"/>
      <c r="C16" s="2"/>
      <c r="D16" s="2"/>
      <c r="E16" s="2"/>
      <c r="F16" s="2"/>
      <c r="G16" s="2"/>
      <c r="J16" s="2"/>
      <c r="K16" s="2"/>
      <c r="L16" s="2"/>
      <c r="M16" s="2"/>
      <c r="N16" s="2"/>
      <c r="O16" s="2"/>
      <c r="P16" s="2"/>
    </row>
    <row r="17" spans="1:16" s="3" customFormat="1" ht="12">
      <c r="A17" s="2"/>
      <c r="B17" s="2"/>
      <c r="C17" s="2"/>
      <c r="D17" s="2"/>
      <c r="E17" s="2"/>
      <c r="F17" s="2"/>
      <c r="G17" s="2"/>
      <c r="J17" s="2"/>
      <c r="K17" s="2"/>
      <c r="L17" s="2"/>
      <c r="M17" s="2"/>
      <c r="N17" s="2"/>
      <c r="O17" s="2"/>
      <c r="P17" s="2"/>
    </row>
    <row r="18" spans="1:16" s="3" customFormat="1" ht="12">
      <c r="A18" s="2"/>
      <c r="B18" s="2"/>
      <c r="C18" s="2"/>
      <c r="D18" s="2"/>
      <c r="E18" s="2"/>
      <c r="F18" s="2"/>
      <c r="G18" s="2"/>
      <c r="J18" s="2"/>
      <c r="K18" s="2"/>
      <c r="L18" s="2"/>
      <c r="M18" s="2"/>
      <c r="N18" s="2"/>
      <c r="O18" s="2"/>
      <c r="P18" s="2"/>
    </row>
    <row r="19" spans="1:16" s="3" customFormat="1" ht="12">
      <c r="A19" s="2"/>
      <c r="B19" s="2"/>
      <c r="C19" s="2"/>
      <c r="D19" s="2"/>
      <c r="E19" s="2"/>
      <c r="F19" s="2"/>
      <c r="G19" s="2"/>
      <c r="J19" s="2"/>
      <c r="K19" s="2"/>
      <c r="L19" s="2"/>
      <c r="M19" s="2"/>
      <c r="N19" s="2"/>
      <c r="O19" s="2"/>
      <c r="P19" s="2"/>
    </row>
    <row r="20" spans="1:16" s="3" customFormat="1" ht="12">
      <c r="A20" s="2"/>
      <c r="B20" s="2"/>
      <c r="C20" s="2"/>
      <c r="D20" s="2"/>
      <c r="E20" s="2"/>
      <c r="F20" s="2"/>
      <c r="G20" s="2"/>
      <c r="J20" s="2"/>
      <c r="K20" s="2"/>
      <c r="L20" s="2"/>
      <c r="M20" s="2"/>
      <c r="N20" s="2"/>
      <c r="O20" s="2"/>
      <c r="P20" s="2"/>
    </row>
    <row r="21" spans="1:16" s="3" customFormat="1" ht="12">
      <c r="A21" s="2"/>
      <c r="B21" s="2"/>
      <c r="C21" s="2"/>
      <c r="D21" s="2"/>
      <c r="E21" s="2"/>
      <c r="F21" s="2"/>
      <c r="G21" s="2"/>
      <c r="J21" s="2"/>
      <c r="K21" s="2"/>
      <c r="L21" s="2"/>
      <c r="M21" s="2"/>
      <c r="N21" s="2"/>
      <c r="O21" s="2"/>
      <c r="P21" s="2"/>
    </row>
    <row r="22" spans="1:16" s="3" customFormat="1" ht="12">
      <c r="A22" s="2"/>
      <c r="B22" s="2"/>
      <c r="C22" s="2"/>
      <c r="D22" s="2"/>
      <c r="E22" s="2"/>
      <c r="F22" s="2"/>
      <c r="G22" s="2"/>
      <c r="J22" s="2"/>
      <c r="K22" s="2"/>
      <c r="L22" s="2"/>
      <c r="M22" s="2"/>
      <c r="N22" s="2"/>
      <c r="O22" s="2"/>
      <c r="P22" s="2"/>
    </row>
    <row r="23" spans="1:16" s="3" customFormat="1" ht="12">
      <c r="A23" s="2"/>
      <c r="B23" s="2"/>
      <c r="C23" s="2"/>
      <c r="D23" s="2"/>
      <c r="E23" s="2"/>
      <c r="F23" s="2"/>
      <c r="G23" s="2"/>
      <c r="J23" s="2"/>
      <c r="K23" s="2"/>
      <c r="L23" s="2"/>
      <c r="M23" s="2"/>
      <c r="N23" s="2"/>
      <c r="O23" s="2"/>
      <c r="P23" s="2"/>
    </row>
    <row r="24" spans="1:16" s="3" customFormat="1" ht="12">
      <c r="A24" s="2"/>
      <c r="B24" s="2"/>
      <c r="C24" s="2"/>
      <c r="D24" s="2"/>
      <c r="E24" s="2"/>
      <c r="F24" s="2"/>
      <c r="G24" s="2"/>
      <c r="J24" s="2"/>
      <c r="K24" s="2"/>
      <c r="L24" s="2"/>
      <c r="M24" s="2"/>
      <c r="N24" s="2"/>
      <c r="O24" s="2"/>
      <c r="P24" s="2"/>
    </row>
    <row r="25" spans="1:16" s="3" customFormat="1" ht="12">
      <c r="A25" s="2"/>
      <c r="B25" s="2"/>
      <c r="C25" s="2"/>
      <c r="D25" s="2"/>
      <c r="E25" s="2"/>
      <c r="F25" s="2"/>
      <c r="G25" s="2"/>
      <c r="J25" s="2"/>
      <c r="K25" s="2"/>
      <c r="L25" s="2"/>
      <c r="M25" s="2"/>
      <c r="N25" s="2"/>
      <c r="O25" s="2"/>
      <c r="P25" s="2"/>
    </row>
    <row r="26" spans="1:16" s="3" customFormat="1" ht="12">
      <c r="A26" s="2"/>
      <c r="B26" s="2"/>
      <c r="C26" s="2"/>
      <c r="D26" s="2"/>
      <c r="E26" s="2"/>
      <c r="F26" s="2"/>
      <c r="G26" s="2"/>
      <c r="J26" s="2"/>
      <c r="K26" s="2"/>
      <c r="L26" s="2"/>
      <c r="M26" s="2"/>
      <c r="N26" s="2"/>
      <c r="O26" s="2"/>
      <c r="P26" s="2"/>
    </row>
    <row r="27" spans="1:16" s="3" customFormat="1" ht="12">
      <c r="A27" s="2"/>
      <c r="B27" s="2"/>
      <c r="C27" s="2"/>
      <c r="D27" s="2"/>
      <c r="E27" s="2"/>
      <c r="F27" s="2"/>
      <c r="G27" s="2"/>
      <c r="J27" s="2"/>
      <c r="K27" s="2"/>
      <c r="L27" s="2"/>
      <c r="M27" s="2"/>
      <c r="N27" s="2"/>
      <c r="O27" s="2"/>
      <c r="P27" s="2"/>
    </row>
    <row r="28" spans="1:16" s="3" customFormat="1" ht="12">
      <c r="A28" s="2"/>
      <c r="B28" s="2"/>
      <c r="C28" s="2"/>
      <c r="D28" s="2"/>
      <c r="E28" s="2"/>
      <c r="F28" s="2"/>
      <c r="G28" s="2"/>
      <c r="J28" s="2"/>
      <c r="K28" s="2"/>
      <c r="L28" s="2"/>
      <c r="M28" s="2"/>
      <c r="N28" s="2"/>
      <c r="O28" s="2"/>
      <c r="P28" s="2"/>
    </row>
    <row r="29" spans="1:16" s="3" customFormat="1" ht="12">
      <c r="A29" s="2"/>
      <c r="B29" s="2"/>
      <c r="C29" s="2"/>
      <c r="D29" s="2"/>
      <c r="E29" s="2"/>
      <c r="F29" s="2"/>
      <c r="G29" s="2"/>
      <c r="J29" s="2"/>
      <c r="K29" s="2"/>
      <c r="L29" s="2"/>
      <c r="M29" s="2"/>
      <c r="N29" s="2"/>
      <c r="O29" s="2"/>
      <c r="P29" s="2"/>
    </row>
    <row r="30" spans="1:16" s="3" customFormat="1" ht="12">
      <c r="A30" s="2"/>
      <c r="B30" s="2"/>
      <c r="C30" s="2"/>
      <c r="D30" s="2"/>
      <c r="E30" s="2"/>
      <c r="F30" s="2"/>
      <c r="G30" s="2"/>
      <c r="J30" s="2"/>
      <c r="K30" s="2"/>
      <c r="L30" s="2"/>
      <c r="M30" s="2"/>
      <c r="N30" s="2"/>
      <c r="O30" s="2"/>
      <c r="P30" s="2"/>
    </row>
    <row r="31" spans="1:16" s="3" customFormat="1" ht="12">
      <c r="A31" s="2"/>
      <c r="B31" s="2"/>
      <c r="C31" s="2"/>
      <c r="D31" s="2"/>
      <c r="E31" s="2"/>
      <c r="F31" s="2"/>
      <c r="G31" s="2"/>
      <c r="J31" s="2"/>
      <c r="K31" s="2"/>
      <c r="L31" s="2"/>
      <c r="M31" s="2"/>
      <c r="N31" s="2"/>
      <c r="O31" s="2"/>
      <c r="P31" s="2"/>
    </row>
    <row r="32" spans="1:16" s="3" customFormat="1" ht="12">
      <c r="A32" s="2"/>
      <c r="B32" s="2"/>
      <c r="C32" s="2"/>
      <c r="D32" s="2"/>
      <c r="E32" s="2"/>
      <c r="F32" s="2"/>
      <c r="G32" s="2"/>
      <c r="J32" s="2"/>
      <c r="K32" s="2"/>
      <c r="L32" s="2"/>
      <c r="M32" s="2"/>
      <c r="N32" s="2"/>
      <c r="O32" s="2"/>
      <c r="P32" s="2"/>
    </row>
    <row r="33" spans="1:16" s="3" customFormat="1" ht="12">
      <c r="A33" s="2"/>
      <c r="B33" s="2"/>
      <c r="C33" s="2"/>
      <c r="D33" s="2"/>
      <c r="E33" s="2"/>
      <c r="F33" s="2"/>
      <c r="G33" s="2"/>
      <c r="J33" s="2"/>
      <c r="K33" s="2"/>
      <c r="L33" s="2"/>
      <c r="M33" s="2"/>
      <c r="N33" s="2"/>
      <c r="O33" s="2"/>
      <c r="P33" s="2"/>
    </row>
    <row r="34" spans="1:16" s="3" customFormat="1" ht="12">
      <c r="A34" s="2"/>
      <c r="B34" s="2"/>
      <c r="C34" s="2"/>
      <c r="D34" s="2"/>
      <c r="E34" s="2"/>
      <c r="F34" s="2"/>
      <c r="G34" s="2"/>
      <c r="J34" s="2"/>
      <c r="K34" s="2"/>
      <c r="L34" s="2"/>
      <c r="M34" s="2"/>
      <c r="N34" s="2"/>
      <c r="O34" s="2"/>
      <c r="P34" s="2"/>
    </row>
    <row r="35" spans="1:16">
      <c r="J35" s="2"/>
    </row>
    <row r="36" spans="1:16">
      <c r="J36" s="2"/>
    </row>
    <row r="38" spans="1:16">
      <c r="J38" s="1"/>
    </row>
    <row r="39" spans="1:16">
      <c r="J39" s="1"/>
    </row>
  </sheetData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4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P37"/>
  <sheetViews>
    <sheetView view="pageBreakPreview" zoomScaleNormal="100" zoomScaleSheetLayoutView="100" workbookViewId="0">
      <selection activeCell="E11" sqref="E11"/>
    </sheetView>
  </sheetViews>
  <sheetFormatPr defaultRowHeight="14.25"/>
  <cols>
    <col min="1" max="7" width="9" style="4" customWidth="1"/>
    <col min="8" max="9" width="9" style="1" customWidth="1"/>
    <col min="10" max="16" width="9" style="4" customWidth="1"/>
    <col min="17" max="16384" width="9" style="1"/>
  </cols>
  <sheetData>
    <row r="1" spans="1:16" s="3" customFormat="1" ht="12">
      <c r="A1" s="2" t="s">
        <v>1032</v>
      </c>
      <c r="B1" s="2"/>
      <c r="C1" s="2"/>
      <c r="D1" s="2"/>
      <c r="E1" s="2"/>
      <c r="F1" s="2"/>
      <c r="G1" s="2"/>
      <c r="J1" s="2"/>
      <c r="K1" s="2"/>
      <c r="L1" s="2"/>
      <c r="M1" s="2"/>
      <c r="N1" s="2"/>
      <c r="O1" s="2"/>
      <c r="P1" s="2"/>
    </row>
    <row r="2" spans="1:16" s="3" customFormat="1" ht="12">
      <c r="A2" s="2"/>
      <c r="B2" s="2"/>
      <c r="C2" s="2"/>
      <c r="D2" s="2"/>
      <c r="E2" s="2"/>
      <c r="F2" s="2"/>
      <c r="G2" s="2"/>
      <c r="J2" s="2"/>
      <c r="K2" s="2"/>
      <c r="L2" s="2"/>
      <c r="M2" s="2"/>
      <c r="N2" s="2"/>
      <c r="O2" s="2"/>
      <c r="P2" s="2"/>
    </row>
    <row r="3" spans="1:16" s="3" customFormat="1">
      <c r="A3" s="5" t="s">
        <v>200</v>
      </c>
      <c r="B3" s="2"/>
      <c r="C3" s="2"/>
      <c r="D3" s="2"/>
      <c r="E3" s="2"/>
      <c r="F3" s="5" t="s">
        <v>828</v>
      </c>
      <c r="G3" s="2"/>
      <c r="J3" s="2"/>
      <c r="K3" s="2"/>
      <c r="L3" s="2"/>
      <c r="M3" s="2"/>
      <c r="N3" s="2"/>
      <c r="O3" s="2"/>
      <c r="P3" s="2"/>
    </row>
    <row r="4" spans="1:16" s="3" customFormat="1">
      <c r="A4" s="5" t="s">
        <v>201</v>
      </c>
      <c r="B4" s="2"/>
      <c r="C4" s="2"/>
      <c r="D4" s="2"/>
      <c r="E4" s="2"/>
      <c r="F4" s="5" t="s">
        <v>556</v>
      </c>
      <c r="G4" s="2"/>
      <c r="J4" s="2"/>
      <c r="K4" s="2"/>
      <c r="L4" s="2"/>
      <c r="M4" s="2"/>
      <c r="N4" s="2"/>
      <c r="O4" s="2"/>
      <c r="P4" s="2"/>
    </row>
    <row r="5" spans="1:16" s="3" customFormat="1">
      <c r="A5" s="5" t="s">
        <v>202</v>
      </c>
      <c r="B5" s="5"/>
      <c r="C5" s="6"/>
      <c r="D5" s="6"/>
      <c r="F5" s="5" t="s">
        <v>558</v>
      </c>
      <c r="G5" s="6"/>
      <c r="H5" s="7"/>
      <c r="I5" s="7"/>
      <c r="J5" s="2"/>
      <c r="K5" s="2"/>
      <c r="L5" s="2"/>
      <c r="M5" s="2"/>
      <c r="N5" s="2"/>
      <c r="O5" s="2"/>
      <c r="P5" s="2"/>
    </row>
    <row r="6" spans="1:16" s="3" customFormat="1">
      <c r="A6" s="5" t="s">
        <v>203</v>
      </c>
      <c r="B6" s="5"/>
      <c r="C6" s="6"/>
      <c r="D6" s="6"/>
      <c r="F6" s="5" t="s">
        <v>829</v>
      </c>
      <c r="G6" s="6"/>
      <c r="H6" s="7"/>
      <c r="I6" s="7"/>
      <c r="J6" s="2"/>
      <c r="K6" s="2"/>
      <c r="L6" s="2"/>
      <c r="M6" s="2"/>
      <c r="N6" s="2"/>
      <c r="O6" s="2"/>
      <c r="P6" s="2"/>
    </row>
    <row r="7" spans="1:16" s="3" customFormat="1">
      <c r="A7" s="5" t="s">
        <v>204</v>
      </c>
      <c r="B7" s="5"/>
      <c r="C7" s="6"/>
      <c r="D7" s="6"/>
      <c r="F7" s="5" t="s">
        <v>560</v>
      </c>
      <c r="G7" s="6"/>
      <c r="H7" s="7"/>
      <c r="I7" s="7"/>
      <c r="J7" s="2"/>
      <c r="K7" s="2"/>
      <c r="L7" s="2"/>
      <c r="M7" s="2"/>
      <c r="N7" s="2"/>
      <c r="O7" s="2"/>
      <c r="P7" s="2"/>
    </row>
    <row r="8" spans="1:16" s="3" customFormat="1">
      <c r="A8" s="5" t="s">
        <v>205</v>
      </c>
      <c r="B8" s="5"/>
      <c r="C8" s="6"/>
      <c r="D8" s="6"/>
      <c r="F8" s="5" t="s">
        <v>562</v>
      </c>
      <c r="G8" s="6"/>
      <c r="H8" s="7"/>
      <c r="I8" s="7"/>
      <c r="J8" s="2"/>
      <c r="K8" s="2"/>
      <c r="L8" s="2"/>
      <c r="M8" s="2"/>
      <c r="N8" s="2"/>
      <c r="O8" s="2"/>
      <c r="P8" s="2"/>
    </row>
    <row r="9" spans="1:16" s="3" customFormat="1">
      <c r="A9" s="5" t="s">
        <v>206</v>
      </c>
      <c r="B9" s="5"/>
      <c r="C9" s="6"/>
      <c r="D9" s="6"/>
      <c r="F9" s="5" t="s">
        <v>830</v>
      </c>
      <c r="G9" s="6"/>
      <c r="H9" s="7"/>
      <c r="I9" s="7"/>
      <c r="J9" s="2"/>
      <c r="K9" s="2"/>
      <c r="L9" s="2"/>
      <c r="M9" s="2"/>
      <c r="N9" s="2"/>
      <c r="O9" s="2"/>
      <c r="P9" s="2"/>
    </row>
    <row r="10" spans="1:16" s="3" customFormat="1">
      <c r="A10" s="5" t="s">
        <v>207</v>
      </c>
      <c r="B10" s="5"/>
      <c r="C10" s="6"/>
      <c r="D10" s="6"/>
      <c r="F10" s="5" t="s">
        <v>897</v>
      </c>
      <c r="G10" s="6"/>
      <c r="H10" s="7"/>
      <c r="I10" s="7"/>
      <c r="J10" s="2"/>
      <c r="K10" s="2"/>
      <c r="L10" s="2"/>
      <c r="M10" s="2"/>
      <c r="N10" s="2"/>
      <c r="O10" s="2"/>
      <c r="P10" s="2"/>
    </row>
    <row r="11" spans="1:16" s="3" customFormat="1">
      <c r="A11" s="5" t="s">
        <v>208</v>
      </c>
      <c r="B11" s="5"/>
      <c r="C11" s="6"/>
      <c r="D11" s="6"/>
      <c r="F11" s="5" t="s">
        <v>898</v>
      </c>
      <c r="G11" s="6"/>
      <c r="H11" s="7"/>
      <c r="I11" s="7"/>
      <c r="J11" s="2"/>
      <c r="K11" s="2"/>
      <c r="L11" s="2"/>
      <c r="M11" s="2"/>
      <c r="N11" s="2"/>
      <c r="O11" s="2"/>
      <c r="P11" s="2"/>
    </row>
    <row r="12" spans="1:16" s="3" customFormat="1">
      <c r="A12" s="5" t="s">
        <v>209</v>
      </c>
      <c r="B12" s="5"/>
      <c r="C12" s="6"/>
      <c r="D12" s="6"/>
      <c r="F12" s="5" t="s">
        <v>899</v>
      </c>
      <c r="G12" s="6"/>
      <c r="H12" s="7"/>
      <c r="I12" s="7"/>
      <c r="J12" s="2"/>
      <c r="K12" s="2"/>
      <c r="L12" s="2"/>
      <c r="M12" s="2"/>
      <c r="N12" s="2"/>
      <c r="O12" s="2"/>
      <c r="P12" s="2"/>
    </row>
    <row r="13" spans="1:16" s="3" customFormat="1">
      <c r="A13" s="5" t="s">
        <v>210</v>
      </c>
      <c r="B13" s="5"/>
      <c r="C13" s="6"/>
      <c r="D13" s="6"/>
      <c r="F13" s="5" t="s">
        <v>831</v>
      </c>
      <c r="G13" s="6"/>
      <c r="H13" s="7"/>
      <c r="I13" s="7"/>
      <c r="J13" s="2"/>
      <c r="K13" s="2"/>
      <c r="L13" s="2"/>
      <c r="M13" s="2"/>
      <c r="N13" s="2"/>
      <c r="O13" s="2"/>
      <c r="P13" s="2"/>
    </row>
    <row r="14" spans="1:16" s="3" customFormat="1">
      <c r="A14" s="5" t="s">
        <v>211</v>
      </c>
      <c r="B14" s="5"/>
      <c r="C14" s="6"/>
      <c r="D14" s="6"/>
      <c r="F14" s="8" t="s">
        <v>832</v>
      </c>
      <c r="G14" s="6"/>
      <c r="H14" s="7"/>
      <c r="I14" s="7"/>
      <c r="J14" s="2"/>
      <c r="K14" s="2"/>
      <c r="L14" s="2"/>
      <c r="M14" s="2"/>
      <c r="N14" s="2"/>
      <c r="O14" s="2"/>
      <c r="P14" s="2"/>
    </row>
    <row r="15" spans="1:16" s="3" customFormat="1">
      <c r="A15" s="5" t="s">
        <v>212</v>
      </c>
      <c r="B15" s="5"/>
      <c r="C15" s="6"/>
      <c r="D15" s="6"/>
      <c r="F15" s="5" t="s">
        <v>833</v>
      </c>
      <c r="G15" s="6"/>
      <c r="H15" s="7"/>
      <c r="I15" s="7"/>
      <c r="J15" s="2"/>
      <c r="K15" s="2"/>
      <c r="L15" s="2"/>
      <c r="M15" s="2"/>
      <c r="N15" s="2"/>
      <c r="O15" s="2"/>
      <c r="P15" s="2"/>
    </row>
    <row r="16" spans="1:16" s="3" customFormat="1">
      <c r="A16" s="5" t="s">
        <v>213</v>
      </c>
      <c r="B16" s="5"/>
      <c r="C16" s="6"/>
      <c r="D16" s="6"/>
      <c r="F16" s="8" t="s">
        <v>214</v>
      </c>
      <c r="G16" s="6"/>
      <c r="H16" s="7"/>
      <c r="I16" s="7"/>
      <c r="J16" s="2"/>
      <c r="K16" s="2"/>
      <c r="L16" s="2"/>
      <c r="M16" s="2"/>
      <c r="N16" s="2"/>
      <c r="O16" s="2"/>
      <c r="P16" s="2"/>
    </row>
    <row r="17" spans="1:16" s="3" customFormat="1">
      <c r="A17" s="5" t="s">
        <v>215</v>
      </c>
      <c r="B17" s="5"/>
      <c r="C17" s="6"/>
      <c r="D17" s="6"/>
      <c r="F17" s="5" t="s">
        <v>216</v>
      </c>
      <c r="G17" s="6"/>
      <c r="H17" s="7"/>
      <c r="I17" s="7"/>
      <c r="J17" s="2"/>
      <c r="K17" s="2"/>
      <c r="L17" s="2"/>
      <c r="M17" s="2"/>
      <c r="N17" s="2"/>
      <c r="O17" s="2"/>
      <c r="P17" s="2"/>
    </row>
    <row r="18" spans="1:16" s="3" customFormat="1">
      <c r="A18" s="5" t="s">
        <v>217</v>
      </c>
      <c r="B18" s="5"/>
      <c r="C18" s="6"/>
      <c r="D18" s="6"/>
      <c r="F18" s="9" t="s">
        <v>834</v>
      </c>
      <c r="G18" s="6"/>
      <c r="H18" s="7"/>
      <c r="I18" s="7"/>
      <c r="J18" s="2"/>
      <c r="K18" s="2"/>
      <c r="L18" s="2"/>
      <c r="M18" s="2"/>
      <c r="N18" s="2"/>
      <c r="O18" s="2"/>
      <c r="P18" s="2"/>
    </row>
    <row r="19" spans="1:16" s="3" customFormat="1">
      <c r="A19" s="5" t="s">
        <v>218</v>
      </c>
      <c r="B19" s="5"/>
      <c r="C19" s="6"/>
      <c r="D19" s="6"/>
      <c r="F19" s="9" t="s">
        <v>835</v>
      </c>
      <c r="G19" s="6"/>
      <c r="H19" s="7"/>
      <c r="I19" s="7"/>
      <c r="J19" s="2"/>
      <c r="K19" s="2"/>
      <c r="L19" s="2"/>
      <c r="M19" s="2"/>
      <c r="N19" s="2"/>
      <c r="O19" s="2"/>
      <c r="P19" s="2"/>
    </row>
    <row r="20" spans="1:16" s="3" customFormat="1">
      <c r="A20" s="5" t="s">
        <v>219</v>
      </c>
      <c r="B20" s="5"/>
      <c r="C20" s="6"/>
      <c r="D20" s="6"/>
      <c r="F20" s="10" t="s">
        <v>836</v>
      </c>
      <c r="G20" s="6"/>
      <c r="H20" s="7"/>
      <c r="I20" s="7"/>
      <c r="J20" s="2"/>
      <c r="K20" s="2"/>
      <c r="L20" s="2"/>
      <c r="M20" s="2"/>
      <c r="N20" s="2"/>
      <c r="O20" s="2"/>
      <c r="P20" s="2"/>
    </row>
    <row r="21" spans="1:16" s="3" customFormat="1">
      <c r="A21" s="5" t="s">
        <v>516</v>
      </c>
      <c r="B21" s="5"/>
      <c r="C21" s="6"/>
      <c r="D21" s="6"/>
      <c r="F21" s="9" t="s">
        <v>1111</v>
      </c>
      <c r="H21" s="7"/>
      <c r="I21" s="7"/>
      <c r="J21" s="2"/>
      <c r="K21" s="2"/>
      <c r="L21" s="2"/>
      <c r="M21" s="2"/>
      <c r="N21" s="2"/>
      <c r="O21" s="2"/>
      <c r="P21" s="2"/>
    </row>
    <row r="22" spans="1:16" s="3" customFormat="1">
      <c r="A22" s="8" t="s">
        <v>517</v>
      </c>
      <c r="B22" s="5"/>
      <c r="C22" s="6"/>
      <c r="D22" s="6"/>
      <c r="F22" s="9" t="s">
        <v>1112</v>
      </c>
      <c r="G22" s="6"/>
      <c r="H22" s="7"/>
      <c r="I22" s="7"/>
      <c r="J22" s="2"/>
      <c r="K22" s="2"/>
      <c r="L22" s="2"/>
      <c r="M22" s="2"/>
      <c r="N22" s="2"/>
      <c r="O22" s="2"/>
      <c r="P22" s="2"/>
    </row>
    <row r="23" spans="1:16" s="3" customFormat="1">
      <c r="A23" s="8" t="s">
        <v>518</v>
      </c>
      <c r="B23" s="5"/>
      <c r="C23" s="5"/>
      <c r="D23" s="6"/>
      <c r="E23" s="9"/>
      <c r="F23" s="9" t="s">
        <v>1113</v>
      </c>
      <c r="G23" s="10"/>
      <c r="H23" s="7"/>
      <c r="I23" s="7"/>
      <c r="J23" s="2"/>
      <c r="K23" s="2"/>
      <c r="L23" s="2"/>
      <c r="M23" s="2"/>
      <c r="N23" s="2"/>
      <c r="O23" s="2"/>
      <c r="P23" s="2"/>
    </row>
    <row r="24" spans="1:16" s="3" customFormat="1">
      <c r="A24" s="8" t="s">
        <v>522</v>
      </c>
      <c r="B24" s="5"/>
      <c r="C24" s="5"/>
      <c r="D24" s="6"/>
      <c r="E24" s="9"/>
      <c r="F24" s="9" t="s">
        <v>1114</v>
      </c>
      <c r="G24" s="10"/>
      <c r="H24" s="7"/>
      <c r="I24" s="7"/>
      <c r="J24" s="2"/>
      <c r="K24" s="2"/>
      <c r="L24" s="2"/>
      <c r="M24" s="2"/>
      <c r="N24" s="2"/>
      <c r="O24" s="2"/>
      <c r="P24" s="2"/>
    </row>
    <row r="25" spans="1:16" s="3" customFormat="1">
      <c r="A25" s="8" t="s">
        <v>822</v>
      </c>
      <c r="B25" s="5"/>
      <c r="C25" s="5"/>
      <c r="D25" s="6"/>
      <c r="E25" s="9"/>
      <c r="F25" s="9" t="s">
        <v>1115</v>
      </c>
      <c r="G25" s="10"/>
      <c r="H25" s="7"/>
      <c r="I25" s="7"/>
      <c r="J25" s="2"/>
      <c r="L25" s="2"/>
      <c r="M25" s="2"/>
      <c r="N25" s="2"/>
      <c r="O25" s="2"/>
      <c r="P25" s="2"/>
    </row>
    <row r="26" spans="1:16" s="3" customFormat="1">
      <c r="A26" s="8" t="s">
        <v>530</v>
      </c>
      <c r="B26" s="5"/>
      <c r="C26" s="5"/>
      <c r="D26" s="6"/>
      <c r="E26" s="9"/>
      <c r="F26" s="10" t="s">
        <v>220</v>
      </c>
      <c r="G26" s="10"/>
      <c r="H26" s="7"/>
      <c r="I26" s="7"/>
      <c r="J26" s="2"/>
      <c r="L26" s="2"/>
      <c r="M26" s="2"/>
      <c r="N26" s="2"/>
      <c r="O26" s="2"/>
      <c r="P26" s="2"/>
    </row>
    <row r="27" spans="1:16" s="3" customFormat="1">
      <c r="A27" s="8" t="s">
        <v>823</v>
      </c>
      <c r="B27" s="5"/>
      <c r="C27" s="5"/>
      <c r="D27" s="6"/>
      <c r="E27" s="9"/>
      <c r="F27" s="10" t="s">
        <v>221</v>
      </c>
      <c r="G27" s="10"/>
      <c r="H27" s="7"/>
      <c r="I27" s="7"/>
      <c r="J27" s="2"/>
      <c r="L27" s="2"/>
      <c r="M27" s="2"/>
      <c r="N27" s="2"/>
      <c r="O27" s="2"/>
      <c r="P27" s="2"/>
    </row>
    <row r="28" spans="1:16" s="3" customFormat="1">
      <c r="A28" s="8" t="s">
        <v>824</v>
      </c>
      <c r="B28" s="5"/>
      <c r="C28" s="5"/>
      <c r="D28" s="6"/>
      <c r="E28" s="9"/>
      <c r="F28" s="9" t="s">
        <v>222</v>
      </c>
      <c r="G28" s="10"/>
      <c r="H28" s="7"/>
      <c r="I28" s="7"/>
      <c r="J28" s="2"/>
      <c r="K28" s="10"/>
      <c r="L28" s="2"/>
      <c r="M28" s="2"/>
      <c r="N28" s="2"/>
      <c r="O28" s="2"/>
      <c r="P28" s="2"/>
    </row>
    <row r="29" spans="1:16" s="3" customFormat="1">
      <c r="A29" s="8" t="s">
        <v>538</v>
      </c>
      <c r="B29" s="5"/>
      <c r="C29" s="5"/>
      <c r="D29" s="6"/>
      <c r="E29" s="9"/>
      <c r="F29" s="9" t="s">
        <v>223</v>
      </c>
      <c r="G29" s="10"/>
      <c r="H29" s="7"/>
      <c r="I29" s="7"/>
      <c r="J29" s="2"/>
      <c r="K29" s="2"/>
      <c r="L29" s="2"/>
      <c r="M29" s="2"/>
      <c r="N29" s="2"/>
      <c r="O29" s="2"/>
      <c r="P29" s="2"/>
    </row>
    <row r="30" spans="1:16" s="3" customFormat="1">
      <c r="A30" s="5" t="s">
        <v>542</v>
      </c>
      <c r="B30" s="2"/>
      <c r="C30" s="2"/>
      <c r="D30" s="6"/>
      <c r="E30" s="10"/>
      <c r="F30" s="8" t="s">
        <v>1116</v>
      </c>
      <c r="G30" s="10"/>
      <c r="H30" s="7"/>
      <c r="I30" s="7"/>
      <c r="J30" s="2"/>
      <c r="K30" s="2"/>
      <c r="L30" s="2"/>
      <c r="M30" s="2"/>
      <c r="N30" s="2"/>
      <c r="O30" s="2"/>
      <c r="P30" s="2"/>
    </row>
    <row r="31" spans="1:16" s="3" customFormat="1">
      <c r="A31" s="5" t="s">
        <v>546</v>
      </c>
      <c r="B31" s="2"/>
      <c r="C31" s="2"/>
      <c r="D31" s="2"/>
      <c r="E31" s="10"/>
      <c r="F31" s="8" t="s">
        <v>1117</v>
      </c>
      <c r="G31" s="10"/>
      <c r="J31" s="2"/>
      <c r="K31" s="2"/>
      <c r="L31" s="2"/>
      <c r="M31" s="2"/>
      <c r="N31" s="2"/>
      <c r="O31" s="2"/>
      <c r="P31" s="2"/>
    </row>
    <row r="32" spans="1:16" s="3" customFormat="1">
      <c r="A32" s="5" t="s">
        <v>548</v>
      </c>
      <c r="B32" s="4"/>
      <c r="C32" s="4"/>
      <c r="D32" s="2"/>
      <c r="E32" s="10"/>
      <c r="F32" s="8" t="s">
        <v>1118</v>
      </c>
      <c r="G32" s="10"/>
      <c r="J32" s="2"/>
      <c r="K32" s="2"/>
      <c r="L32" s="2"/>
      <c r="M32" s="2"/>
      <c r="N32" s="2"/>
      <c r="O32" s="2"/>
      <c r="P32" s="2"/>
    </row>
    <row r="33" spans="1:10">
      <c r="A33" s="5" t="s">
        <v>550</v>
      </c>
      <c r="E33" s="10"/>
      <c r="F33" s="8" t="s">
        <v>1119</v>
      </c>
      <c r="G33" s="10"/>
      <c r="J33" s="2"/>
    </row>
    <row r="34" spans="1:10">
      <c r="A34" s="5" t="s">
        <v>825</v>
      </c>
      <c r="E34" s="10"/>
      <c r="F34" s="8" t="s">
        <v>1120</v>
      </c>
      <c r="G34" s="10"/>
      <c r="J34" s="2"/>
    </row>
    <row r="35" spans="1:10">
      <c r="A35" s="5" t="s">
        <v>826</v>
      </c>
      <c r="F35" s="8" t="s">
        <v>1121</v>
      </c>
    </row>
    <row r="36" spans="1:10">
      <c r="A36" s="5" t="s">
        <v>827</v>
      </c>
      <c r="F36" s="8" t="s">
        <v>1122</v>
      </c>
      <c r="J36" s="1"/>
    </row>
    <row r="37" spans="1:10">
      <c r="A37" s="5"/>
      <c r="F37" s="8"/>
      <c r="J37" s="1"/>
    </row>
  </sheetData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view="pageBreakPreview" topLeftCell="A16" zoomScaleNormal="100" zoomScaleSheetLayoutView="100" workbookViewId="0">
      <selection activeCell="G37" sqref="G37"/>
    </sheetView>
  </sheetViews>
  <sheetFormatPr defaultColWidth="6" defaultRowHeight="12"/>
  <cols>
    <col min="1" max="1" width="7.125" style="344" customWidth="1"/>
    <col min="2" max="2" width="11.25" style="344" customWidth="1"/>
    <col min="3" max="4" width="9.125" style="344" customWidth="1"/>
    <col min="5" max="5" width="8.625" style="344" customWidth="1"/>
    <col min="6" max="8" width="9.125" style="344" customWidth="1"/>
    <col min="9" max="10" width="8.375" style="344" customWidth="1"/>
    <col min="11" max="16384" width="6" style="348"/>
  </cols>
  <sheetData>
    <row r="1" spans="1:10" s="927" customFormat="1" ht="14.1" customHeight="1">
      <c r="A1" s="926"/>
      <c r="B1" s="926"/>
      <c r="C1" s="926"/>
      <c r="D1" s="926"/>
      <c r="E1" s="926"/>
      <c r="F1" s="926"/>
      <c r="H1" s="926"/>
      <c r="I1" s="926"/>
      <c r="J1" s="928" t="s">
        <v>1033</v>
      </c>
    </row>
    <row r="2" spans="1:10" s="356" customFormat="1" ht="14.1" customHeight="1">
      <c r="A2" s="369"/>
      <c r="B2" s="369"/>
      <c r="C2" s="369"/>
      <c r="D2" s="369"/>
      <c r="E2" s="369"/>
      <c r="F2" s="369"/>
      <c r="G2" s="369"/>
      <c r="H2" s="369"/>
      <c r="I2" s="369"/>
      <c r="J2" s="369"/>
    </row>
    <row r="3" spans="1:10" s="350" customFormat="1" ht="20.100000000000001" customHeight="1">
      <c r="A3" s="1286" t="s">
        <v>200</v>
      </c>
      <c r="B3" s="1286"/>
      <c r="C3" s="1286"/>
      <c r="D3" s="1286"/>
      <c r="E3" s="1286"/>
      <c r="F3" s="1286"/>
      <c r="G3" s="1286"/>
      <c r="H3" s="1286"/>
      <c r="I3" s="1286"/>
      <c r="J3" s="1286"/>
    </row>
    <row r="4" spans="1:10" s="352" customFormat="1" ht="24" customHeight="1">
      <c r="A4" s="1287" t="s">
        <v>340</v>
      </c>
      <c r="B4" s="1287"/>
      <c r="C4" s="1287"/>
      <c r="D4" s="1287"/>
      <c r="E4" s="1287"/>
      <c r="F4" s="1287"/>
      <c r="G4" s="1287"/>
      <c r="H4" s="1287"/>
      <c r="I4" s="1287"/>
      <c r="J4" s="1287"/>
    </row>
    <row r="5" spans="1:10" s="732" customFormat="1" ht="18" customHeight="1" thickBot="1">
      <c r="A5" s="183" t="s">
        <v>845</v>
      </c>
      <c r="B5" s="183"/>
      <c r="J5" s="383" t="s">
        <v>341</v>
      </c>
    </row>
    <row r="6" spans="1:10" s="356" customFormat="1" ht="15" customHeight="1">
      <c r="A6" s="1288" t="s">
        <v>189</v>
      </c>
      <c r="B6" s="1289"/>
      <c r="C6" s="1294" t="s">
        <v>484</v>
      </c>
      <c r="D6" s="1295"/>
      <c r="E6" s="1295"/>
      <c r="F6" s="1295"/>
      <c r="G6" s="1295"/>
      <c r="H6" s="1295" t="s">
        <v>342</v>
      </c>
      <c r="I6" s="1295"/>
      <c r="J6" s="1298"/>
    </row>
    <row r="7" spans="1:10" s="733" customFormat="1" ht="15" customHeight="1">
      <c r="A7" s="1290"/>
      <c r="B7" s="1291"/>
      <c r="C7" s="1296"/>
      <c r="D7" s="1297"/>
      <c r="E7" s="1297"/>
      <c r="F7" s="1297"/>
      <c r="G7" s="1297"/>
      <c r="H7" s="1299"/>
      <c r="I7" s="1297"/>
      <c r="J7" s="1300"/>
    </row>
    <row r="8" spans="1:10" s="733" customFormat="1" ht="34.5" customHeight="1">
      <c r="A8" s="1290"/>
      <c r="B8" s="1291"/>
      <c r="C8" s="1153"/>
      <c r="D8" s="1283" t="s">
        <v>485</v>
      </c>
      <c r="E8" s="1301" t="s">
        <v>1123</v>
      </c>
      <c r="F8" s="1302"/>
      <c r="G8" s="1303"/>
      <c r="H8" s="1154"/>
      <c r="I8" s="1097"/>
      <c r="J8" s="1155"/>
    </row>
    <row r="9" spans="1:10" s="733" customFormat="1" ht="20.25" customHeight="1">
      <c r="A9" s="1290"/>
      <c r="B9" s="1291"/>
      <c r="C9" s="1304"/>
      <c r="D9" s="1281"/>
      <c r="E9" s="1095"/>
      <c r="F9" s="1306" t="s">
        <v>343</v>
      </c>
      <c r="G9" s="1306" t="s">
        <v>344</v>
      </c>
      <c r="H9" s="1281"/>
      <c r="I9" s="1283" t="s">
        <v>446</v>
      </c>
      <c r="J9" s="1284" t="s">
        <v>160</v>
      </c>
    </row>
    <row r="10" spans="1:10" s="733" customFormat="1" ht="20.25" customHeight="1">
      <c r="A10" s="1292"/>
      <c r="B10" s="1293"/>
      <c r="C10" s="1305"/>
      <c r="D10" s="1282"/>
      <c r="E10" s="1096"/>
      <c r="F10" s="1307"/>
      <c r="G10" s="1307"/>
      <c r="H10" s="1282"/>
      <c r="I10" s="1282"/>
      <c r="J10" s="1285"/>
    </row>
    <row r="11" spans="1:10" s="362" customFormat="1" ht="17.45" customHeight="1">
      <c r="A11" s="1276" t="s">
        <v>566</v>
      </c>
      <c r="B11" s="1277"/>
      <c r="C11" s="13">
        <v>195779</v>
      </c>
      <c r="D11" s="13">
        <v>123697</v>
      </c>
      <c r="E11" s="13">
        <f>SUM(F11:G11)</f>
        <v>72082</v>
      </c>
      <c r="F11" s="13">
        <v>28282</v>
      </c>
      <c r="G11" s="13">
        <v>43800</v>
      </c>
      <c r="H11" s="13">
        <v>465408</v>
      </c>
      <c r="I11" s="13">
        <v>227577</v>
      </c>
      <c r="J11" s="13">
        <v>237831</v>
      </c>
    </row>
    <row r="12" spans="1:10" s="362" customFormat="1" ht="17.45" customHeight="1">
      <c r="A12" s="1276" t="s">
        <v>1124</v>
      </c>
      <c r="B12" s="1277"/>
      <c r="C12" s="13">
        <v>195108</v>
      </c>
      <c r="D12" s="13">
        <v>122009</v>
      </c>
      <c r="E12" s="13">
        <f t="shared" ref="E12:E15" si="0">SUM(F12:G12)</f>
        <v>73100</v>
      </c>
      <c r="F12" s="13">
        <v>27580</v>
      </c>
      <c r="G12" s="13">
        <v>45520</v>
      </c>
      <c r="H12" s="13">
        <v>458791</v>
      </c>
      <c r="I12" s="13">
        <v>223221</v>
      </c>
      <c r="J12" s="13">
        <v>235569</v>
      </c>
    </row>
    <row r="13" spans="1:10" s="362" customFormat="1" ht="17.45" customHeight="1">
      <c r="A13" s="1276" t="s">
        <v>1009</v>
      </c>
      <c r="B13" s="1277"/>
      <c r="C13" s="13">
        <v>192583</v>
      </c>
      <c r="D13" s="13">
        <v>120609</v>
      </c>
      <c r="E13" s="13">
        <f t="shared" si="0"/>
        <v>71975</v>
      </c>
      <c r="F13" s="13">
        <v>25797</v>
      </c>
      <c r="G13" s="13">
        <v>46178</v>
      </c>
      <c r="H13" s="13">
        <v>446920</v>
      </c>
      <c r="I13" s="13">
        <v>217473</v>
      </c>
      <c r="J13" s="13">
        <v>229445</v>
      </c>
    </row>
    <row r="14" spans="1:10" s="362" customFormat="1" ht="17.45" customHeight="1">
      <c r="A14" s="1276" t="s">
        <v>1010</v>
      </c>
      <c r="B14" s="1277"/>
      <c r="C14" s="13">
        <v>184642</v>
      </c>
      <c r="D14" s="13">
        <v>118897</v>
      </c>
      <c r="E14" s="13">
        <f t="shared" si="0"/>
        <v>65745</v>
      </c>
      <c r="F14" s="13">
        <v>26796</v>
      </c>
      <c r="G14" s="13">
        <v>38949</v>
      </c>
      <c r="H14" s="13">
        <v>410141</v>
      </c>
      <c r="I14" s="13">
        <v>201684</v>
      </c>
      <c r="J14" s="13">
        <v>208457</v>
      </c>
    </row>
    <row r="15" spans="1:10" s="362" customFormat="1" ht="17.45" customHeight="1">
      <c r="A15" s="1278" t="s">
        <v>1125</v>
      </c>
      <c r="B15" s="1279"/>
      <c r="C15" s="15">
        <v>181067</v>
      </c>
      <c r="D15" s="15">
        <v>116697</v>
      </c>
      <c r="E15" s="15">
        <f t="shared" si="0"/>
        <v>64370</v>
      </c>
      <c r="F15" s="15">
        <v>20804</v>
      </c>
      <c r="G15" s="15">
        <v>43566</v>
      </c>
      <c r="H15" s="15">
        <v>402247</v>
      </c>
      <c r="I15" s="15">
        <v>195755</v>
      </c>
      <c r="J15" s="15">
        <v>206492</v>
      </c>
    </row>
    <row r="16" spans="1:10" s="356" customFormat="1" ht="15" customHeight="1">
      <c r="A16" s="1130"/>
      <c r="B16" s="1131"/>
      <c r="C16" s="13"/>
      <c r="D16" s="13"/>
      <c r="E16" s="13"/>
      <c r="F16" s="13"/>
      <c r="G16" s="13"/>
      <c r="H16" s="13"/>
      <c r="I16" s="13"/>
      <c r="J16" s="13"/>
    </row>
    <row r="17" spans="1:10" s="356" customFormat="1" ht="16.5" customHeight="1">
      <c r="A17" s="1130" t="s">
        <v>224</v>
      </c>
      <c r="B17" s="65" t="s">
        <v>225</v>
      </c>
      <c r="C17" s="734">
        <v>12174</v>
      </c>
      <c r="D17" s="53">
        <v>6243</v>
      </c>
      <c r="E17" s="53">
        <v>5931</v>
      </c>
      <c r="F17" s="53" t="s">
        <v>1126</v>
      </c>
      <c r="G17" s="53" t="s">
        <v>1126</v>
      </c>
      <c r="H17" s="1124">
        <v>26948</v>
      </c>
      <c r="I17" s="734">
        <v>12919</v>
      </c>
      <c r="J17" s="734">
        <v>14029</v>
      </c>
    </row>
    <row r="18" spans="1:10" s="356" customFormat="1" ht="16.5" customHeight="1">
      <c r="A18" s="1130" t="s">
        <v>226</v>
      </c>
      <c r="B18" s="65" t="s">
        <v>227</v>
      </c>
      <c r="C18" s="734">
        <v>16201</v>
      </c>
      <c r="D18" s="53">
        <v>9944</v>
      </c>
      <c r="E18" s="53">
        <v>6257</v>
      </c>
      <c r="F18" s="53" t="s">
        <v>1126</v>
      </c>
      <c r="G18" s="53" t="s">
        <v>1126</v>
      </c>
      <c r="H18" s="1124">
        <v>37307</v>
      </c>
      <c r="I18" s="734">
        <v>17797</v>
      </c>
      <c r="J18" s="734">
        <v>19510</v>
      </c>
    </row>
    <row r="19" spans="1:10" s="356" customFormat="1" ht="16.5" customHeight="1">
      <c r="A19" s="1130" t="s">
        <v>228</v>
      </c>
      <c r="B19" s="65" t="s">
        <v>229</v>
      </c>
      <c r="C19" s="734">
        <v>13554</v>
      </c>
      <c r="D19" s="53">
        <v>7878</v>
      </c>
      <c r="E19" s="53">
        <v>5676</v>
      </c>
      <c r="F19" s="53" t="s">
        <v>1126</v>
      </c>
      <c r="G19" s="53" t="s">
        <v>1126</v>
      </c>
      <c r="H19" s="1124">
        <v>31233</v>
      </c>
      <c r="I19" s="734">
        <v>15248</v>
      </c>
      <c r="J19" s="734">
        <v>15985</v>
      </c>
    </row>
    <row r="20" spans="1:10" s="356" customFormat="1" ht="16.5" customHeight="1">
      <c r="A20" s="1130" t="s">
        <v>230</v>
      </c>
      <c r="B20" s="65" t="s">
        <v>231</v>
      </c>
      <c r="C20" s="734">
        <v>13853</v>
      </c>
      <c r="D20" s="53">
        <v>9644</v>
      </c>
      <c r="E20" s="53">
        <v>4208</v>
      </c>
      <c r="F20" s="53" t="s">
        <v>1126</v>
      </c>
      <c r="G20" s="53" t="s">
        <v>1126</v>
      </c>
      <c r="H20" s="1124">
        <v>31299</v>
      </c>
      <c r="I20" s="734">
        <v>15195</v>
      </c>
      <c r="J20" s="734">
        <v>16104</v>
      </c>
    </row>
    <row r="21" spans="1:10" s="356" customFormat="1" ht="16.5" customHeight="1">
      <c r="A21" s="1130" t="s">
        <v>232</v>
      </c>
      <c r="B21" s="65" t="s">
        <v>233</v>
      </c>
      <c r="C21" s="734">
        <v>9277</v>
      </c>
      <c r="D21" s="53">
        <v>4690</v>
      </c>
      <c r="E21" s="53">
        <v>4586</v>
      </c>
      <c r="F21" s="53" t="s">
        <v>1126</v>
      </c>
      <c r="G21" s="53" t="s">
        <v>1126</v>
      </c>
      <c r="H21" s="1124">
        <v>21724</v>
      </c>
      <c r="I21" s="734">
        <v>10435</v>
      </c>
      <c r="J21" s="734">
        <v>11290</v>
      </c>
    </row>
    <row r="22" spans="1:10" s="356" customFormat="1" ht="16.5" customHeight="1">
      <c r="A22" s="1130" t="s">
        <v>234</v>
      </c>
      <c r="B22" s="65" t="s">
        <v>235</v>
      </c>
      <c r="C22" s="734">
        <v>8109</v>
      </c>
      <c r="D22" s="53">
        <v>5799</v>
      </c>
      <c r="E22" s="53">
        <v>2309</v>
      </c>
      <c r="F22" s="53" t="s">
        <v>1126</v>
      </c>
      <c r="G22" s="53" t="s">
        <v>1126</v>
      </c>
      <c r="H22" s="1124">
        <v>18509</v>
      </c>
      <c r="I22" s="734">
        <v>9407</v>
      </c>
      <c r="J22" s="734">
        <v>9102</v>
      </c>
    </row>
    <row r="23" spans="1:10" s="356" customFormat="1" ht="16.5" customHeight="1">
      <c r="A23" s="1130" t="s">
        <v>236</v>
      </c>
      <c r="B23" s="65" t="s">
        <v>237</v>
      </c>
      <c r="C23" s="734">
        <v>10507</v>
      </c>
      <c r="D23" s="53">
        <v>7894</v>
      </c>
      <c r="E23" s="53">
        <v>2612</v>
      </c>
      <c r="F23" s="53" t="s">
        <v>1126</v>
      </c>
      <c r="G23" s="53" t="s">
        <v>1126</v>
      </c>
      <c r="H23" s="1124">
        <v>22407</v>
      </c>
      <c r="I23" s="734">
        <v>11247</v>
      </c>
      <c r="J23" s="734">
        <v>11161</v>
      </c>
    </row>
    <row r="24" spans="1:10" s="356" customFormat="1" ht="16.5" customHeight="1">
      <c r="A24" s="1130" t="s">
        <v>238</v>
      </c>
      <c r="B24" s="65" t="s">
        <v>239</v>
      </c>
      <c r="C24" s="734">
        <v>14285</v>
      </c>
      <c r="D24" s="53">
        <v>8033</v>
      </c>
      <c r="E24" s="53">
        <v>6252</v>
      </c>
      <c r="F24" s="53" t="s">
        <v>1126</v>
      </c>
      <c r="G24" s="53" t="s">
        <v>1126</v>
      </c>
      <c r="H24" s="1124">
        <v>30092</v>
      </c>
      <c r="I24" s="734">
        <v>14955</v>
      </c>
      <c r="J24" s="734">
        <v>15137</v>
      </c>
    </row>
    <row r="25" spans="1:10" s="356" customFormat="1" ht="16.5" customHeight="1">
      <c r="A25" s="1130" t="s">
        <v>240</v>
      </c>
      <c r="B25" s="65" t="s">
        <v>241</v>
      </c>
      <c r="C25" s="734">
        <v>7381</v>
      </c>
      <c r="D25" s="53">
        <v>4312</v>
      </c>
      <c r="E25" s="53">
        <v>3069</v>
      </c>
      <c r="F25" s="53" t="s">
        <v>1126</v>
      </c>
      <c r="G25" s="53" t="s">
        <v>1126</v>
      </c>
      <c r="H25" s="1124">
        <v>16909</v>
      </c>
      <c r="I25" s="734">
        <v>8365</v>
      </c>
      <c r="J25" s="734">
        <v>8544</v>
      </c>
    </row>
    <row r="26" spans="1:10" s="356" customFormat="1" ht="16.5" customHeight="1">
      <c r="A26" s="1130" t="s">
        <v>242</v>
      </c>
      <c r="B26" s="65" t="s">
        <v>243</v>
      </c>
      <c r="C26" s="734">
        <v>7620</v>
      </c>
      <c r="D26" s="53">
        <v>4556</v>
      </c>
      <c r="E26" s="53">
        <v>3064</v>
      </c>
      <c r="F26" s="53" t="s">
        <v>1126</v>
      </c>
      <c r="G26" s="53" t="s">
        <v>1126</v>
      </c>
      <c r="H26" s="1124">
        <v>18692</v>
      </c>
      <c r="I26" s="734">
        <v>9409</v>
      </c>
      <c r="J26" s="734">
        <v>9283</v>
      </c>
    </row>
    <row r="27" spans="1:10" s="356" customFormat="1" ht="16.5" customHeight="1">
      <c r="A27" s="1130" t="s">
        <v>244</v>
      </c>
      <c r="B27" s="65" t="s">
        <v>245</v>
      </c>
      <c r="C27" s="734">
        <v>4238</v>
      </c>
      <c r="D27" s="53">
        <v>3479</v>
      </c>
      <c r="E27" s="53">
        <v>760</v>
      </c>
      <c r="F27" s="53" t="s">
        <v>1126</v>
      </c>
      <c r="G27" s="53" t="s">
        <v>1126</v>
      </c>
      <c r="H27" s="1124">
        <v>8180</v>
      </c>
      <c r="I27" s="734">
        <v>3864</v>
      </c>
      <c r="J27" s="734">
        <v>4316</v>
      </c>
    </row>
    <row r="28" spans="1:10" s="356" customFormat="1" ht="16.5" customHeight="1">
      <c r="A28" s="1130" t="s">
        <v>246</v>
      </c>
      <c r="B28" s="65" t="s">
        <v>247</v>
      </c>
      <c r="C28" s="734">
        <v>10191</v>
      </c>
      <c r="D28" s="53">
        <v>7373</v>
      </c>
      <c r="E28" s="53">
        <v>2818</v>
      </c>
      <c r="F28" s="53" t="s">
        <v>1126</v>
      </c>
      <c r="G28" s="53" t="s">
        <v>1126</v>
      </c>
      <c r="H28" s="1124">
        <v>21815</v>
      </c>
      <c r="I28" s="734">
        <v>10763</v>
      </c>
      <c r="J28" s="734">
        <v>11052</v>
      </c>
    </row>
    <row r="29" spans="1:10" s="356" customFormat="1" ht="16.5" customHeight="1">
      <c r="A29" s="1130" t="s">
        <v>248</v>
      </c>
      <c r="B29" s="65" t="s">
        <v>249</v>
      </c>
      <c r="C29" s="734">
        <v>5277</v>
      </c>
      <c r="D29" s="53">
        <v>3701</v>
      </c>
      <c r="E29" s="53">
        <v>1577</v>
      </c>
      <c r="F29" s="53" t="s">
        <v>1126</v>
      </c>
      <c r="G29" s="53" t="s">
        <v>1126</v>
      </c>
      <c r="H29" s="1124">
        <v>11663</v>
      </c>
      <c r="I29" s="734">
        <v>5773</v>
      </c>
      <c r="J29" s="734">
        <v>5890</v>
      </c>
    </row>
    <row r="30" spans="1:10" s="356" customFormat="1" ht="16.5" customHeight="1">
      <c r="A30" s="1130" t="s">
        <v>250</v>
      </c>
      <c r="B30" s="65" t="s">
        <v>251</v>
      </c>
      <c r="C30" s="734">
        <v>3225</v>
      </c>
      <c r="D30" s="53">
        <v>2074</v>
      </c>
      <c r="E30" s="53">
        <v>1151</v>
      </c>
      <c r="F30" s="53" t="s">
        <v>1126</v>
      </c>
      <c r="G30" s="53" t="s">
        <v>1126</v>
      </c>
      <c r="H30" s="1124">
        <v>6891</v>
      </c>
      <c r="I30" s="734">
        <v>3274</v>
      </c>
      <c r="J30" s="734">
        <v>3617</v>
      </c>
    </row>
    <row r="31" spans="1:10" s="356" customFormat="1" ht="16.5" customHeight="1">
      <c r="A31" s="1130" t="s">
        <v>252</v>
      </c>
      <c r="B31" s="65" t="s">
        <v>253</v>
      </c>
      <c r="C31" s="734">
        <v>4859</v>
      </c>
      <c r="D31" s="53">
        <v>3342</v>
      </c>
      <c r="E31" s="53">
        <v>1517</v>
      </c>
      <c r="F31" s="53" t="s">
        <v>1126</v>
      </c>
      <c r="G31" s="53" t="s">
        <v>1126</v>
      </c>
      <c r="H31" s="1124">
        <v>9795</v>
      </c>
      <c r="I31" s="734">
        <v>4782</v>
      </c>
      <c r="J31" s="734">
        <v>5013</v>
      </c>
    </row>
    <row r="32" spans="1:10" s="356" customFormat="1" ht="16.5" customHeight="1">
      <c r="A32" s="1130" t="s">
        <v>254</v>
      </c>
      <c r="B32" s="65" t="s">
        <v>255</v>
      </c>
      <c r="C32" s="734">
        <v>7030</v>
      </c>
      <c r="D32" s="53">
        <v>4754</v>
      </c>
      <c r="E32" s="53">
        <v>2276</v>
      </c>
      <c r="F32" s="53" t="s">
        <v>1126</v>
      </c>
      <c r="G32" s="53" t="s">
        <v>1126</v>
      </c>
      <c r="H32" s="1124">
        <v>14690</v>
      </c>
      <c r="I32" s="734">
        <v>7069</v>
      </c>
      <c r="J32" s="734">
        <v>7621</v>
      </c>
    </row>
    <row r="33" spans="1:10" s="356" customFormat="1" ht="16.5" customHeight="1">
      <c r="A33" s="1130" t="s">
        <v>256</v>
      </c>
      <c r="B33" s="65" t="s">
        <v>257</v>
      </c>
      <c r="C33" s="734">
        <v>3676</v>
      </c>
      <c r="D33" s="53">
        <v>2883</v>
      </c>
      <c r="E33" s="53">
        <v>793</v>
      </c>
      <c r="F33" s="53" t="s">
        <v>1126</v>
      </c>
      <c r="G33" s="53" t="s">
        <v>1126</v>
      </c>
      <c r="H33" s="1124">
        <v>7573</v>
      </c>
      <c r="I33" s="734">
        <v>3593</v>
      </c>
      <c r="J33" s="734">
        <v>3980</v>
      </c>
    </row>
    <row r="34" spans="1:10" s="356" customFormat="1" ht="16.5" customHeight="1">
      <c r="A34" s="1130" t="s">
        <v>258</v>
      </c>
      <c r="B34" s="65" t="s">
        <v>259</v>
      </c>
      <c r="C34" s="734">
        <v>6233</v>
      </c>
      <c r="D34" s="53">
        <v>4929</v>
      </c>
      <c r="E34" s="53">
        <v>1304</v>
      </c>
      <c r="F34" s="53" t="s">
        <v>1126</v>
      </c>
      <c r="G34" s="53" t="s">
        <v>1126</v>
      </c>
      <c r="H34" s="1124">
        <v>14244</v>
      </c>
      <c r="I34" s="734">
        <v>6796</v>
      </c>
      <c r="J34" s="734">
        <v>7448</v>
      </c>
    </row>
    <row r="35" spans="1:10" s="356" customFormat="1" ht="16.5" customHeight="1">
      <c r="A35" s="1130" t="s">
        <v>260</v>
      </c>
      <c r="B35" s="65" t="s">
        <v>261</v>
      </c>
      <c r="C35" s="734">
        <v>4803</v>
      </c>
      <c r="D35" s="53">
        <v>2518</v>
      </c>
      <c r="E35" s="53">
        <v>2285</v>
      </c>
      <c r="F35" s="53" t="s">
        <v>1126</v>
      </c>
      <c r="G35" s="53" t="s">
        <v>1126</v>
      </c>
      <c r="H35" s="1124">
        <v>12251</v>
      </c>
      <c r="I35" s="734">
        <v>5905</v>
      </c>
      <c r="J35" s="734">
        <v>6346</v>
      </c>
    </row>
    <row r="36" spans="1:10" s="356" customFormat="1" ht="16.5" customHeight="1">
      <c r="A36" s="1130" t="s">
        <v>262</v>
      </c>
      <c r="B36" s="65" t="s">
        <v>263</v>
      </c>
      <c r="C36" s="734">
        <v>8179</v>
      </c>
      <c r="D36" s="53">
        <v>5722</v>
      </c>
      <c r="E36" s="53">
        <v>2457</v>
      </c>
      <c r="F36" s="53" t="s">
        <v>1126</v>
      </c>
      <c r="G36" s="53" t="s">
        <v>1126</v>
      </c>
      <c r="H36" s="1124">
        <v>17574</v>
      </c>
      <c r="I36" s="734">
        <v>8467</v>
      </c>
      <c r="J36" s="734">
        <v>9107</v>
      </c>
    </row>
    <row r="37" spans="1:10" s="356" customFormat="1" ht="16.5" customHeight="1">
      <c r="A37" s="1130" t="s">
        <v>264</v>
      </c>
      <c r="B37" s="65" t="s">
        <v>265</v>
      </c>
      <c r="C37" s="734">
        <v>5665</v>
      </c>
      <c r="D37" s="53">
        <v>4046</v>
      </c>
      <c r="E37" s="53">
        <v>1619</v>
      </c>
      <c r="F37" s="53" t="s">
        <v>1126</v>
      </c>
      <c r="G37" s="53" t="s">
        <v>1126</v>
      </c>
      <c r="H37" s="1124">
        <v>12532</v>
      </c>
      <c r="I37" s="734">
        <v>5882</v>
      </c>
      <c r="J37" s="734">
        <v>6650</v>
      </c>
    </row>
    <row r="38" spans="1:10" s="356" customFormat="1" ht="16.5" customHeight="1">
      <c r="A38" s="1130" t="s">
        <v>266</v>
      </c>
      <c r="B38" s="65" t="s">
        <v>267</v>
      </c>
      <c r="C38" s="734">
        <v>4263</v>
      </c>
      <c r="D38" s="53">
        <v>2675</v>
      </c>
      <c r="E38" s="53">
        <v>1588</v>
      </c>
      <c r="F38" s="53" t="s">
        <v>1126</v>
      </c>
      <c r="G38" s="53" t="s">
        <v>1126</v>
      </c>
      <c r="H38" s="1124">
        <v>8942</v>
      </c>
      <c r="I38" s="734">
        <v>4123</v>
      </c>
      <c r="J38" s="734">
        <v>4819</v>
      </c>
    </row>
    <row r="39" spans="1:10" s="356" customFormat="1" ht="16.5" customHeight="1" thickBot="1">
      <c r="A39" s="197" t="s">
        <v>268</v>
      </c>
      <c r="B39" s="68" t="s">
        <v>269</v>
      </c>
      <c r="C39" s="734">
        <v>466</v>
      </c>
      <c r="D39" s="53">
        <v>207</v>
      </c>
      <c r="E39" s="53">
        <v>259</v>
      </c>
      <c r="F39" s="53" t="s">
        <v>1126</v>
      </c>
      <c r="G39" s="53" t="s">
        <v>1126</v>
      </c>
      <c r="H39" s="1124">
        <v>978</v>
      </c>
      <c r="I39" s="734">
        <v>488</v>
      </c>
      <c r="J39" s="734">
        <v>490</v>
      </c>
    </row>
    <row r="40" spans="1:10" s="737" customFormat="1" ht="11.1" customHeight="1">
      <c r="A40" s="1280" t="s">
        <v>1127</v>
      </c>
      <c r="B40" s="1280"/>
      <c r="C40" s="1280"/>
      <c r="D40" s="1280"/>
      <c r="E40" s="1280"/>
      <c r="F40" s="1280"/>
      <c r="G40" s="1280"/>
      <c r="H40" s="735"/>
      <c r="I40" s="735"/>
      <c r="J40" s="736" t="s">
        <v>1128</v>
      </c>
    </row>
    <row r="41" spans="1:10" s="679" customFormat="1" ht="11.1" customHeight="1">
      <c r="A41" s="677" t="s">
        <v>1129</v>
      </c>
      <c r="B41" s="678"/>
      <c r="C41" s="678"/>
      <c r="D41" s="678"/>
      <c r="E41" s="678"/>
      <c r="F41" s="678"/>
      <c r="G41" s="678"/>
      <c r="H41" s="678"/>
      <c r="I41" s="678"/>
      <c r="J41" s="678"/>
    </row>
    <row r="42" spans="1:10" s="679" customFormat="1" ht="11.1" customHeight="1">
      <c r="A42" s="677" t="s">
        <v>1130</v>
      </c>
      <c r="B42" s="678"/>
      <c r="C42" s="678"/>
      <c r="D42" s="678"/>
      <c r="E42" s="678"/>
      <c r="F42" s="678"/>
      <c r="G42" s="678"/>
      <c r="H42" s="678"/>
      <c r="I42" s="678"/>
      <c r="J42" s="678"/>
    </row>
    <row r="43" spans="1:10" s="356" customFormat="1" ht="11.25">
      <c r="A43" s="677" t="s">
        <v>1131</v>
      </c>
      <c r="B43" s="369"/>
      <c r="C43" s="369"/>
      <c r="D43" s="369"/>
      <c r="E43" s="369"/>
      <c r="F43" s="369"/>
      <c r="G43" s="369"/>
      <c r="H43" s="369"/>
      <c r="I43" s="369"/>
      <c r="J43" s="369"/>
    </row>
    <row r="44" spans="1:10" s="356" customFormat="1" ht="11.25">
      <c r="A44" s="369"/>
      <c r="B44" s="369"/>
      <c r="C44" s="369"/>
      <c r="D44" s="369"/>
      <c r="E44" s="369"/>
      <c r="F44" s="369"/>
      <c r="G44" s="369"/>
      <c r="H44" s="369"/>
      <c r="I44" s="369"/>
      <c r="J44" s="369"/>
    </row>
    <row r="45" spans="1:10" s="356" customFormat="1" ht="11.25">
      <c r="A45" s="369"/>
      <c r="B45" s="369"/>
      <c r="C45" s="369"/>
      <c r="D45" s="369"/>
      <c r="E45" s="369"/>
      <c r="F45" s="369"/>
      <c r="G45" s="369"/>
      <c r="H45" s="369"/>
      <c r="I45" s="369"/>
      <c r="J45" s="369"/>
    </row>
    <row r="46" spans="1:10" s="356" customFormat="1" ht="11.25">
      <c r="A46" s="369"/>
      <c r="B46" s="369"/>
      <c r="C46" s="369"/>
      <c r="D46" s="369"/>
      <c r="E46" s="369"/>
      <c r="F46" s="369"/>
      <c r="G46" s="369"/>
      <c r="H46" s="369"/>
      <c r="I46" s="369"/>
      <c r="J46" s="369"/>
    </row>
    <row r="47" spans="1:10" s="356" customFormat="1" ht="11.25">
      <c r="A47" s="369"/>
      <c r="B47" s="369"/>
      <c r="C47" s="369"/>
      <c r="D47" s="369"/>
      <c r="E47" s="369"/>
      <c r="F47" s="369"/>
      <c r="G47" s="369"/>
      <c r="H47" s="369"/>
      <c r="I47" s="369"/>
      <c r="J47" s="369"/>
    </row>
    <row r="48" spans="1:10" s="356" customFormat="1" ht="11.25">
      <c r="A48" s="369"/>
      <c r="B48" s="369"/>
      <c r="C48" s="369"/>
      <c r="D48" s="369"/>
      <c r="E48" s="369"/>
      <c r="F48" s="369"/>
      <c r="G48" s="369"/>
      <c r="H48" s="369"/>
      <c r="I48" s="369"/>
      <c r="J48" s="369"/>
    </row>
  </sheetData>
  <sheetProtection selectLockedCells="1"/>
  <mergeCells count="19">
    <mergeCell ref="J9:J10"/>
    <mergeCell ref="A11:B11"/>
    <mergeCell ref="A12:B12"/>
    <mergeCell ref="A13:B13"/>
    <mergeCell ref="A3:J3"/>
    <mergeCell ref="A4:J4"/>
    <mergeCell ref="A6:B10"/>
    <mergeCell ref="C6:G7"/>
    <mergeCell ref="H6:J7"/>
    <mergeCell ref="D8:D10"/>
    <mergeCell ref="E8:G8"/>
    <mergeCell ref="C9:C10"/>
    <mergeCell ref="F9:F10"/>
    <mergeCell ref="G9:G10"/>
    <mergeCell ref="A14:B14"/>
    <mergeCell ref="A15:B15"/>
    <mergeCell ref="A40:G40"/>
    <mergeCell ref="H9:H10"/>
    <mergeCell ref="I9:I10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1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1"/>
  <sheetViews>
    <sheetView view="pageBreakPreview" zoomScaleNormal="100" zoomScaleSheetLayoutView="100" workbookViewId="0">
      <selection activeCell="G19" sqref="G19"/>
    </sheetView>
  </sheetViews>
  <sheetFormatPr defaultRowHeight="12"/>
  <cols>
    <col min="1" max="1" width="17.875" style="728" customWidth="1"/>
    <col min="2" max="2" width="12.875" style="730" customWidth="1"/>
    <col min="3" max="3" width="12.875" style="728" customWidth="1"/>
    <col min="4" max="4" width="12.875" style="729" customWidth="1"/>
    <col min="5" max="5" width="12.875" style="730" customWidth="1"/>
    <col min="6" max="6" width="12.875" style="728" customWidth="1"/>
    <col min="7" max="7" width="12.875" style="729" customWidth="1"/>
    <col min="8" max="8" width="12.875" style="730" customWidth="1"/>
    <col min="9" max="9" width="12.875" style="728" customWidth="1"/>
    <col min="10" max="11" width="12.875" style="729" customWidth="1"/>
    <col min="12" max="12" width="17.875" style="730" customWidth="1"/>
    <col min="13" max="13" width="13.625" style="728" customWidth="1"/>
    <col min="14" max="14" width="13.625" style="729" customWidth="1"/>
    <col min="15" max="15" width="13.625" style="730" customWidth="1"/>
    <col min="16" max="16" width="13.625" style="728" customWidth="1"/>
    <col min="17" max="17" width="13.625" style="729" customWidth="1"/>
    <col min="18" max="18" width="13.625" style="730" customWidth="1"/>
    <col min="19" max="19" width="13.625" style="728" customWidth="1"/>
    <col min="20" max="21" width="13.625" style="729" customWidth="1"/>
    <col min="22" max="22" width="13.625" style="728" customWidth="1"/>
    <col min="23" max="16384" width="9" style="731"/>
  </cols>
  <sheetData>
    <row r="1" spans="1:256" s="1019" customFormat="1" ht="14.1" customHeight="1">
      <c r="A1" s="931" t="s">
        <v>1034</v>
      </c>
      <c r="B1" s="1016"/>
      <c r="C1" s="1017"/>
      <c r="D1" s="1018"/>
      <c r="E1" s="1016"/>
      <c r="F1" s="1017"/>
      <c r="G1" s="1018"/>
      <c r="H1" s="1016"/>
      <c r="I1" s="1017"/>
      <c r="J1" s="1018"/>
      <c r="K1" s="1018"/>
      <c r="L1" s="928" t="s">
        <v>1132</v>
      </c>
      <c r="N1" s="1020"/>
      <c r="O1" s="1021"/>
      <c r="Q1" s="1020"/>
      <c r="R1" s="1021"/>
      <c r="T1" s="1020"/>
      <c r="U1" s="1020"/>
    </row>
    <row r="2" spans="1:256" s="692" customFormat="1" ht="14.1" customHeight="1">
      <c r="A2" s="690"/>
      <c r="B2" s="689"/>
      <c r="C2" s="690"/>
      <c r="D2" s="691"/>
      <c r="E2" s="689"/>
      <c r="F2" s="690"/>
      <c r="G2" s="691"/>
      <c r="H2" s="689"/>
      <c r="I2" s="690"/>
      <c r="J2" s="691"/>
      <c r="K2" s="691"/>
      <c r="L2" s="689"/>
      <c r="N2" s="693"/>
      <c r="O2" s="694"/>
      <c r="Q2" s="693"/>
      <c r="R2" s="694"/>
      <c r="T2" s="693"/>
      <c r="U2" s="693"/>
    </row>
    <row r="3" spans="1:256" s="695" customFormat="1" ht="20.100000000000001" customHeight="1">
      <c r="A3" s="1325" t="s">
        <v>568</v>
      </c>
      <c r="B3" s="1326"/>
      <c r="C3" s="1326"/>
      <c r="D3" s="1326"/>
      <c r="E3" s="1326"/>
      <c r="F3" s="1326"/>
      <c r="G3" s="1327" t="s">
        <v>569</v>
      </c>
      <c r="H3" s="1326"/>
      <c r="I3" s="1326"/>
      <c r="J3" s="1326"/>
      <c r="K3" s="1326"/>
      <c r="L3" s="1326"/>
    </row>
    <row r="4" spans="1:256" s="698" customFormat="1" ht="24" customHeight="1">
      <c r="A4" s="696"/>
      <c r="B4" s="1103"/>
      <c r="C4" s="1103"/>
      <c r="D4" s="1103"/>
      <c r="E4" s="1103"/>
      <c r="F4" s="1103"/>
      <c r="G4" s="697"/>
      <c r="H4" s="1103"/>
      <c r="I4" s="1103"/>
      <c r="J4" s="1103"/>
      <c r="K4" s="1103"/>
      <c r="L4" s="1103"/>
    </row>
    <row r="5" spans="1:256" s="232" customFormat="1" ht="18" customHeight="1" thickBot="1">
      <c r="A5" s="699" t="s">
        <v>570</v>
      </c>
      <c r="B5" s="700"/>
      <c r="D5" s="701"/>
      <c r="E5" s="700"/>
      <c r="G5" s="701"/>
      <c r="H5" s="700"/>
      <c r="J5" s="701"/>
      <c r="K5" s="701"/>
      <c r="L5" s="702" t="s">
        <v>571</v>
      </c>
    </row>
    <row r="6" spans="1:256" s="232" customFormat="1" ht="18.75" customHeight="1">
      <c r="A6" s="1328" t="s">
        <v>271</v>
      </c>
      <c r="B6" s="1329" t="s">
        <v>272</v>
      </c>
      <c r="C6" s="1330"/>
      <c r="D6" s="1331" t="s">
        <v>273</v>
      </c>
      <c r="E6" s="1331"/>
      <c r="F6" s="703" t="s">
        <v>989</v>
      </c>
      <c r="G6" s="704" t="s">
        <v>989</v>
      </c>
      <c r="H6" s="1330" t="s">
        <v>988</v>
      </c>
      <c r="I6" s="1330"/>
      <c r="J6" s="1331" t="s">
        <v>274</v>
      </c>
      <c r="K6" s="1332"/>
      <c r="L6" s="1333" t="s">
        <v>6</v>
      </c>
      <c r="M6" s="1130"/>
      <c r="N6" s="1130"/>
      <c r="O6" s="1130"/>
      <c r="P6" s="1130"/>
      <c r="Q6" s="1130"/>
      <c r="R6" s="1130"/>
      <c r="S6" s="1130"/>
      <c r="T6" s="1130"/>
      <c r="U6" s="1130"/>
    </row>
    <row r="7" spans="1:256" s="232" customFormat="1" ht="18.75" customHeight="1">
      <c r="A7" s="1319"/>
      <c r="B7" s="1321" t="s">
        <v>275</v>
      </c>
      <c r="C7" s="1336"/>
      <c r="D7" s="1308" t="s">
        <v>276</v>
      </c>
      <c r="E7" s="1324"/>
      <c r="F7" s="705" t="s">
        <v>987</v>
      </c>
      <c r="G7" s="706" t="s">
        <v>987</v>
      </c>
      <c r="H7" s="1308" t="s">
        <v>572</v>
      </c>
      <c r="I7" s="1324"/>
      <c r="J7" s="1308" t="s">
        <v>573</v>
      </c>
      <c r="K7" s="1309"/>
      <c r="L7" s="1334"/>
    </row>
    <row r="8" spans="1:256" s="232" customFormat="1" ht="18.75" customHeight="1">
      <c r="A8" s="1319"/>
      <c r="B8" s="1312"/>
      <c r="C8" s="707" t="s">
        <v>277</v>
      </c>
      <c r="D8" s="1314"/>
      <c r="E8" s="707" t="s">
        <v>277</v>
      </c>
      <c r="F8" s="1316"/>
      <c r="G8" s="708" t="s">
        <v>986</v>
      </c>
      <c r="H8" s="1314"/>
      <c r="I8" s="707" t="s">
        <v>277</v>
      </c>
      <c r="J8" s="1314"/>
      <c r="K8" s="709" t="s">
        <v>277</v>
      </c>
      <c r="L8" s="1334"/>
      <c r="M8" s="1130"/>
      <c r="N8" s="1130"/>
      <c r="O8" s="1130"/>
      <c r="P8" s="1130"/>
      <c r="Q8" s="1130"/>
      <c r="R8" s="1130"/>
      <c r="S8" s="1130"/>
      <c r="T8" s="1130"/>
      <c r="U8" s="1130"/>
    </row>
    <row r="9" spans="1:256" s="232" customFormat="1" ht="18.75" customHeight="1">
      <c r="A9" s="1320"/>
      <c r="B9" s="1313"/>
      <c r="C9" s="710" t="s">
        <v>278</v>
      </c>
      <c r="D9" s="1315"/>
      <c r="E9" s="710" t="s">
        <v>278</v>
      </c>
      <c r="F9" s="1317"/>
      <c r="G9" s="711" t="s">
        <v>278</v>
      </c>
      <c r="H9" s="1315"/>
      <c r="I9" s="710" t="s">
        <v>278</v>
      </c>
      <c r="J9" s="1315"/>
      <c r="K9" s="712" t="s">
        <v>278</v>
      </c>
      <c r="L9" s="1335"/>
      <c r="M9" s="1130"/>
      <c r="N9" s="1130"/>
      <c r="O9" s="1130"/>
      <c r="P9" s="1130"/>
      <c r="Q9" s="1130"/>
      <c r="R9" s="1130"/>
      <c r="S9" s="1130"/>
      <c r="T9" s="1130"/>
      <c r="U9" s="1130"/>
    </row>
    <row r="10" spans="1:256" s="241" customFormat="1" ht="41.1" customHeight="1">
      <c r="A10" s="1094">
        <v>2012</v>
      </c>
      <c r="B10" s="1124">
        <v>465408</v>
      </c>
      <c r="C10" s="1124">
        <v>227577</v>
      </c>
      <c r="D10" s="713">
        <v>29353</v>
      </c>
      <c r="E10" s="713">
        <v>16202</v>
      </c>
      <c r="F10" s="713">
        <v>16366</v>
      </c>
      <c r="G10" s="713">
        <v>9149</v>
      </c>
      <c r="H10" s="713">
        <v>22758</v>
      </c>
      <c r="I10" s="713">
        <v>12236</v>
      </c>
      <c r="J10" s="713">
        <v>23870</v>
      </c>
      <c r="K10" s="714">
        <v>13170</v>
      </c>
      <c r="L10" s="1093">
        <v>2012</v>
      </c>
      <c r="M10" s="232"/>
      <c r="N10" s="701"/>
      <c r="O10" s="700"/>
      <c r="P10" s="232"/>
      <c r="Q10" s="701"/>
      <c r="R10" s="700"/>
      <c r="S10" s="232"/>
      <c r="T10" s="701"/>
      <c r="U10" s="701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/>
      <c r="AJ10" s="232"/>
      <c r="AK10" s="232"/>
      <c r="AL10" s="232"/>
      <c r="AM10" s="232"/>
      <c r="AN10" s="232"/>
      <c r="AO10" s="232"/>
      <c r="AP10" s="232"/>
      <c r="AQ10" s="232"/>
      <c r="AR10" s="232"/>
      <c r="AS10" s="232"/>
      <c r="AT10" s="232"/>
      <c r="AU10" s="232"/>
      <c r="AV10" s="232"/>
      <c r="AW10" s="232"/>
      <c r="AX10" s="232"/>
      <c r="AY10" s="232"/>
      <c r="AZ10" s="232"/>
      <c r="BA10" s="232"/>
      <c r="BB10" s="232"/>
      <c r="BC10" s="232"/>
      <c r="BD10" s="232"/>
      <c r="BE10" s="232"/>
      <c r="BF10" s="232"/>
      <c r="BG10" s="232"/>
      <c r="BH10" s="232"/>
      <c r="BI10" s="232"/>
      <c r="BJ10" s="232"/>
      <c r="BK10" s="232"/>
      <c r="BL10" s="232"/>
      <c r="BM10" s="232"/>
      <c r="BN10" s="232"/>
      <c r="BO10" s="232"/>
      <c r="BP10" s="232"/>
      <c r="BQ10" s="232"/>
      <c r="BR10" s="232"/>
      <c r="BS10" s="232"/>
      <c r="BT10" s="232"/>
      <c r="BU10" s="232"/>
      <c r="BV10" s="232"/>
      <c r="BW10" s="232"/>
      <c r="BX10" s="232"/>
      <c r="BY10" s="232"/>
      <c r="BZ10" s="232"/>
      <c r="CA10" s="232"/>
      <c r="CB10" s="232"/>
      <c r="CC10" s="232"/>
      <c r="CD10" s="232"/>
      <c r="CE10" s="232"/>
      <c r="CF10" s="232"/>
      <c r="CG10" s="232"/>
      <c r="CH10" s="232"/>
      <c r="CI10" s="232"/>
      <c r="CJ10" s="232"/>
      <c r="CK10" s="232"/>
      <c r="CL10" s="232"/>
      <c r="CM10" s="232"/>
      <c r="CN10" s="232"/>
      <c r="CO10" s="232"/>
      <c r="CP10" s="232"/>
      <c r="CQ10" s="232"/>
      <c r="CR10" s="232"/>
      <c r="CS10" s="232"/>
      <c r="CT10" s="232"/>
      <c r="CU10" s="232"/>
      <c r="CV10" s="232"/>
      <c r="CW10" s="232"/>
      <c r="CX10" s="232"/>
      <c r="CY10" s="232"/>
      <c r="CZ10" s="232"/>
      <c r="DA10" s="232"/>
      <c r="DB10" s="232"/>
      <c r="DC10" s="232"/>
      <c r="DD10" s="232"/>
      <c r="DE10" s="232"/>
      <c r="DF10" s="232"/>
      <c r="DG10" s="232"/>
      <c r="DH10" s="232"/>
      <c r="DI10" s="232"/>
      <c r="DJ10" s="232"/>
      <c r="DK10" s="232"/>
      <c r="DL10" s="232"/>
      <c r="DM10" s="232"/>
      <c r="DN10" s="232"/>
      <c r="DO10" s="232"/>
      <c r="DP10" s="232"/>
      <c r="DQ10" s="232"/>
      <c r="DR10" s="232"/>
      <c r="DS10" s="232"/>
      <c r="DT10" s="232"/>
      <c r="DU10" s="232"/>
      <c r="DV10" s="232"/>
      <c r="DW10" s="232"/>
      <c r="DX10" s="232"/>
      <c r="DY10" s="232"/>
      <c r="DZ10" s="232"/>
      <c r="EA10" s="232"/>
      <c r="EB10" s="232"/>
      <c r="EC10" s="232"/>
      <c r="ED10" s="232"/>
      <c r="EE10" s="232"/>
      <c r="EF10" s="232"/>
      <c r="EG10" s="232"/>
      <c r="EH10" s="232"/>
      <c r="EI10" s="232"/>
      <c r="EJ10" s="232"/>
      <c r="EK10" s="232"/>
      <c r="EL10" s="232"/>
      <c r="EM10" s="232"/>
      <c r="EN10" s="232"/>
      <c r="EO10" s="232"/>
      <c r="EP10" s="232"/>
      <c r="EQ10" s="232"/>
      <c r="ER10" s="232"/>
      <c r="ES10" s="232"/>
      <c r="ET10" s="232"/>
      <c r="EU10" s="232"/>
      <c r="EV10" s="232"/>
      <c r="EW10" s="232"/>
      <c r="EX10" s="232"/>
      <c r="EY10" s="232"/>
      <c r="EZ10" s="232"/>
      <c r="FA10" s="232"/>
      <c r="FB10" s="232"/>
      <c r="FC10" s="232"/>
      <c r="FD10" s="232"/>
      <c r="FE10" s="232"/>
      <c r="FF10" s="232"/>
      <c r="FG10" s="232"/>
      <c r="FH10" s="232"/>
      <c r="FI10" s="232"/>
      <c r="FJ10" s="232"/>
      <c r="FK10" s="232"/>
      <c r="FL10" s="232"/>
      <c r="FM10" s="232"/>
      <c r="FN10" s="232"/>
      <c r="FO10" s="232"/>
      <c r="FP10" s="232"/>
      <c r="FQ10" s="232"/>
      <c r="FR10" s="232"/>
      <c r="FS10" s="232"/>
      <c r="FT10" s="232"/>
      <c r="FU10" s="232"/>
      <c r="FV10" s="232"/>
      <c r="FW10" s="232"/>
      <c r="FX10" s="232"/>
      <c r="FY10" s="232"/>
      <c r="FZ10" s="232"/>
      <c r="GA10" s="232"/>
      <c r="GB10" s="232"/>
      <c r="GC10" s="232"/>
      <c r="GD10" s="232"/>
      <c r="GE10" s="232"/>
      <c r="GF10" s="232"/>
      <c r="GG10" s="232"/>
      <c r="GH10" s="232"/>
      <c r="GI10" s="232"/>
      <c r="GJ10" s="232"/>
      <c r="GK10" s="232"/>
      <c r="GL10" s="232"/>
      <c r="GM10" s="232"/>
      <c r="GN10" s="232"/>
      <c r="GO10" s="232"/>
      <c r="GP10" s="232"/>
      <c r="GQ10" s="232"/>
      <c r="GR10" s="232"/>
      <c r="GS10" s="232"/>
      <c r="GT10" s="232"/>
      <c r="GU10" s="232"/>
      <c r="GV10" s="232"/>
      <c r="GW10" s="232"/>
      <c r="GX10" s="232"/>
      <c r="GY10" s="232"/>
      <c r="GZ10" s="232"/>
      <c r="HA10" s="232"/>
      <c r="HB10" s="232"/>
      <c r="HC10" s="232"/>
      <c r="HD10" s="232"/>
      <c r="HE10" s="232"/>
      <c r="HF10" s="232"/>
      <c r="HG10" s="232"/>
      <c r="HH10" s="232"/>
      <c r="HI10" s="232"/>
      <c r="HJ10" s="232"/>
      <c r="HK10" s="232"/>
      <c r="HL10" s="232"/>
      <c r="HM10" s="232"/>
      <c r="HN10" s="232"/>
      <c r="HO10" s="232"/>
      <c r="HP10" s="232"/>
      <c r="HQ10" s="232"/>
      <c r="HR10" s="232"/>
      <c r="HS10" s="232"/>
      <c r="HT10" s="232"/>
      <c r="HU10" s="232"/>
      <c r="HV10" s="232"/>
      <c r="HW10" s="232"/>
      <c r="HX10" s="232"/>
      <c r="HY10" s="232"/>
      <c r="HZ10" s="232"/>
      <c r="IA10" s="232"/>
      <c r="IB10" s="232"/>
      <c r="IC10" s="232"/>
      <c r="ID10" s="232"/>
      <c r="IE10" s="232"/>
      <c r="IF10" s="232"/>
      <c r="IG10" s="232"/>
      <c r="IH10" s="232"/>
      <c r="II10" s="232"/>
      <c r="IJ10" s="232"/>
      <c r="IK10" s="232"/>
      <c r="IL10" s="232"/>
      <c r="IM10" s="232"/>
      <c r="IN10" s="232"/>
      <c r="IO10" s="232"/>
      <c r="IP10" s="232"/>
      <c r="IQ10" s="232"/>
      <c r="IR10" s="232"/>
      <c r="IS10" s="232"/>
      <c r="IT10" s="232"/>
      <c r="IU10" s="232"/>
      <c r="IV10" s="232"/>
    </row>
    <row r="11" spans="1:256" s="241" customFormat="1" ht="41.1" customHeight="1">
      <c r="A11" s="1094">
        <v>2013</v>
      </c>
      <c r="B11" s="1124">
        <v>458791</v>
      </c>
      <c r="C11" s="1124">
        <v>223221</v>
      </c>
      <c r="D11" s="713">
        <v>27486</v>
      </c>
      <c r="E11" s="713">
        <v>14907</v>
      </c>
      <c r="F11" s="713">
        <v>15920</v>
      </c>
      <c r="G11" s="713">
        <v>9028</v>
      </c>
      <c r="H11" s="713">
        <v>20270</v>
      </c>
      <c r="I11" s="713">
        <v>10792</v>
      </c>
      <c r="J11" s="713">
        <v>22764</v>
      </c>
      <c r="K11" s="714">
        <v>13028</v>
      </c>
      <c r="L11" s="1093">
        <v>2013</v>
      </c>
      <c r="M11" s="232"/>
      <c r="N11" s="701"/>
      <c r="O11" s="700"/>
      <c r="P11" s="232"/>
      <c r="Q11" s="701"/>
      <c r="R11" s="700"/>
      <c r="S11" s="232"/>
      <c r="T11" s="701"/>
      <c r="U11" s="701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/>
      <c r="AJ11" s="232"/>
      <c r="AK11" s="232"/>
      <c r="AL11" s="232"/>
      <c r="AM11" s="232"/>
      <c r="AN11" s="232"/>
      <c r="AO11" s="232"/>
      <c r="AP11" s="232"/>
      <c r="AQ11" s="232"/>
      <c r="AR11" s="232"/>
      <c r="AS11" s="232"/>
      <c r="AT11" s="232"/>
      <c r="AU11" s="232"/>
      <c r="AV11" s="232"/>
      <c r="AW11" s="232"/>
      <c r="AX11" s="232"/>
      <c r="AY11" s="232"/>
      <c r="AZ11" s="232"/>
      <c r="BA11" s="232"/>
      <c r="BB11" s="232"/>
      <c r="BC11" s="232"/>
      <c r="BD11" s="232"/>
      <c r="BE11" s="232"/>
      <c r="BF11" s="232"/>
      <c r="BG11" s="232"/>
      <c r="BH11" s="232"/>
      <c r="BI11" s="232"/>
      <c r="BJ11" s="232"/>
      <c r="BK11" s="232"/>
      <c r="BL11" s="232"/>
      <c r="BM11" s="232"/>
      <c r="BN11" s="232"/>
      <c r="BO11" s="232"/>
      <c r="BP11" s="232"/>
      <c r="BQ11" s="232"/>
      <c r="BR11" s="232"/>
      <c r="BS11" s="232"/>
      <c r="BT11" s="232"/>
      <c r="BU11" s="232"/>
      <c r="BV11" s="232"/>
      <c r="BW11" s="232"/>
      <c r="BX11" s="232"/>
      <c r="BY11" s="232"/>
      <c r="BZ11" s="232"/>
      <c r="CA11" s="232"/>
      <c r="CB11" s="232"/>
      <c r="CC11" s="232"/>
      <c r="CD11" s="232"/>
      <c r="CE11" s="232"/>
      <c r="CF11" s="232"/>
      <c r="CG11" s="232"/>
      <c r="CH11" s="232"/>
      <c r="CI11" s="232"/>
      <c r="CJ11" s="232"/>
      <c r="CK11" s="232"/>
      <c r="CL11" s="232"/>
      <c r="CM11" s="232"/>
      <c r="CN11" s="232"/>
      <c r="CO11" s="232"/>
      <c r="CP11" s="232"/>
      <c r="CQ11" s="232"/>
      <c r="CR11" s="232"/>
      <c r="CS11" s="232"/>
      <c r="CT11" s="232"/>
      <c r="CU11" s="232"/>
      <c r="CV11" s="232"/>
      <c r="CW11" s="232"/>
      <c r="CX11" s="232"/>
      <c r="CY11" s="232"/>
      <c r="CZ11" s="232"/>
      <c r="DA11" s="232"/>
      <c r="DB11" s="232"/>
      <c r="DC11" s="232"/>
      <c r="DD11" s="232"/>
      <c r="DE11" s="232"/>
      <c r="DF11" s="232"/>
      <c r="DG11" s="232"/>
      <c r="DH11" s="232"/>
      <c r="DI11" s="232"/>
      <c r="DJ11" s="232"/>
      <c r="DK11" s="232"/>
      <c r="DL11" s="232"/>
      <c r="DM11" s="232"/>
      <c r="DN11" s="232"/>
      <c r="DO11" s="232"/>
      <c r="DP11" s="232"/>
      <c r="DQ11" s="232"/>
      <c r="DR11" s="232"/>
      <c r="DS11" s="232"/>
      <c r="DT11" s="232"/>
      <c r="DU11" s="232"/>
      <c r="DV11" s="232"/>
      <c r="DW11" s="232"/>
      <c r="DX11" s="232"/>
      <c r="DY11" s="232"/>
      <c r="DZ11" s="232"/>
      <c r="EA11" s="232"/>
      <c r="EB11" s="232"/>
      <c r="EC11" s="232"/>
      <c r="ED11" s="232"/>
      <c r="EE11" s="232"/>
      <c r="EF11" s="232"/>
      <c r="EG11" s="232"/>
      <c r="EH11" s="232"/>
      <c r="EI11" s="232"/>
      <c r="EJ11" s="232"/>
      <c r="EK11" s="232"/>
      <c r="EL11" s="232"/>
      <c r="EM11" s="232"/>
      <c r="EN11" s="232"/>
      <c r="EO11" s="232"/>
      <c r="EP11" s="232"/>
      <c r="EQ11" s="232"/>
      <c r="ER11" s="232"/>
      <c r="ES11" s="232"/>
      <c r="ET11" s="232"/>
      <c r="EU11" s="232"/>
      <c r="EV11" s="232"/>
      <c r="EW11" s="232"/>
      <c r="EX11" s="232"/>
      <c r="EY11" s="232"/>
      <c r="EZ11" s="232"/>
      <c r="FA11" s="232"/>
      <c r="FB11" s="232"/>
      <c r="FC11" s="232"/>
      <c r="FD11" s="232"/>
      <c r="FE11" s="232"/>
      <c r="FF11" s="232"/>
      <c r="FG11" s="232"/>
      <c r="FH11" s="232"/>
      <c r="FI11" s="232"/>
      <c r="FJ11" s="232"/>
      <c r="FK11" s="232"/>
      <c r="FL11" s="232"/>
      <c r="FM11" s="232"/>
      <c r="FN11" s="232"/>
      <c r="FO11" s="232"/>
      <c r="FP11" s="232"/>
      <c r="FQ11" s="232"/>
      <c r="FR11" s="232"/>
      <c r="FS11" s="232"/>
      <c r="FT11" s="232"/>
      <c r="FU11" s="232"/>
      <c r="FV11" s="232"/>
      <c r="FW11" s="232"/>
      <c r="FX11" s="232"/>
      <c r="FY11" s="232"/>
      <c r="FZ11" s="232"/>
      <c r="GA11" s="232"/>
      <c r="GB11" s="232"/>
      <c r="GC11" s="232"/>
      <c r="GD11" s="232"/>
      <c r="GE11" s="232"/>
      <c r="GF11" s="232"/>
      <c r="GG11" s="232"/>
      <c r="GH11" s="232"/>
      <c r="GI11" s="232"/>
      <c r="GJ11" s="232"/>
      <c r="GK11" s="232"/>
      <c r="GL11" s="232"/>
      <c r="GM11" s="232"/>
      <c r="GN11" s="232"/>
      <c r="GO11" s="232"/>
      <c r="GP11" s="232"/>
      <c r="GQ11" s="232"/>
      <c r="GR11" s="232"/>
      <c r="GS11" s="232"/>
      <c r="GT11" s="232"/>
      <c r="GU11" s="232"/>
      <c r="GV11" s="232"/>
      <c r="GW11" s="232"/>
      <c r="GX11" s="232"/>
      <c r="GY11" s="232"/>
      <c r="GZ11" s="232"/>
      <c r="HA11" s="232"/>
      <c r="HB11" s="232"/>
      <c r="HC11" s="232"/>
      <c r="HD11" s="232"/>
      <c r="HE11" s="232"/>
      <c r="HF11" s="232"/>
      <c r="HG11" s="232"/>
      <c r="HH11" s="232"/>
      <c r="HI11" s="232"/>
      <c r="HJ11" s="232"/>
      <c r="HK11" s="232"/>
      <c r="HL11" s="232"/>
      <c r="HM11" s="232"/>
      <c r="HN11" s="232"/>
      <c r="HO11" s="232"/>
      <c r="HP11" s="232"/>
      <c r="HQ11" s="232"/>
      <c r="HR11" s="232"/>
      <c r="HS11" s="232"/>
      <c r="HT11" s="232"/>
      <c r="HU11" s="232"/>
      <c r="HV11" s="232"/>
      <c r="HW11" s="232"/>
      <c r="HX11" s="232"/>
      <c r="HY11" s="232"/>
      <c r="HZ11" s="232"/>
      <c r="IA11" s="232"/>
      <c r="IB11" s="232"/>
      <c r="IC11" s="232"/>
      <c r="ID11" s="232"/>
      <c r="IE11" s="232"/>
      <c r="IF11" s="232"/>
      <c r="IG11" s="232"/>
      <c r="IH11" s="232"/>
      <c r="II11" s="232"/>
      <c r="IJ11" s="232"/>
      <c r="IK11" s="232"/>
      <c r="IL11" s="232"/>
      <c r="IM11" s="232"/>
      <c r="IN11" s="232"/>
      <c r="IO11" s="232"/>
      <c r="IP11" s="232"/>
      <c r="IQ11" s="232"/>
      <c r="IR11" s="232"/>
      <c r="IS11" s="232"/>
      <c r="IT11" s="232"/>
      <c r="IU11" s="232"/>
      <c r="IV11" s="232"/>
    </row>
    <row r="12" spans="1:256" s="241" customFormat="1" ht="41.1" customHeight="1">
      <c r="A12" s="1094">
        <v>2014</v>
      </c>
      <c r="B12" s="1124">
        <v>446920</v>
      </c>
      <c r="C12" s="1124">
        <v>217473</v>
      </c>
      <c r="D12" s="713">
        <v>24573</v>
      </c>
      <c r="E12" s="713">
        <v>13110</v>
      </c>
      <c r="F12" s="713">
        <v>15371</v>
      </c>
      <c r="G12" s="713">
        <v>8648</v>
      </c>
      <c r="H12" s="713">
        <v>18978</v>
      </c>
      <c r="I12" s="713">
        <v>10381</v>
      </c>
      <c r="J12" s="713">
        <v>21352</v>
      </c>
      <c r="K12" s="714">
        <v>12206</v>
      </c>
      <c r="L12" s="1093">
        <v>2014</v>
      </c>
      <c r="M12" s="232"/>
      <c r="N12" s="701"/>
      <c r="O12" s="700"/>
      <c r="P12" s="232"/>
      <c r="Q12" s="701"/>
      <c r="R12" s="700"/>
      <c r="S12" s="232"/>
      <c r="T12" s="701"/>
      <c r="U12" s="701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/>
      <c r="AJ12" s="232"/>
      <c r="AK12" s="232"/>
      <c r="AL12" s="232"/>
      <c r="AM12" s="232"/>
      <c r="AN12" s="232"/>
      <c r="AO12" s="232"/>
      <c r="AP12" s="232"/>
      <c r="AQ12" s="232"/>
      <c r="AR12" s="232"/>
      <c r="AS12" s="232"/>
      <c r="AT12" s="232"/>
      <c r="AU12" s="232"/>
      <c r="AV12" s="232"/>
      <c r="AW12" s="232"/>
      <c r="AX12" s="232"/>
      <c r="AY12" s="232"/>
      <c r="AZ12" s="232"/>
      <c r="BA12" s="232"/>
      <c r="BB12" s="232"/>
      <c r="BC12" s="232"/>
      <c r="BD12" s="232"/>
      <c r="BE12" s="232"/>
      <c r="BF12" s="232"/>
      <c r="BG12" s="232"/>
      <c r="BH12" s="232"/>
      <c r="BI12" s="232"/>
      <c r="BJ12" s="232"/>
      <c r="BK12" s="232"/>
      <c r="BL12" s="232"/>
      <c r="BM12" s="232"/>
      <c r="BN12" s="232"/>
      <c r="BO12" s="232"/>
      <c r="BP12" s="232"/>
      <c r="BQ12" s="232"/>
      <c r="BR12" s="232"/>
      <c r="BS12" s="232"/>
      <c r="BT12" s="232"/>
      <c r="BU12" s="232"/>
      <c r="BV12" s="232"/>
      <c r="BW12" s="232"/>
      <c r="BX12" s="232"/>
      <c r="BY12" s="232"/>
      <c r="BZ12" s="232"/>
      <c r="CA12" s="232"/>
      <c r="CB12" s="232"/>
      <c r="CC12" s="232"/>
      <c r="CD12" s="232"/>
      <c r="CE12" s="232"/>
      <c r="CF12" s="232"/>
      <c r="CG12" s="232"/>
      <c r="CH12" s="232"/>
      <c r="CI12" s="232"/>
      <c r="CJ12" s="232"/>
      <c r="CK12" s="232"/>
      <c r="CL12" s="232"/>
      <c r="CM12" s="232"/>
      <c r="CN12" s="232"/>
      <c r="CO12" s="232"/>
      <c r="CP12" s="232"/>
      <c r="CQ12" s="232"/>
      <c r="CR12" s="232"/>
      <c r="CS12" s="232"/>
      <c r="CT12" s="232"/>
      <c r="CU12" s="232"/>
      <c r="CV12" s="232"/>
      <c r="CW12" s="232"/>
      <c r="CX12" s="232"/>
      <c r="CY12" s="232"/>
      <c r="CZ12" s="232"/>
      <c r="DA12" s="232"/>
      <c r="DB12" s="232"/>
      <c r="DC12" s="232"/>
      <c r="DD12" s="232"/>
      <c r="DE12" s="232"/>
      <c r="DF12" s="232"/>
      <c r="DG12" s="232"/>
      <c r="DH12" s="232"/>
      <c r="DI12" s="232"/>
      <c r="DJ12" s="232"/>
      <c r="DK12" s="232"/>
      <c r="DL12" s="232"/>
      <c r="DM12" s="232"/>
      <c r="DN12" s="232"/>
      <c r="DO12" s="232"/>
      <c r="DP12" s="232"/>
      <c r="DQ12" s="232"/>
      <c r="DR12" s="232"/>
      <c r="DS12" s="232"/>
      <c r="DT12" s="232"/>
      <c r="DU12" s="232"/>
      <c r="DV12" s="232"/>
      <c r="DW12" s="232"/>
      <c r="DX12" s="232"/>
      <c r="DY12" s="232"/>
      <c r="DZ12" s="232"/>
      <c r="EA12" s="232"/>
      <c r="EB12" s="232"/>
      <c r="EC12" s="232"/>
      <c r="ED12" s="232"/>
      <c r="EE12" s="232"/>
      <c r="EF12" s="232"/>
      <c r="EG12" s="232"/>
      <c r="EH12" s="232"/>
      <c r="EI12" s="232"/>
      <c r="EJ12" s="232"/>
      <c r="EK12" s="232"/>
      <c r="EL12" s="232"/>
      <c r="EM12" s="232"/>
      <c r="EN12" s="232"/>
      <c r="EO12" s="232"/>
      <c r="EP12" s="232"/>
      <c r="EQ12" s="232"/>
      <c r="ER12" s="232"/>
      <c r="ES12" s="232"/>
      <c r="ET12" s="232"/>
      <c r="EU12" s="232"/>
      <c r="EV12" s="232"/>
      <c r="EW12" s="232"/>
      <c r="EX12" s="232"/>
      <c r="EY12" s="232"/>
      <c r="EZ12" s="232"/>
      <c r="FA12" s="232"/>
      <c r="FB12" s="232"/>
      <c r="FC12" s="232"/>
      <c r="FD12" s="232"/>
      <c r="FE12" s="232"/>
      <c r="FF12" s="232"/>
      <c r="FG12" s="232"/>
      <c r="FH12" s="232"/>
      <c r="FI12" s="232"/>
      <c r="FJ12" s="232"/>
      <c r="FK12" s="232"/>
      <c r="FL12" s="232"/>
      <c r="FM12" s="232"/>
      <c r="FN12" s="232"/>
      <c r="FO12" s="232"/>
      <c r="FP12" s="232"/>
      <c r="FQ12" s="232"/>
      <c r="FR12" s="232"/>
      <c r="FS12" s="232"/>
      <c r="FT12" s="232"/>
      <c r="FU12" s="232"/>
      <c r="FV12" s="232"/>
      <c r="FW12" s="232"/>
      <c r="FX12" s="232"/>
      <c r="FY12" s="232"/>
      <c r="FZ12" s="232"/>
      <c r="GA12" s="232"/>
      <c r="GB12" s="232"/>
      <c r="GC12" s="232"/>
      <c r="GD12" s="232"/>
      <c r="GE12" s="232"/>
      <c r="GF12" s="232"/>
      <c r="GG12" s="232"/>
      <c r="GH12" s="232"/>
      <c r="GI12" s="232"/>
      <c r="GJ12" s="232"/>
      <c r="GK12" s="232"/>
      <c r="GL12" s="232"/>
      <c r="GM12" s="232"/>
      <c r="GN12" s="232"/>
      <c r="GO12" s="232"/>
      <c r="GP12" s="232"/>
      <c r="GQ12" s="232"/>
      <c r="GR12" s="232"/>
      <c r="GS12" s="232"/>
      <c r="GT12" s="232"/>
      <c r="GU12" s="232"/>
      <c r="GV12" s="232"/>
      <c r="GW12" s="232"/>
      <c r="GX12" s="232"/>
      <c r="GY12" s="232"/>
      <c r="GZ12" s="232"/>
      <c r="HA12" s="232"/>
      <c r="HB12" s="232"/>
      <c r="HC12" s="232"/>
      <c r="HD12" s="232"/>
      <c r="HE12" s="232"/>
      <c r="HF12" s="232"/>
      <c r="HG12" s="232"/>
      <c r="HH12" s="232"/>
      <c r="HI12" s="232"/>
      <c r="HJ12" s="232"/>
      <c r="HK12" s="232"/>
      <c r="HL12" s="232"/>
      <c r="HM12" s="232"/>
      <c r="HN12" s="232"/>
      <c r="HO12" s="232"/>
      <c r="HP12" s="232"/>
      <c r="HQ12" s="232"/>
      <c r="HR12" s="232"/>
      <c r="HS12" s="232"/>
      <c r="HT12" s="232"/>
      <c r="HU12" s="232"/>
      <c r="HV12" s="232"/>
      <c r="HW12" s="232"/>
      <c r="HX12" s="232"/>
      <c r="HY12" s="232"/>
      <c r="HZ12" s="232"/>
      <c r="IA12" s="232"/>
      <c r="IB12" s="232"/>
      <c r="IC12" s="232"/>
      <c r="ID12" s="232"/>
      <c r="IE12" s="232"/>
      <c r="IF12" s="232"/>
      <c r="IG12" s="232"/>
      <c r="IH12" s="232"/>
      <c r="II12" s="232"/>
      <c r="IJ12" s="232"/>
      <c r="IK12" s="232"/>
      <c r="IL12" s="232"/>
      <c r="IM12" s="232"/>
      <c r="IN12" s="232"/>
      <c r="IO12" s="232"/>
      <c r="IP12" s="232"/>
      <c r="IQ12" s="232"/>
      <c r="IR12" s="232"/>
      <c r="IS12" s="232"/>
      <c r="IT12" s="232"/>
      <c r="IU12" s="232"/>
      <c r="IV12" s="232"/>
    </row>
    <row r="13" spans="1:256" s="241" customFormat="1" ht="41.1" customHeight="1">
      <c r="A13" s="1094">
        <v>2015</v>
      </c>
      <c r="B13" s="1124">
        <v>410141</v>
      </c>
      <c r="C13" s="1124">
        <v>201684</v>
      </c>
      <c r="D13" s="713">
        <v>20199</v>
      </c>
      <c r="E13" s="713">
        <v>10777</v>
      </c>
      <c r="F13" s="713">
        <v>11384</v>
      </c>
      <c r="G13" s="713">
        <v>6119</v>
      </c>
      <c r="H13" s="713">
        <v>17565</v>
      </c>
      <c r="I13" s="713">
        <v>9654</v>
      </c>
      <c r="J13" s="713">
        <v>18222</v>
      </c>
      <c r="K13" s="714">
        <v>10227</v>
      </c>
      <c r="L13" s="1093">
        <v>2015</v>
      </c>
      <c r="M13" s="232"/>
      <c r="N13" s="701"/>
      <c r="O13" s="700"/>
      <c r="P13" s="232"/>
      <c r="Q13" s="701"/>
      <c r="R13" s="700"/>
      <c r="S13" s="232"/>
      <c r="T13" s="701"/>
      <c r="U13" s="701"/>
      <c r="V13" s="232"/>
      <c r="W13" s="232"/>
      <c r="X13" s="232"/>
      <c r="Y13" s="232"/>
      <c r="Z13" s="232"/>
      <c r="AA13" s="232"/>
      <c r="AB13" s="232"/>
      <c r="AC13" s="232"/>
      <c r="AD13" s="232"/>
      <c r="AE13" s="232"/>
      <c r="AF13" s="232"/>
      <c r="AG13" s="232"/>
      <c r="AH13" s="232"/>
      <c r="AI13" s="232"/>
      <c r="AJ13" s="232"/>
      <c r="AK13" s="232"/>
      <c r="AL13" s="232"/>
      <c r="AM13" s="232"/>
      <c r="AN13" s="232"/>
      <c r="AO13" s="232"/>
      <c r="AP13" s="232"/>
      <c r="AQ13" s="232"/>
      <c r="AR13" s="232"/>
      <c r="AS13" s="232"/>
      <c r="AT13" s="232"/>
      <c r="AU13" s="232"/>
      <c r="AV13" s="232"/>
      <c r="AW13" s="232"/>
      <c r="AX13" s="232"/>
      <c r="AY13" s="232"/>
      <c r="AZ13" s="232"/>
      <c r="BA13" s="232"/>
      <c r="BB13" s="232"/>
      <c r="BC13" s="232"/>
      <c r="BD13" s="232"/>
      <c r="BE13" s="232"/>
      <c r="BF13" s="232"/>
      <c r="BG13" s="232"/>
      <c r="BH13" s="232"/>
      <c r="BI13" s="232"/>
      <c r="BJ13" s="232"/>
      <c r="BK13" s="232"/>
      <c r="BL13" s="232"/>
      <c r="BM13" s="232"/>
      <c r="BN13" s="232"/>
      <c r="BO13" s="232"/>
      <c r="BP13" s="232"/>
      <c r="BQ13" s="232"/>
      <c r="BR13" s="232"/>
      <c r="BS13" s="232"/>
      <c r="BT13" s="232"/>
      <c r="BU13" s="232"/>
      <c r="BV13" s="232"/>
      <c r="BW13" s="232"/>
      <c r="BX13" s="232"/>
      <c r="BY13" s="232"/>
      <c r="BZ13" s="232"/>
      <c r="CA13" s="232"/>
      <c r="CB13" s="232"/>
      <c r="CC13" s="232"/>
      <c r="CD13" s="232"/>
      <c r="CE13" s="232"/>
      <c r="CF13" s="232"/>
      <c r="CG13" s="232"/>
      <c r="CH13" s="232"/>
      <c r="CI13" s="232"/>
      <c r="CJ13" s="232"/>
      <c r="CK13" s="232"/>
      <c r="CL13" s="232"/>
      <c r="CM13" s="232"/>
      <c r="CN13" s="232"/>
      <c r="CO13" s="232"/>
      <c r="CP13" s="232"/>
      <c r="CQ13" s="232"/>
      <c r="CR13" s="232"/>
      <c r="CS13" s="232"/>
      <c r="CT13" s="232"/>
      <c r="CU13" s="232"/>
      <c r="CV13" s="232"/>
      <c r="CW13" s="232"/>
      <c r="CX13" s="232"/>
      <c r="CY13" s="232"/>
      <c r="CZ13" s="232"/>
      <c r="DA13" s="232"/>
      <c r="DB13" s="232"/>
      <c r="DC13" s="232"/>
      <c r="DD13" s="232"/>
      <c r="DE13" s="232"/>
      <c r="DF13" s="232"/>
      <c r="DG13" s="232"/>
      <c r="DH13" s="232"/>
      <c r="DI13" s="232"/>
      <c r="DJ13" s="232"/>
      <c r="DK13" s="232"/>
      <c r="DL13" s="232"/>
      <c r="DM13" s="232"/>
      <c r="DN13" s="232"/>
      <c r="DO13" s="232"/>
      <c r="DP13" s="232"/>
      <c r="DQ13" s="232"/>
      <c r="DR13" s="232"/>
      <c r="DS13" s="232"/>
      <c r="DT13" s="232"/>
      <c r="DU13" s="232"/>
      <c r="DV13" s="232"/>
      <c r="DW13" s="232"/>
      <c r="DX13" s="232"/>
      <c r="DY13" s="232"/>
      <c r="DZ13" s="232"/>
      <c r="EA13" s="232"/>
      <c r="EB13" s="232"/>
      <c r="EC13" s="232"/>
      <c r="ED13" s="232"/>
      <c r="EE13" s="232"/>
      <c r="EF13" s="232"/>
      <c r="EG13" s="232"/>
      <c r="EH13" s="232"/>
      <c r="EI13" s="232"/>
      <c r="EJ13" s="232"/>
      <c r="EK13" s="232"/>
      <c r="EL13" s="232"/>
      <c r="EM13" s="232"/>
      <c r="EN13" s="232"/>
      <c r="EO13" s="232"/>
      <c r="EP13" s="232"/>
      <c r="EQ13" s="232"/>
      <c r="ER13" s="232"/>
      <c r="ES13" s="232"/>
      <c r="ET13" s="232"/>
      <c r="EU13" s="232"/>
      <c r="EV13" s="232"/>
      <c r="EW13" s="232"/>
      <c r="EX13" s="232"/>
      <c r="EY13" s="232"/>
      <c r="EZ13" s="232"/>
      <c r="FA13" s="232"/>
      <c r="FB13" s="232"/>
      <c r="FC13" s="232"/>
      <c r="FD13" s="232"/>
      <c r="FE13" s="232"/>
      <c r="FF13" s="232"/>
      <c r="FG13" s="232"/>
      <c r="FH13" s="232"/>
      <c r="FI13" s="232"/>
      <c r="FJ13" s="232"/>
      <c r="FK13" s="232"/>
      <c r="FL13" s="232"/>
      <c r="FM13" s="232"/>
      <c r="FN13" s="232"/>
      <c r="FO13" s="232"/>
      <c r="FP13" s="232"/>
      <c r="FQ13" s="232"/>
      <c r="FR13" s="232"/>
      <c r="FS13" s="232"/>
      <c r="FT13" s="232"/>
      <c r="FU13" s="232"/>
      <c r="FV13" s="232"/>
      <c r="FW13" s="232"/>
      <c r="FX13" s="232"/>
      <c r="FY13" s="232"/>
      <c r="FZ13" s="232"/>
      <c r="GA13" s="232"/>
      <c r="GB13" s="232"/>
      <c r="GC13" s="232"/>
      <c r="GD13" s="232"/>
      <c r="GE13" s="232"/>
      <c r="GF13" s="232"/>
      <c r="GG13" s="232"/>
      <c r="GH13" s="232"/>
      <c r="GI13" s="232"/>
      <c r="GJ13" s="232"/>
      <c r="GK13" s="232"/>
      <c r="GL13" s="232"/>
      <c r="GM13" s="232"/>
      <c r="GN13" s="232"/>
      <c r="GO13" s="232"/>
      <c r="GP13" s="232"/>
      <c r="GQ13" s="232"/>
      <c r="GR13" s="232"/>
      <c r="GS13" s="232"/>
      <c r="GT13" s="232"/>
      <c r="GU13" s="232"/>
      <c r="GV13" s="232"/>
      <c r="GW13" s="232"/>
      <c r="GX13" s="232"/>
      <c r="GY13" s="232"/>
      <c r="GZ13" s="232"/>
      <c r="HA13" s="232"/>
      <c r="HB13" s="232"/>
      <c r="HC13" s="232"/>
      <c r="HD13" s="232"/>
      <c r="HE13" s="232"/>
      <c r="HF13" s="232"/>
      <c r="HG13" s="232"/>
      <c r="HH13" s="232"/>
      <c r="HI13" s="232"/>
      <c r="HJ13" s="232"/>
      <c r="HK13" s="232"/>
      <c r="HL13" s="232"/>
      <c r="HM13" s="232"/>
      <c r="HN13" s="232"/>
      <c r="HO13" s="232"/>
      <c r="HP13" s="232"/>
      <c r="HQ13" s="232"/>
      <c r="HR13" s="232"/>
      <c r="HS13" s="232"/>
      <c r="HT13" s="232"/>
      <c r="HU13" s="232"/>
      <c r="HV13" s="232"/>
      <c r="HW13" s="232"/>
      <c r="HX13" s="232"/>
      <c r="HY13" s="232"/>
      <c r="HZ13" s="232"/>
      <c r="IA13" s="232"/>
      <c r="IB13" s="232"/>
      <c r="IC13" s="232"/>
      <c r="ID13" s="232"/>
      <c r="IE13" s="232"/>
      <c r="IF13" s="232"/>
      <c r="IG13" s="232"/>
      <c r="IH13" s="232"/>
      <c r="II13" s="232"/>
      <c r="IJ13" s="232"/>
      <c r="IK13" s="232"/>
      <c r="IL13" s="232"/>
      <c r="IM13" s="232"/>
      <c r="IN13" s="232"/>
      <c r="IO13" s="232"/>
      <c r="IP13" s="232"/>
      <c r="IQ13" s="232"/>
      <c r="IR13" s="232"/>
      <c r="IS13" s="232"/>
      <c r="IT13" s="232"/>
      <c r="IU13" s="232"/>
      <c r="IV13" s="232"/>
    </row>
    <row r="14" spans="1:256" s="241" customFormat="1" ht="41.1" customHeight="1" thickBot="1">
      <c r="A14" s="1106">
        <v>2016</v>
      </c>
      <c r="B14" s="57">
        <v>402247</v>
      </c>
      <c r="C14" s="57">
        <v>195755</v>
      </c>
      <c r="D14" s="715">
        <v>20087</v>
      </c>
      <c r="E14" s="715">
        <v>10645</v>
      </c>
      <c r="F14" s="715">
        <v>9834</v>
      </c>
      <c r="G14" s="715">
        <v>4526</v>
      </c>
      <c r="H14" s="715">
        <v>15632</v>
      </c>
      <c r="I14" s="715">
        <v>8367</v>
      </c>
      <c r="J14" s="715">
        <v>17330</v>
      </c>
      <c r="K14" s="716">
        <v>9656</v>
      </c>
      <c r="L14" s="1092">
        <v>2016</v>
      </c>
      <c r="M14" s="232"/>
      <c r="N14" s="701"/>
      <c r="O14" s="700"/>
      <c r="P14" s="232"/>
      <c r="Q14" s="701"/>
      <c r="R14" s="700"/>
      <c r="S14" s="232"/>
      <c r="T14" s="701"/>
      <c r="U14" s="701"/>
      <c r="V14" s="232"/>
      <c r="W14" s="232"/>
      <c r="X14" s="232"/>
      <c r="Y14" s="232"/>
      <c r="Z14" s="232"/>
      <c r="AA14" s="232"/>
      <c r="AB14" s="232"/>
      <c r="AC14" s="232"/>
      <c r="AD14" s="232"/>
      <c r="AE14" s="232"/>
      <c r="AF14" s="232"/>
      <c r="AG14" s="232"/>
      <c r="AH14" s="232"/>
      <c r="AI14" s="232"/>
      <c r="AJ14" s="232"/>
      <c r="AK14" s="232"/>
      <c r="AL14" s="232"/>
      <c r="AM14" s="232"/>
      <c r="AN14" s="232"/>
      <c r="AO14" s="232"/>
      <c r="AP14" s="232"/>
      <c r="AQ14" s="232"/>
      <c r="AR14" s="232"/>
      <c r="AS14" s="232"/>
      <c r="AT14" s="232"/>
      <c r="AU14" s="232"/>
      <c r="AV14" s="232"/>
      <c r="AW14" s="232"/>
      <c r="AX14" s="232"/>
      <c r="AY14" s="232"/>
      <c r="AZ14" s="232"/>
      <c r="BA14" s="232"/>
      <c r="BB14" s="232"/>
      <c r="BC14" s="232"/>
      <c r="BD14" s="232"/>
      <c r="BE14" s="232"/>
      <c r="BF14" s="232"/>
      <c r="BG14" s="232"/>
      <c r="BH14" s="232"/>
      <c r="BI14" s="232"/>
      <c r="BJ14" s="232"/>
      <c r="BK14" s="232"/>
      <c r="BL14" s="232"/>
      <c r="BM14" s="232"/>
      <c r="BN14" s="232"/>
      <c r="BO14" s="232"/>
      <c r="BP14" s="232"/>
      <c r="BQ14" s="232"/>
      <c r="BR14" s="232"/>
      <c r="BS14" s="232"/>
      <c r="BT14" s="232"/>
      <c r="BU14" s="232"/>
      <c r="BV14" s="232"/>
      <c r="BW14" s="232"/>
      <c r="BX14" s="232"/>
      <c r="BY14" s="232"/>
      <c r="BZ14" s="232"/>
      <c r="CA14" s="232"/>
      <c r="CB14" s="232"/>
      <c r="CC14" s="232"/>
      <c r="CD14" s="232"/>
      <c r="CE14" s="232"/>
      <c r="CF14" s="232"/>
      <c r="CG14" s="232"/>
      <c r="CH14" s="232"/>
      <c r="CI14" s="232"/>
      <c r="CJ14" s="232"/>
      <c r="CK14" s="232"/>
      <c r="CL14" s="232"/>
      <c r="CM14" s="232"/>
      <c r="CN14" s="232"/>
      <c r="CO14" s="232"/>
      <c r="CP14" s="232"/>
      <c r="CQ14" s="232"/>
      <c r="CR14" s="232"/>
      <c r="CS14" s="232"/>
      <c r="CT14" s="232"/>
      <c r="CU14" s="232"/>
      <c r="CV14" s="232"/>
      <c r="CW14" s="232"/>
      <c r="CX14" s="232"/>
      <c r="CY14" s="232"/>
      <c r="CZ14" s="232"/>
      <c r="DA14" s="232"/>
      <c r="DB14" s="232"/>
      <c r="DC14" s="232"/>
      <c r="DD14" s="232"/>
      <c r="DE14" s="232"/>
      <c r="DF14" s="232"/>
      <c r="DG14" s="232"/>
      <c r="DH14" s="232"/>
      <c r="DI14" s="232"/>
      <c r="DJ14" s="232"/>
      <c r="DK14" s="232"/>
      <c r="DL14" s="232"/>
      <c r="DM14" s="232"/>
      <c r="DN14" s="232"/>
      <c r="DO14" s="232"/>
      <c r="DP14" s="232"/>
      <c r="DQ14" s="232"/>
      <c r="DR14" s="232"/>
      <c r="DS14" s="232"/>
      <c r="DT14" s="232"/>
      <c r="DU14" s="232"/>
      <c r="DV14" s="232"/>
      <c r="DW14" s="232"/>
      <c r="DX14" s="232"/>
      <c r="DY14" s="232"/>
      <c r="DZ14" s="232"/>
      <c r="EA14" s="232"/>
      <c r="EB14" s="232"/>
      <c r="EC14" s="232"/>
      <c r="ED14" s="232"/>
      <c r="EE14" s="232"/>
      <c r="EF14" s="232"/>
      <c r="EG14" s="232"/>
      <c r="EH14" s="232"/>
      <c r="EI14" s="232"/>
      <c r="EJ14" s="232"/>
      <c r="EK14" s="232"/>
      <c r="EL14" s="232"/>
      <c r="EM14" s="232"/>
      <c r="EN14" s="232"/>
      <c r="EO14" s="232"/>
      <c r="EP14" s="232"/>
      <c r="EQ14" s="232"/>
      <c r="ER14" s="232"/>
      <c r="ES14" s="232"/>
      <c r="ET14" s="232"/>
      <c r="EU14" s="232"/>
      <c r="EV14" s="232"/>
      <c r="EW14" s="232"/>
      <c r="EX14" s="232"/>
      <c r="EY14" s="232"/>
      <c r="EZ14" s="232"/>
      <c r="FA14" s="232"/>
      <c r="FB14" s="232"/>
      <c r="FC14" s="232"/>
      <c r="FD14" s="232"/>
      <c r="FE14" s="232"/>
      <c r="FF14" s="232"/>
      <c r="FG14" s="232"/>
      <c r="FH14" s="232"/>
      <c r="FI14" s="232"/>
      <c r="FJ14" s="232"/>
      <c r="FK14" s="232"/>
      <c r="FL14" s="232"/>
      <c r="FM14" s="232"/>
      <c r="FN14" s="232"/>
      <c r="FO14" s="232"/>
      <c r="FP14" s="232"/>
      <c r="FQ14" s="232"/>
      <c r="FR14" s="232"/>
      <c r="FS14" s="232"/>
      <c r="FT14" s="232"/>
      <c r="FU14" s="232"/>
      <c r="FV14" s="232"/>
      <c r="FW14" s="232"/>
      <c r="FX14" s="232"/>
      <c r="FY14" s="232"/>
      <c r="FZ14" s="232"/>
      <c r="GA14" s="232"/>
      <c r="GB14" s="232"/>
      <c r="GC14" s="232"/>
      <c r="GD14" s="232"/>
      <c r="GE14" s="232"/>
      <c r="GF14" s="232"/>
      <c r="GG14" s="232"/>
      <c r="GH14" s="232"/>
      <c r="GI14" s="232"/>
      <c r="GJ14" s="232"/>
      <c r="GK14" s="232"/>
      <c r="GL14" s="232"/>
      <c r="GM14" s="232"/>
      <c r="GN14" s="232"/>
      <c r="GO14" s="232"/>
      <c r="GP14" s="232"/>
      <c r="GQ14" s="232"/>
      <c r="GR14" s="232"/>
      <c r="GS14" s="232"/>
      <c r="GT14" s="232"/>
      <c r="GU14" s="232"/>
      <c r="GV14" s="232"/>
      <c r="GW14" s="232"/>
      <c r="GX14" s="232"/>
      <c r="GY14" s="232"/>
      <c r="GZ14" s="232"/>
      <c r="HA14" s="232"/>
      <c r="HB14" s="232"/>
      <c r="HC14" s="232"/>
      <c r="HD14" s="232"/>
      <c r="HE14" s="232"/>
      <c r="HF14" s="232"/>
      <c r="HG14" s="232"/>
      <c r="HH14" s="232"/>
      <c r="HI14" s="232"/>
      <c r="HJ14" s="232"/>
      <c r="HK14" s="232"/>
      <c r="HL14" s="232"/>
      <c r="HM14" s="232"/>
      <c r="HN14" s="232"/>
      <c r="HO14" s="232"/>
      <c r="HP14" s="232"/>
      <c r="HQ14" s="232"/>
      <c r="HR14" s="232"/>
      <c r="HS14" s="232"/>
      <c r="HT14" s="232"/>
      <c r="HU14" s="232"/>
      <c r="HV14" s="232"/>
      <c r="HW14" s="232"/>
      <c r="HX14" s="232"/>
      <c r="HY14" s="232"/>
      <c r="HZ14" s="232"/>
      <c r="IA14" s="232"/>
      <c r="IB14" s="232"/>
      <c r="IC14" s="232"/>
      <c r="ID14" s="232"/>
      <c r="IE14" s="232"/>
      <c r="IF14" s="232"/>
      <c r="IG14" s="232"/>
      <c r="IH14" s="232"/>
      <c r="II14" s="232"/>
      <c r="IJ14" s="232"/>
      <c r="IK14" s="232"/>
      <c r="IL14" s="232"/>
      <c r="IM14" s="232"/>
      <c r="IN14" s="232"/>
      <c r="IO14" s="232"/>
      <c r="IP14" s="232"/>
      <c r="IQ14" s="232"/>
      <c r="IR14" s="232"/>
      <c r="IS14" s="232"/>
      <c r="IT14" s="232"/>
      <c r="IU14" s="232"/>
      <c r="IV14" s="232"/>
    </row>
    <row r="15" spans="1:256" s="232" customFormat="1" ht="24.6" customHeight="1" thickBot="1">
      <c r="A15" s="1318"/>
      <c r="B15" s="1318"/>
      <c r="C15" s="1318"/>
      <c r="D15" s="1318"/>
      <c r="E15" s="1318"/>
      <c r="F15" s="1318"/>
      <c r="G15" s="1318"/>
      <c r="H15" s="1318"/>
      <c r="I15" s="1318"/>
      <c r="J15" s="1318"/>
      <c r="K15" s="1318"/>
      <c r="L15" s="1318"/>
      <c r="N15" s="701"/>
      <c r="O15" s="700"/>
      <c r="Q15" s="701"/>
      <c r="R15" s="700"/>
      <c r="T15" s="701"/>
      <c r="U15" s="701"/>
    </row>
    <row r="16" spans="1:256" s="232" customFormat="1" ht="18.75" customHeight="1">
      <c r="A16" s="1319" t="s">
        <v>271</v>
      </c>
      <c r="B16" s="1321" t="s">
        <v>281</v>
      </c>
      <c r="C16" s="1314"/>
      <c r="D16" s="1314" t="s">
        <v>282</v>
      </c>
      <c r="E16" s="1314"/>
      <c r="F16" s="717" t="s">
        <v>1133</v>
      </c>
      <c r="G16" s="1098" t="s">
        <v>992</v>
      </c>
      <c r="H16" s="1314" t="s">
        <v>283</v>
      </c>
      <c r="I16" s="1314"/>
      <c r="J16" s="1314" t="s">
        <v>284</v>
      </c>
      <c r="K16" s="1322"/>
      <c r="L16" s="1099"/>
      <c r="N16" s="701"/>
      <c r="O16" s="700"/>
      <c r="Q16" s="701"/>
      <c r="R16" s="700"/>
      <c r="T16" s="701"/>
      <c r="U16" s="701"/>
    </row>
    <row r="17" spans="1:256" s="232" customFormat="1" ht="18.75" customHeight="1">
      <c r="A17" s="1319"/>
      <c r="B17" s="1323" t="s">
        <v>574</v>
      </c>
      <c r="C17" s="1324"/>
      <c r="D17" s="1308" t="s">
        <v>285</v>
      </c>
      <c r="E17" s="1324"/>
      <c r="F17" s="718" t="s">
        <v>990</v>
      </c>
      <c r="G17" s="719" t="s">
        <v>991</v>
      </c>
      <c r="H17" s="1308" t="s">
        <v>286</v>
      </c>
      <c r="I17" s="1324"/>
      <c r="J17" s="1308" t="s">
        <v>575</v>
      </c>
      <c r="K17" s="1309"/>
      <c r="L17" s="1310" t="s">
        <v>6</v>
      </c>
      <c r="N17" s="701"/>
      <c r="O17" s="700"/>
      <c r="Q17" s="701"/>
      <c r="R17" s="700"/>
      <c r="T17" s="701"/>
      <c r="U17" s="701"/>
    </row>
    <row r="18" spans="1:256" s="232" customFormat="1" ht="18.75" customHeight="1">
      <c r="A18" s="1319"/>
      <c r="B18" s="1312"/>
      <c r="C18" s="707" t="s">
        <v>277</v>
      </c>
      <c r="D18" s="1314"/>
      <c r="E18" s="707" t="s">
        <v>277</v>
      </c>
      <c r="F18" s="1316"/>
      <c r="G18" s="708" t="s">
        <v>277</v>
      </c>
      <c r="H18" s="1314"/>
      <c r="I18" s="707" t="s">
        <v>277</v>
      </c>
      <c r="J18" s="1314"/>
      <c r="K18" s="709" t="s">
        <v>277</v>
      </c>
      <c r="L18" s="1311"/>
      <c r="N18" s="701"/>
      <c r="O18" s="700"/>
      <c r="Q18" s="701"/>
      <c r="R18" s="700"/>
      <c r="T18" s="701"/>
      <c r="U18" s="701"/>
    </row>
    <row r="19" spans="1:256" s="232" customFormat="1" ht="18.75" customHeight="1">
      <c r="A19" s="1320"/>
      <c r="B19" s="1313"/>
      <c r="C19" s="710" t="s">
        <v>278</v>
      </c>
      <c r="D19" s="1315"/>
      <c r="E19" s="710" t="s">
        <v>278</v>
      </c>
      <c r="F19" s="1317"/>
      <c r="G19" s="711" t="s">
        <v>278</v>
      </c>
      <c r="H19" s="1315"/>
      <c r="I19" s="710" t="s">
        <v>278</v>
      </c>
      <c r="J19" s="1315"/>
      <c r="K19" s="712" t="s">
        <v>278</v>
      </c>
      <c r="L19" s="1100"/>
      <c r="N19" s="701"/>
      <c r="O19" s="700"/>
      <c r="Q19" s="701"/>
      <c r="R19" s="700"/>
      <c r="T19" s="701"/>
      <c r="U19" s="701"/>
    </row>
    <row r="20" spans="1:256" s="232" customFormat="1" ht="41.1" customHeight="1">
      <c r="A20" s="1094">
        <v>2012</v>
      </c>
      <c r="B20" s="1124">
        <v>43176</v>
      </c>
      <c r="C20" s="1124">
        <v>22207</v>
      </c>
      <c r="D20" s="1124">
        <v>93571</v>
      </c>
      <c r="E20" s="1124">
        <v>42714</v>
      </c>
      <c r="F20" s="1124">
        <v>54223</v>
      </c>
      <c r="G20" s="53">
        <v>25998</v>
      </c>
      <c r="H20" s="53">
        <v>51290</v>
      </c>
      <c r="I20" s="53">
        <v>24691</v>
      </c>
      <c r="J20" s="53">
        <v>130801</v>
      </c>
      <c r="K20" s="54">
        <v>61211</v>
      </c>
      <c r="L20" s="1093">
        <v>2012</v>
      </c>
      <c r="N20" s="701"/>
      <c r="O20" s="700"/>
      <c r="Q20" s="701"/>
      <c r="R20" s="700"/>
      <c r="T20" s="701"/>
      <c r="U20" s="701"/>
    </row>
    <row r="21" spans="1:256" s="232" customFormat="1" ht="41.1" customHeight="1">
      <c r="A21" s="1094">
        <v>2013</v>
      </c>
      <c r="B21" s="1124">
        <v>40544</v>
      </c>
      <c r="C21" s="1124">
        <v>20697</v>
      </c>
      <c r="D21" s="1124">
        <v>91827</v>
      </c>
      <c r="E21" s="1124">
        <v>42729</v>
      </c>
      <c r="F21" s="1124">
        <v>52138</v>
      </c>
      <c r="G21" s="53">
        <v>24133</v>
      </c>
      <c r="H21" s="53">
        <v>52982</v>
      </c>
      <c r="I21" s="53">
        <v>26173</v>
      </c>
      <c r="J21" s="53">
        <v>134861</v>
      </c>
      <c r="K21" s="54">
        <v>61734</v>
      </c>
      <c r="L21" s="1093">
        <v>2013</v>
      </c>
      <c r="N21" s="701"/>
      <c r="O21" s="700"/>
      <c r="Q21" s="701"/>
      <c r="R21" s="700"/>
      <c r="T21" s="701"/>
      <c r="U21" s="701"/>
    </row>
    <row r="22" spans="1:256" s="232" customFormat="1" ht="41.1" customHeight="1">
      <c r="A22" s="1094">
        <v>2014</v>
      </c>
      <c r="B22" s="1124">
        <v>37989</v>
      </c>
      <c r="C22" s="1124">
        <v>19538</v>
      </c>
      <c r="D22" s="1124">
        <v>87262</v>
      </c>
      <c r="E22" s="1124">
        <v>41014</v>
      </c>
      <c r="F22" s="1124">
        <v>50733</v>
      </c>
      <c r="G22" s="53">
        <v>22904</v>
      </c>
      <c r="H22" s="53">
        <v>54009</v>
      </c>
      <c r="I22" s="53">
        <v>27101</v>
      </c>
      <c r="J22" s="53">
        <v>136653</v>
      </c>
      <c r="K22" s="54">
        <v>62571</v>
      </c>
      <c r="L22" s="1093">
        <v>2014</v>
      </c>
      <c r="N22" s="701"/>
      <c r="O22" s="700"/>
      <c r="Q22" s="701"/>
      <c r="R22" s="700"/>
      <c r="T22" s="701"/>
      <c r="U22" s="701"/>
    </row>
    <row r="23" spans="1:256" s="232" customFormat="1" ht="41.1" customHeight="1">
      <c r="A23" s="1094">
        <v>2015</v>
      </c>
      <c r="B23" s="1124">
        <v>35304</v>
      </c>
      <c r="C23" s="1124">
        <v>18512</v>
      </c>
      <c r="D23" s="1124">
        <v>82328</v>
      </c>
      <c r="E23" s="1124">
        <v>39225</v>
      </c>
      <c r="F23" s="1124">
        <v>52857</v>
      </c>
      <c r="G23" s="53">
        <v>24842</v>
      </c>
      <c r="H23" s="53">
        <v>51121</v>
      </c>
      <c r="I23" s="53">
        <v>25692</v>
      </c>
      <c r="J23" s="53">
        <v>121161</v>
      </c>
      <c r="K23" s="54">
        <v>56636</v>
      </c>
      <c r="L23" s="1093">
        <v>2015</v>
      </c>
      <c r="N23" s="701"/>
      <c r="O23" s="700"/>
      <c r="Q23" s="701"/>
      <c r="R23" s="700"/>
      <c r="T23" s="701"/>
      <c r="U23" s="701"/>
    </row>
    <row r="24" spans="1:256" s="241" customFormat="1" ht="41.1" customHeight="1" thickBot="1">
      <c r="A24" s="1106">
        <v>2016</v>
      </c>
      <c r="B24" s="57">
        <v>31770</v>
      </c>
      <c r="C24" s="57">
        <v>16261</v>
      </c>
      <c r="D24" s="57">
        <v>76369</v>
      </c>
      <c r="E24" s="57">
        <v>35854</v>
      </c>
      <c r="F24" s="57">
        <v>54994</v>
      </c>
      <c r="G24" s="571">
        <v>26127</v>
      </c>
      <c r="H24" s="571">
        <v>55685</v>
      </c>
      <c r="I24" s="571">
        <v>27908</v>
      </c>
      <c r="J24" s="571">
        <v>120547</v>
      </c>
      <c r="K24" s="1156">
        <v>56411</v>
      </c>
      <c r="L24" s="1157">
        <v>2016</v>
      </c>
      <c r="M24" s="232"/>
      <c r="N24" s="701"/>
      <c r="O24" s="700"/>
      <c r="P24" s="232"/>
      <c r="Q24" s="701"/>
      <c r="R24" s="700"/>
      <c r="S24" s="232"/>
      <c r="T24" s="701"/>
      <c r="U24" s="701"/>
      <c r="V24" s="232"/>
      <c r="W24" s="232"/>
      <c r="X24" s="232"/>
      <c r="Y24" s="232"/>
      <c r="Z24" s="232"/>
      <c r="AA24" s="232"/>
      <c r="AB24" s="232"/>
      <c r="AC24" s="232"/>
      <c r="AD24" s="232"/>
      <c r="AE24" s="232"/>
      <c r="AF24" s="232"/>
      <c r="AG24" s="232"/>
      <c r="AH24" s="232"/>
      <c r="AI24" s="232"/>
      <c r="AJ24" s="232"/>
      <c r="AK24" s="232"/>
      <c r="AL24" s="232"/>
      <c r="AM24" s="232"/>
      <c r="AN24" s="232"/>
      <c r="AO24" s="232"/>
      <c r="AP24" s="232"/>
      <c r="AQ24" s="232"/>
      <c r="AR24" s="232"/>
      <c r="AS24" s="232"/>
      <c r="AT24" s="232"/>
      <c r="AU24" s="232"/>
      <c r="AV24" s="232"/>
      <c r="AW24" s="232"/>
      <c r="AX24" s="232"/>
      <c r="AY24" s="232"/>
      <c r="AZ24" s="232"/>
      <c r="BA24" s="232"/>
      <c r="BB24" s="232"/>
      <c r="BC24" s="232"/>
      <c r="BD24" s="232"/>
      <c r="BE24" s="232"/>
      <c r="BF24" s="232"/>
      <c r="BG24" s="232"/>
      <c r="BH24" s="232"/>
      <c r="BI24" s="232"/>
      <c r="BJ24" s="232"/>
      <c r="BK24" s="232"/>
      <c r="BL24" s="232"/>
      <c r="BM24" s="232"/>
      <c r="BN24" s="232"/>
      <c r="BO24" s="232"/>
      <c r="BP24" s="232"/>
      <c r="BQ24" s="232"/>
      <c r="BR24" s="232"/>
      <c r="BS24" s="232"/>
      <c r="BT24" s="232"/>
      <c r="BU24" s="232"/>
      <c r="BV24" s="232"/>
      <c r="BW24" s="232"/>
      <c r="BX24" s="232"/>
      <c r="BY24" s="232"/>
      <c r="BZ24" s="232"/>
      <c r="CA24" s="232"/>
      <c r="CB24" s="232"/>
      <c r="CC24" s="232"/>
      <c r="CD24" s="232"/>
      <c r="CE24" s="232"/>
      <c r="CF24" s="232"/>
      <c r="CG24" s="232"/>
      <c r="CH24" s="232"/>
      <c r="CI24" s="232"/>
      <c r="CJ24" s="232"/>
      <c r="CK24" s="232"/>
      <c r="CL24" s="232"/>
      <c r="CM24" s="232"/>
      <c r="CN24" s="232"/>
      <c r="CO24" s="232"/>
      <c r="CP24" s="232"/>
      <c r="CQ24" s="232"/>
      <c r="CR24" s="232"/>
      <c r="CS24" s="232"/>
      <c r="CT24" s="232"/>
      <c r="CU24" s="232"/>
      <c r="CV24" s="232"/>
      <c r="CW24" s="232"/>
      <c r="CX24" s="232"/>
      <c r="CY24" s="232"/>
      <c r="CZ24" s="232"/>
      <c r="DA24" s="232"/>
      <c r="DB24" s="232"/>
      <c r="DC24" s="232"/>
      <c r="DD24" s="232"/>
      <c r="DE24" s="232"/>
      <c r="DF24" s="232"/>
      <c r="DG24" s="232"/>
      <c r="DH24" s="232"/>
      <c r="DI24" s="232"/>
      <c r="DJ24" s="232"/>
      <c r="DK24" s="232"/>
      <c r="DL24" s="232"/>
      <c r="DM24" s="232"/>
      <c r="DN24" s="232"/>
      <c r="DO24" s="232"/>
      <c r="DP24" s="232"/>
      <c r="DQ24" s="232"/>
      <c r="DR24" s="232"/>
      <c r="DS24" s="232"/>
      <c r="DT24" s="232"/>
      <c r="DU24" s="232"/>
      <c r="DV24" s="232"/>
      <c r="DW24" s="232"/>
      <c r="DX24" s="232"/>
      <c r="DY24" s="232"/>
      <c r="DZ24" s="232"/>
      <c r="EA24" s="232"/>
      <c r="EB24" s="232"/>
      <c r="EC24" s="232"/>
      <c r="ED24" s="232"/>
      <c r="EE24" s="232"/>
      <c r="EF24" s="232"/>
      <c r="EG24" s="232"/>
      <c r="EH24" s="232"/>
      <c r="EI24" s="232"/>
      <c r="EJ24" s="232"/>
      <c r="EK24" s="232"/>
      <c r="EL24" s="232"/>
      <c r="EM24" s="232"/>
      <c r="EN24" s="232"/>
      <c r="EO24" s="232"/>
      <c r="EP24" s="232"/>
      <c r="EQ24" s="232"/>
      <c r="ER24" s="232"/>
      <c r="ES24" s="232"/>
      <c r="ET24" s="232"/>
      <c r="EU24" s="232"/>
      <c r="EV24" s="232"/>
      <c r="EW24" s="232"/>
      <c r="EX24" s="232"/>
      <c r="EY24" s="232"/>
      <c r="EZ24" s="232"/>
      <c r="FA24" s="232"/>
      <c r="FB24" s="232"/>
      <c r="FC24" s="232"/>
      <c r="FD24" s="232"/>
      <c r="FE24" s="232"/>
      <c r="FF24" s="232"/>
      <c r="FG24" s="232"/>
      <c r="FH24" s="232"/>
      <c r="FI24" s="232"/>
      <c r="FJ24" s="232"/>
      <c r="FK24" s="232"/>
      <c r="FL24" s="232"/>
      <c r="FM24" s="232"/>
      <c r="FN24" s="232"/>
      <c r="FO24" s="232"/>
      <c r="FP24" s="232"/>
      <c r="FQ24" s="232"/>
      <c r="FR24" s="232"/>
      <c r="FS24" s="232"/>
      <c r="FT24" s="232"/>
      <c r="FU24" s="232"/>
      <c r="FV24" s="232"/>
      <c r="FW24" s="232"/>
      <c r="FX24" s="232"/>
      <c r="FY24" s="232"/>
      <c r="FZ24" s="232"/>
      <c r="GA24" s="232"/>
      <c r="GB24" s="232"/>
      <c r="GC24" s="232"/>
      <c r="GD24" s="232"/>
      <c r="GE24" s="232"/>
      <c r="GF24" s="232"/>
      <c r="GG24" s="232"/>
      <c r="GH24" s="232"/>
      <c r="GI24" s="232"/>
      <c r="GJ24" s="232"/>
      <c r="GK24" s="232"/>
      <c r="GL24" s="232"/>
      <c r="GM24" s="232"/>
      <c r="GN24" s="232"/>
      <c r="GO24" s="232"/>
      <c r="GP24" s="232"/>
      <c r="GQ24" s="232"/>
      <c r="GR24" s="232"/>
      <c r="GS24" s="232"/>
      <c r="GT24" s="232"/>
      <c r="GU24" s="232"/>
      <c r="GV24" s="232"/>
      <c r="GW24" s="232"/>
      <c r="GX24" s="232"/>
      <c r="GY24" s="232"/>
      <c r="GZ24" s="232"/>
      <c r="HA24" s="232"/>
      <c r="HB24" s="232"/>
      <c r="HC24" s="232"/>
      <c r="HD24" s="232"/>
      <c r="HE24" s="232"/>
      <c r="HF24" s="232"/>
      <c r="HG24" s="232"/>
      <c r="HH24" s="232"/>
      <c r="HI24" s="232"/>
      <c r="HJ24" s="232"/>
      <c r="HK24" s="232"/>
      <c r="HL24" s="232"/>
      <c r="HM24" s="232"/>
      <c r="HN24" s="232"/>
      <c r="HO24" s="232"/>
      <c r="HP24" s="232"/>
      <c r="HQ24" s="232"/>
      <c r="HR24" s="232"/>
      <c r="HS24" s="232"/>
      <c r="HT24" s="232"/>
      <c r="HU24" s="232"/>
      <c r="HV24" s="232"/>
      <c r="HW24" s="232"/>
      <c r="HX24" s="232"/>
      <c r="HY24" s="232"/>
      <c r="HZ24" s="232"/>
      <c r="IA24" s="232"/>
      <c r="IB24" s="232"/>
      <c r="IC24" s="232"/>
      <c r="ID24" s="232"/>
      <c r="IE24" s="232"/>
      <c r="IF24" s="232"/>
      <c r="IG24" s="232"/>
      <c r="IH24" s="232"/>
      <c r="II24" s="232"/>
      <c r="IJ24" s="232"/>
      <c r="IK24" s="232"/>
      <c r="IL24" s="232"/>
      <c r="IM24" s="232"/>
      <c r="IN24" s="232"/>
      <c r="IO24" s="232"/>
      <c r="IP24" s="232"/>
      <c r="IQ24" s="232"/>
      <c r="IR24" s="232"/>
      <c r="IS24" s="232"/>
      <c r="IT24" s="232"/>
      <c r="IU24" s="232"/>
      <c r="IV24" s="232"/>
    </row>
    <row r="25" spans="1:256" s="672" customFormat="1" ht="11.1" customHeight="1">
      <c r="A25" s="1280" t="s">
        <v>846</v>
      </c>
      <c r="B25" s="1280"/>
      <c r="C25" s="1280"/>
      <c r="D25" s="1280"/>
      <c r="E25" s="1280"/>
      <c r="F25" s="1280"/>
      <c r="G25" s="720"/>
      <c r="H25" s="720"/>
      <c r="I25" s="720"/>
      <c r="J25" s="721"/>
      <c r="K25" s="721"/>
      <c r="L25" s="722" t="s">
        <v>7</v>
      </c>
      <c r="N25" s="723"/>
      <c r="O25" s="724"/>
      <c r="Q25" s="723"/>
      <c r="R25" s="724"/>
      <c r="T25" s="723"/>
      <c r="U25" s="723"/>
    </row>
    <row r="26" spans="1:256" s="232" customFormat="1" ht="11.25">
      <c r="A26" s="725"/>
      <c r="B26" s="726"/>
      <c r="C26" s="725"/>
      <c r="D26" s="727"/>
      <c r="E26" s="726"/>
      <c r="F26" s="725"/>
      <c r="G26" s="727"/>
      <c r="H26" s="726"/>
      <c r="I26" s="725"/>
      <c r="J26" s="727"/>
      <c r="K26" s="727"/>
      <c r="L26" s="726"/>
      <c r="N26" s="701"/>
      <c r="O26" s="700"/>
      <c r="Q26" s="701"/>
      <c r="R26" s="700"/>
      <c r="T26" s="701"/>
      <c r="U26" s="701"/>
    </row>
    <row r="27" spans="1:256" s="232" customFormat="1" ht="11.25">
      <c r="A27" s="725"/>
      <c r="B27" s="726"/>
      <c r="C27" s="726"/>
      <c r="D27" s="727"/>
      <c r="E27" s="726"/>
      <c r="F27" s="725"/>
      <c r="G27" s="727"/>
      <c r="H27" s="726"/>
      <c r="I27" s="725"/>
      <c r="J27" s="727"/>
      <c r="K27" s="727"/>
      <c r="L27" s="726"/>
      <c r="N27" s="701"/>
      <c r="O27" s="700"/>
      <c r="Q27" s="701"/>
      <c r="R27" s="700"/>
      <c r="T27" s="701"/>
      <c r="U27" s="701"/>
    </row>
    <row r="28" spans="1:256" s="232" customFormat="1" ht="11.25">
      <c r="A28" s="725"/>
      <c r="B28" s="726"/>
      <c r="C28" s="725"/>
      <c r="D28" s="727"/>
      <c r="E28" s="726"/>
      <c r="F28" s="725"/>
      <c r="G28" s="727"/>
      <c r="H28" s="726"/>
      <c r="I28" s="725"/>
      <c r="J28" s="727"/>
      <c r="K28" s="727"/>
      <c r="L28" s="726"/>
      <c r="N28" s="701"/>
      <c r="O28" s="700"/>
      <c r="Q28" s="701"/>
      <c r="R28" s="700"/>
      <c r="T28" s="701"/>
      <c r="U28" s="701"/>
    </row>
    <row r="29" spans="1:256" s="232" customFormat="1" ht="11.25">
      <c r="A29" s="725"/>
      <c r="B29" s="726"/>
      <c r="C29" s="725"/>
      <c r="D29" s="727"/>
      <c r="E29" s="726"/>
      <c r="F29" s="725"/>
      <c r="G29" s="727"/>
      <c r="H29" s="726"/>
      <c r="I29" s="725"/>
      <c r="J29" s="727"/>
      <c r="K29" s="727"/>
      <c r="L29" s="726"/>
      <c r="M29" s="725"/>
      <c r="N29" s="727"/>
      <c r="O29" s="726"/>
      <c r="P29" s="725"/>
      <c r="Q29" s="727"/>
      <c r="R29" s="726"/>
      <c r="S29" s="725"/>
      <c r="T29" s="727"/>
      <c r="U29" s="727"/>
      <c r="V29" s="725"/>
    </row>
    <row r="30" spans="1:256" s="232" customFormat="1" ht="11.25">
      <c r="A30" s="725"/>
      <c r="B30" s="726"/>
      <c r="C30" s="725"/>
      <c r="D30" s="727"/>
      <c r="E30" s="726"/>
      <c r="F30" s="725"/>
      <c r="G30" s="727"/>
      <c r="H30" s="726"/>
      <c r="I30" s="725"/>
      <c r="J30" s="727"/>
      <c r="K30" s="727"/>
      <c r="L30" s="726"/>
      <c r="M30" s="725"/>
      <c r="N30" s="727"/>
      <c r="O30" s="726"/>
      <c r="P30" s="725"/>
      <c r="Q30" s="727"/>
      <c r="R30" s="726"/>
      <c r="S30" s="725"/>
      <c r="T30" s="727"/>
      <c r="U30" s="727"/>
      <c r="V30" s="725"/>
    </row>
    <row r="31" spans="1:256" s="232" customFormat="1" ht="11.25">
      <c r="A31" s="725"/>
      <c r="B31" s="726"/>
      <c r="C31" s="725"/>
      <c r="D31" s="727"/>
      <c r="E31" s="726"/>
      <c r="F31" s="725"/>
      <c r="G31" s="727"/>
      <c r="H31" s="726"/>
      <c r="I31" s="725"/>
      <c r="J31" s="727"/>
      <c r="K31" s="727"/>
      <c r="L31" s="726"/>
      <c r="M31" s="725"/>
      <c r="N31" s="727"/>
      <c r="O31" s="726"/>
      <c r="P31" s="725"/>
      <c r="Q31" s="727"/>
      <c r="R31" s="726"/>
      <c r="S31" s="725"/>
      <c r="T31" s="727"/>
      <c r="U31" s="727"/>
      <c r="V31" s="725"/>
    </row>
    <row r="32" spans="1:256" s="232" customFormat="1" ht="11.25">
      <c r="A32" s="725"/>
      <c r="B32" s="726"/>
      <c r="C32" s="725"/>
      <c r="D32" s="727"/>
      <c r="E32" s="726"/>
      <c r="F32" s="725"/>
      <c r="G32" s="727"/>
      <c r="H32" s="726"/>
      <c r="I32" s="725"/>
      <c r="J32" s="727"/>
      <c r="K32" s="727"/>
      <c r="L32" s="726"/>
      <c r="M32" s="725"/>
      <c r="N32" s="727"/>
      <c r="O32" s="726"/>
      <c r="P32" s="725"/>
      <c r="Q32" s="727"/>
      <c r="R32" s="726"/>
      <c r="S32" s="725"/>
      <c r="T32" s="727"/>
      <c r="U32" s="727"/>
      <c r="V32" s="725"/>
    </row>
    <row r="33" spans="1:22" s="232" customFormat="1" ht="11.25">
      <c r="A33" s="725"/>
      <c r="B33" s="726"/>
      <c r="C33" s="725"/>
      <c r="D33" s="727"/>
      <c r="E33" s="726"/>
      <c r="F33" s="725"/>
      <c r="G33" s="727"/>
      <c r="H33" s="726"/>
      <c r="I33" s="725"/>
      <c r="J33" s="727"/>
      <c r="K33" s="727"/>
      <c r="L33" s="726"/>
      <c r="M33" s="725"/>
      <c r="N33" s="727"/>
      <c r="O33" s="726"/>
      <c r="P33" s="725"/>
      <c r="Q33" s="727"/>
      <c r="R33" s="726"/>
      <c r="S33" s="725"/>
      <c r="T33" s="727"/>
      <c r="U33" s="727"/>
      <c r="V33" s="725"/>
    </row>
    <row r="34" spans="1:22" s="232" customFormat="1" ht="11.25">
      <c r="A34" s="725"/>
      <c r="B34" s="726"/>
      <c r="C34" s="725"/>
      <c r="D34" s="727"/>
      <c r="E34" s="726"/>
      <c r="F34" s="725"/>
      <c r="G34" s="727"/>
      <c r="H34" s="726"/>
      <c r="I34" s="725"/>
      <c r="J34" s="727"/>
      <c r="K34" s="727"/>
      <c r="L34" s="726"/>
      <c r="M34" s="725"/>
      <c r="N34" s="727"/>
      <c r="O34" s="726"/>
      <c r="P34" s="725"/>
      <c r="Q34" s="727"/>
      <c r="R34" s="726"/>
      <c r="S34" s="725"/>
      <c r="T34" s="727"/>
      <c r="U34" s="727"/>
      <c r="V34" s="725"/>
    </row>
    <row r="35" spans="1:22" s="232" customFormat="1" ht="11.25">
      <c r="A35" s="725"/>
      <c r="B35" s="726"/>
      <c r="C35" s="725"/>
      <c r="D35" s="727"/>
      <c r="E35" s="726"/>
      <c r="F35" s="725"/>
      <c r="G35" s="727"/>
      <c r="H35" s="726"/>
      <c r="I35" s="725"/>
      <c r="J35" s="727"/>
      <c r="K35" s="727"/>
      <c r="L35" s="726"/>
      <c r="M35" s="725"/>
      <c r="N35" s="727"/>
      <c r="O35" s="726"/>
      <c r="P35" s="725"/>
      <c r="Q35" s="727"/>
      <c r="R35" s="726"/>
      <c r="S35" s="725"/>
      <c r="T35" s="727"/>
      <c r="U35" s="727"/>
      <c r="V35" s="725"/>
    </row>
    <row r="36" spans="1:22" s="232" customFormat="1" ht="11.25">
      <c r="A36" s="725"/>
      <c r="B36" s="726"/>
      <c r="C36" s="725"/>
      <c r="D36" s="727"/>
      <c r="E36" s="726"/>
      <c r="F36" s="725"/>
      <c r="G36" s="727"/>
      <c r="H36" s="726"/>
      <c r="I36" s="725"/>
      <c r="J36" s="727"/>
      <c r="K36" s="727"/>
      <c r="L36" s="726"/>
      <c r="M36" s="725"/>
      <c r="N36" s="727"/>
      <c r="O36" s="726"/>
      <c r="P36" s="725"/>
      <c r="Q36" s="727"/>
      <c r="R36" s="726"/>
      <c r="S36" s="725"/>
      <c r="T36" s="727"/>
      <c r="U36" s="727"/>
      <c r="V36" s="725"/>
    </row>
    <row r="37" spans="1:22" s="232" customFormat="1" ht="11.25">
      <c r="A37" s="725"/>
      <c r="B37" s="726"/>
      <c r="C37" s="725"/>
      <c r="D37" s="727"/>
      <c r="E37" s="726"/>
      <c r="F37" s="725"/>
      <c r="G37" s="727"/>
      <c r="H37" s="726"/>
      <c r="I37" s="725"/>
      <c r="J37" s="727"/>
      <c r="K37" s="727"/>
      <c r="L37" s="726"/>
      <c r="M37" s="725"/>
      <c r="N37" s="727"/>
      <c r="O37" s="726"/>
      <c r="P37" s="725"/>
      <c r="Q37" s="727"/>
      <c r="R37" s="726"/>
      <c r="S37" s="725"/>
      <c r="T37" s="727"/>
      <c r="U37" s="727"/>
      <c r="V37" s="725"/>
    </row>
    <row r="38" spans="1:22" s="232" customFormat="1" ht="11.25">
      <c r="A38" s="725"/>
      <c r="B38" s="726"/>
      <c r="C38" s="725"/>
      <c r="D38" s="727"/>
      <c r="E38" s="726"/>
      <c r="F38" s="725"/>
      <c r="G38" s="727"/>
      <c r="H38" s="726"/>
      <c r="I38" s="725"/>
      <c r="J38" s="727"/>
      <c r="K38" s="727"/>
      <c r="L38" s="726"/>
      <c r="M38" s="725"/>
      <c r="N38" s="727"/>
      <c r="O38" s="726"/>
      <c r="P38" s="725"/>
      <c r="Q38" s="727"/>
      <c r="R38" s="726"/>
      <c r="S38" s="725"/>
      <c r="T38" s="727"/>
      <c r="U38" s="727"/>
      <c r="V38" s="725"/>
    </row>
    <row r="39" spans="1:22" s="232" customFormat="1" ht="11.25">
      <c r="A39" s="725"/>
      <c r="B39" s="726"/>
      <c r="C39" s="725"/>
      <c r="D39" s="727"/>
      <c r="E39" s="726"/>
      <c r="F39" s="725"/>
      <c r="G39" s="727"/>
      <c r="H39" s="726"/>
      <c r="I39" s="725"/>
      <c r="J39" s="727"/>
      <c r="K39" s="727"/>
      <c r="L39" s="726"/>
      <c r="M39" s="725"/>
      <c r="N39" s="727"/>
      <c r="O39" s="726"/>
      <c r="P39" s="725"/>
      <c r="Q39" s="727"/>
      <c r="R39" s="726"/>
      <c r="S39" s="725"/>
      <c r="T39" s="727"/>
      <c r="U39" s="727"/>
      <c r="V39" s="725"/>
    </row>
    <row r="40" spans="1:22" s="232" customFormat="1" ht="11.25">
      <c r="A40" s="725"/>
      <c r="B40" s="726"/>
      <c r="C40" s="725"/>
      <c r="D40" s="727"/>
      <c r="E40" s="726"/>
      <c r="F40" s="725"/>
      <c r="G40" s="727"/>
      <c r="H40" s="726"/>
      <c r="I40" s="725"/>
      <c r="J40" s="727"/>
      <c r="K40" s="727"/>
      <c r="L40" s="726"/>
      <c r="M40" s="725"/>
      <c r="N40" s="727"/>
      <c r="O40" s="726"/>
      <c r="P40" s="725"/>
      <c r="Q40" s="727"/>
      <c r="R40" s="726"/>
      <c r="S40" s="725"/>
      <c r="T40" s="727"/>
      <c r="U40" s="727"/>
      <c r="V40" s="725"/>
    </row>
    <row r="41" spans="1:22" s="232" customFormat="1" ht="11.25">
      <c r="A41" s="725"/>
      <c r="B41" s="726"/>
      <c r="C41" s="725"/>
      <c r="D41" s="727"/>
      <c r="E41" s="726"/>
      <c r="F41" s="725"/>
      <c r="G41" s="727"/>
      <c r="H41" s="726"/>
      <c r="I41" s="725"/>
      <c r="J41" s="727"/>
      <c r="K41" s="727"/>
      <c r="L41" s="726"/>
      <c r="M41" s="725"/>
      <c r="N41" s="727"/>
      <c r="O41" s="726"/>
      <c r="P41" s="725"/>
      <c r="Q41" s="727"/>
      <c r="R41" s="726"/>
      <c r="S41" s="725"/>
      <c r="T41" s="727"/>
      <c r="U41" s="727"/>
      <c r="V41" s="725"/>
    </row>
    <row r="42" spans="1:22" s="232" customFormat="1" ht="11.25">
      <c r="A42" s="725"/>
      <c r="B42" s="726"/>
      <c r="C42" s="725"/>
      <c r="D42" s="727"/>
      <c r="E42" s="726"/>
      <c r="F42" s="725"/>
      <c r="G42" s="727"/>
      <c r="H42" s="726"/>
      <c r="I42" s="725"/>
      <c r="J42" s="727"/>
      <c r="K42" s="727"/>
      <c r="L42" s="726"/>
      <c r="M42" s="725"/>
      <c r="N42" s="727"/>
      <c r="O42" s="726"/>
      <c r="P42" s="725"/>
      <c r="Q42" s="727"/>
      <c r="R42" s="726"/>
      <c r="S42" s="725"/>
      <c r="T42" s="727"/>
      <c r="U42" s="727"/>
      <c r="V42" s="725"/>
    </row>
    <row r="43" spans="1:22" s="232" customFormat="1" ht="11.25">
      <c r="A43" s="725"/>
      <c r="B43" s="726"/>
      <c r="C43" s="725"/>
      <c r="D43" s="727"/>
      <c r="E43" s="726"/>
      <c r="F43" s="725"/>
      <c r="G43" s="727"/>
      <c r="H43" s="726"/>
      <c r="I43" s="725"/>
      <c r="J43" s="727"/>
      <c r="K43" s="727"/>
      <c r="L43" s="726"/>
      <c r="M43" s="725"/>
      <c r="N43" s="727"/>
      <c r="O43" s="726"/>
      <c r="P43" s="725"/>
      <c r="Q43" s="727"/>
      <c r="R43" s="726"/>
      <c r="S43" s="725"/>
      <c r="T43" s="727"/>
      <c r="U43" s="727"/>
      <c r="V43" s="725"/>
    </row>
    <row r="44" spans="1:22" s="232" customFormat="1" ht="11.25">
      <c r="A44" s="725"/>
      <c r="B44" s="726"/>
      <c r="C44" s="725"/>
      <c r="D44" s="727"/>
      <c r="E44" s="726"/>
      <c r="F44" s="725"/>
      <c r="G44" s="727"/>
      <c r="H44" s="726"/>
      <c r="I44" s="725"/>
      <c r="J44" s="727"/>
      <c r="K44" s="727"/>
      <c r="L44" s="726"/>
      <c r="M44" s="725"/>
      <c r="N44" s="727"/>
      <c r="O44" s="726"/>
      <c r="P44" s="725"/>
      <c r="Q44" s="727"/>
      <c r="R44" s="726"/>
      <c r="S44" s="725"/>
      <c r="T44" s="727"/>
      <c r="U44" s="727"/>
      <c r="V44" s="725"/>
    </row>
    <row r="45" spans="1:22" s="232" customFormat="1" ht="11.25">
      <c r="A45" s="725"/>
      <c r="B45" s="726"/>
      <c r="C45" s="725"/>
      <c r="D45" s="727"/>
      <c r="E45" s="726"/>
      <c r="F45" s="725"/>
      <c r="G45" s="727"/>
      <c r="H45" s="726"/>
      <c r="I45" s="725"/>
      <c r="J45" s="727"/>
      <c r="K45" s="727"/>
      <c r="L45" s="726"/>
      <c r="M45" s="725"/>
      <c r="N45" s="727"/>
      <c r="O45" s="726"/>
      <c r="P45" s="725"/>
      <c r="Q45" s="727"/>
      <c r="R45" s="726"/>
      <c r="S45" s="725"/>
      <c r="T45" s="727"/>
      <c r="U45" s="727"/>
      <c r="V45" s="725"/>
    </row>
    <row r="46" spans="1:22" s="232" customFormat="1" ht="11.25">
      <c r="A46" s="725"/>
      <c r="B46" s="726"/>
      <c r="C46" s="725"/>
      <c r="D46" s="727"/>
      <c r="E46" s="726"/>
      <c r="F46" s="725"/>
      <c r="G46" s="727"/>
      <c r="H46" s="726"/>
      <c r="I46" s="725"/>
      <c r="J46" s="727"/>
      <c r="K46" s="727"/>
      <c r="L46" s="726"/>
      <c r="M46" s="725"/>
      <c r="N46" s="727"/>
      <c r="O46" s="726"/>
      <c r="P46" s="725"/>
      <c r="Q46" s="727"/>
      <c r="R46" s="726"/>
      <c r="S46" s="725"/>
      <c r="T46" s="727"/>
      <c r="U46" s="727"/>
      <c r="V46" s="725"/>
    </row>
    <row r="47" spans="1:22" s="232" customFormat="1" ht="11.25">
      <c r="A47" s="725"/>
      <c r="B47" s="726"/>
      <c r="C47" s="725"/>
      <c r="D47" s="727"/>
      <c r="E47" s="726"/>
      <c r="F47" s="725"/>
      <c r="G47" s="727"/>
      <c r="H47" s="726"/>
      <c r="I47" s="725"/>
      <c r="J47" s="727"/>
      <c r="K47" s="727"/>
      <c r="L47" s="726"/>
      <c r="M47" s="725"/>
      <c r="N47" s="727"/>
      <c r="O47" s="726"/>
      <c r="P47" s="725"/>
      <c r="Q47" s="727"/>
      <c r="R47" s="726"/>
      <c r="S47" s="725"/>
      <c r="T47" s="727"/>
      <c r="U47" s="727"/>
      <c r="V47" s="725"/>
    </row>
    <row r="48" spans="1:22" s="232" customFormat="1" ht="11.25">
      <c r="A48" s="725"/>
      <c r="B48" s="726"/>
      <c r="C48" s="725"/>
      <c r="D48" s="727"/>
      <c r="E48" s="726"/>
      <c r="F48" s="725"/>
      <c r="G48" s="727"/>
      <c r="H48" s="726"/>
      <c r="I48" s="725"/>
      <c r="J48" s="727"/>
      <c r="K48" s="727"/>
      <c r="L48" s="726"/>
      <c r="M48" s="725"/>
      <c r="N48" s="727"/>
      <c r="O48" s="726"/>
      <c r="P48" s="725"/>
      <c r="Q48" s="727"/>
      <c r="R48" s="726"/>
      <c r="S48" s="725"/>
      <c r="T48" s="727"/>
      <c r="U48" s="727"/>
      <c r="V48" s="725"/>
    </row>
    <row r="49" spans="1:22" s="232" customFormat="1" ht="11.25">
      <c r="A49" s="725"/>
      <c r="B49" s="726"/>
      <c r="C49" s="725"/>
      <c r="D49" s="727"/>
      <c r="E49" s="726"/>
      <c r="F49" s="725"/>
      <c r="G49" s="727"/>
      <c r="H49" s="726"/>
      <c r="I49" s="725"/>
      <c r="J49" s="727"/>
      <c r="K49" s="727"/>
      <c r="L49" s="726"/>
      <c r="M49" s="725"/>
      <c r="N49" s="727"/>
      <c r="O49" s="726"/>
      <c r="P49" s="725"/>
      <c r="Q49" s="727"/>
      <c r="R49" s="726"/>
      <c r="S49" s="725"/>
      <c r="T49" s="727"/>
      <c r="U49" s="727"/>
      <c r="V49" s="725"/>
    </row>
    <row r="50" spans="1:22" s="232" customFormat="1" ht="11.25">
      <c r="A50" s="725"/>
      <c r="B50" s="726"/>
      <c r="C50" s="725"/>
      <c r="D50" s="727"/>
      <c r="E50" s="726"/>
      <c r="F50" s="725"/>
      <c r="G50" s="727"/>
      <c r="H50" s="726"/>
      <c r="I50" s="725"/>
      <c r="J50" s="727"/>
      <c r="K50" s="727"/>
      <c r="L50" s="726"/>
      <c r="M50" s="725"/>
      <c r="N50" s="727"/>
      <c r="O50" s="726"/>
      <c r="P50" s="725"/>
      <c r="Q50" s="727"/>
      <c r="R50" s="726"/>
      <c r="S50" s="725"/>
      <c r="T50" s="727"/>
      <c r="U50" s="727"/>
      <c r="V50" s="725"/>
    </row>
    <row r="51" spans="1:22" s="232" customFormat="1" ht="11.25">
      <c r="A51" s="725"/>
      <c r="B51" s="726"/>
      <c r="C51" s="725"/>
      <c r="D51" s="727"/>
      <c r="E51" s="726"/>
      <c r="F51" s="725"/>
      <c r="G51" s="727"/>
      <c r="H51" s="726"/>
      <c r="I51" s="725"/>
      <c r="J51" s="727"/>
      <c r="K51" s="727"/>
      <c r="L51" s="726"/>
      <c r="M51" s="725"/>
      <c r="N51" s="727"/>
      <c r="O51" s="726"/>
      <c r="P51" s="725"/>
      <c r="Q51" s="727"/>
      <c r="R51" s="726"/>
      <c r="S51" s="725"/>
      <c r="T51" s="727"/>
      <c r="U51" s="727"/>
      <c r="V51" s="725"/>
    </row>
    <row r="52" spans="1:22" s="232" customFormat="1" ht="11.25">
      <c r="A52" s="725"/>
      <c r="B52" s="726"/>
      <c r="C52" s="725"/>
      <c r="D52" s="727"/>
      <c r="E52" s="726"/>
      <c r="F52" s="725"/>
      <c r="G52" s="727"/>
      <c r="H52" s="726"/>
      <c r="I52" s="725"/>
      <c r="J52" s="727"/>
      <c r="K52" s="727"/>
      <c r="L52" s="726"/>
      <c r="M52" s="725"/>
      <c r="N52" s="727"/>
      <c r="O52" s="726"/>
      <c r="P52" s="725"/>
      <c r="Q52" s="727"/>
      <c r="R52" s="726"/>
      <c r="S52" s="725"/>
      <c r="T52" s="727"/>
      <c r="U52" s="727"/>
      <c r="V52" s="725"/>
    </row>
    <row r="53" spans="1:22" s="232" customFormat="1" ht="11.25">
      <c r="A53" s="725"/>
      <c r="B53" s="726"/>
      <c r="C53" s="725"/>
      <c r="D53" s="727"/>
      <c r="E53" s="726"/>
      <c r="F53" s="725"/>
      <c r="G53" s="727"/>
      <c r="H53" s="726"/>
      <c r="I53" s="725"/>
      <c r="J53" s="727"/>
      <c r="K53" s="727"/>
      <c r="L53" s="726"/>
      <c r="M53" s="725"/>
      <c r="N53" s="727"/>
      <c r="O53" s="726"/>
      <c r="P53" s="725"/>
      <c r="Q53" s="727"/>
      <c r="R53" s="726"/>
      <c r="S53" s="725"/>
      <c r="T53" s="727"/>
      <c r="U53" s="727"/>
      <c r="V53" s="725"/>
    </row>
    <row r="54" spans="1:22" s="232" customFormat="1" ht="11.25">
      <c r="A54" s="725"/>
      <c r="B54" s="726"/>
      <c r="C54" s="725"/>
      <c r="D54" s="727"/>
      <c r="E54" s="726"/>
      <c r="F54" s="725"/>
      <c r="G54" s="727"/>
      <c r="H54" s="726"/>
      <c r="I54" s="725"/>
      <c r="J54" s="727"/>
      <c r="K54" s="727"/>
      <c r="L54" s="726"/>
      <c r="M54" s="725"/>
      <c r="N54" s="727"/>
      <c r="O54" s="726"/>
      <c r="P54" s="725"/>
      <c r="Q54" s="727"/>
      <c r="R54" s="726"/>
      <c r="S54" s="725"/>
      <c r="T54" s="727"/>
      <c r="U54" s="727"/>
      <c r="V54" s="725"/>
    </row>
    <row r="55" spans="1:22" s="232" customFormat="1" ht="11.25">
      <c r="A55" s="725"/>
      <c r="B55" s="726"/>
      <c r="C55" s="725"/>
      <c r="D55" s="727"/>
      <c r="E55" s="726"/>
      <c r="F55" s="725"/>
      <c r="G55" s="727"/>
      <c r="H55" s="726"/>
      <c r="I55" s="725"/>
      <c r="J55" s="727"/>
      <c r="K55" s="727"/>
      <c r="L55" s="726"/>
      <c r="M55" s="725"/>
      <c r="N55" s="727"/>
      <c r="O55" s="726"/>
      <c r="P55" s="725"/>
      <c r="Q55" s="727"/>
      <c r="R55" s="726"/>
      <c r="S55" s="725"/>
      <c r="T55" s="727"/>
      <c r="U55" s="727"/>
      <c r="V55" s="725"/>
    </row>
    <row r="56" spans="1:22" s="232" customFormat="1" ht="11.25">
      <c r="A56" s="725"/>
      <c r="B56" s="726"/>
      <c r="C56" s="725"/>
      <c r="D56" s="727"/>
      <c r="E56" s="726"/>
      <c r="F56" s="725"/>
      <c r="G56" s="727"/>
      <c r="H56" s="726"/>
      <c r="I56" s="725"/>
      <c r="J56" s="727"/>
      <c r="K56" s="727"/>
      <c r="L56" s="726"/>
      <c r="M56" s="725"/>
      <c r="N56" s="727"/>
      <c r="O56" s="726"/>
      <c r="P56" s="725"/>
      <c r="Q56" s="727"/>
      <c r="R56" s="726"/>
      <c r="S56" s="725"/>
      <c r="T56" s="727"/>
      <c r="U56" s="727"/>
      <c r="V56" s="725"/>
    </row>
    <row r="57" spans="1:22" s="232" customFormat="1" ht="11.25">
      <c r="A57" s="725"/>
      <c r="B57" s="726"/>
      <c r="C57" s="725"/>
      <c r="D57" s="727"/>
      <c r="E57" s="726"/>
      <c r="F57" s="725"/>
      <c r="G57" s="727"/>
      <c r="H57" s="726"/>
      <c r="I57" s="725"/>
      <c r="J57" s="727"/>
      <c r="K57" s="727"/>
      <c r="L57" s="726"/>
      <c r="M57" s="725"/>
      <c r="N57" s="727"/>
      <c r="O57" s="726"/>
      <c r="P57" s="725"/>
      <c r="Q57" s="727"/>
      <c r="R57" s="726"/>
      <c r="S57" s="725"/>
      <c r="T57" s="727"/>
      <c r="U57" s="727"/>
      <c r="V57" s="725"/>
    </row>
    <row r="58" spans="1:22" s="232" customFormat="1" ht="11.25">
      <c r="A58" s="725"/>
      <c r="B58" s="726"/>
      <c r="C58" s="725"/>
      <c r="D58" s="727"/>
      <c r="E58" s="726"/>
      <c r="F58" s="725"/>
      <c r="G58" s="727"/>
      <c r="H58" s="726"/>
      <c r="I58" s="725"/>
      <c r="J58" s="727"/>
      <c r="K58" s="727"/>
      <c r="L58" s="726"/>
      <c r="M58" s="725"/>
      <c r="N58" s="727"/>
      <c r="O58" s="726"/>
      <c r="P58" s="725"/>
      <c r="Q58" s="727"/>
      <c r="R58" s="726"/>
      <c r="S58" s="725"/>
      <c r="T58" s="727"/>
      <c r="U58" s="727"/>
      <c r="V58" s="725"/>
    </row>
    <row r="59" spans="1:22" s="232" customFormat="1" ht="11.25">
      <c r="A59" s="725"/>
      <c r="B59" s="726"/>
      <c r="C59" s="725"/>
      <c r="D59" s="727"/>
      <c r="E59" s="726"/>
      <c r="F59" s="725"/>
      <c r="G59" s="727"/>
      <c r="H59" s="726"/>
      <c r="I59" s="725"/>
      <c r="J59" s="727"/>
      <c r="K59" s="727"/>
      <c r="L59" s="726"/>
      <c r="M59" s="725"/>
      <c r="N59" s="727"/>
      <c r="O59" s="726"/>
      <c r="P59" s="725"/>
      <c r="Q59" s="727"/>
      <c r="R59" s="726"/>
      <c r="S59" s="725"/>
      <c r="T59" s="727"/>
      <c r="U59" s="727"/>
      <c r="V59" s="725"/>
    </row>
    <row r="60" spans="1:22" s="232" customFormat="1" ht="11.25">
      <c r="A60" s="725"/>
      <c r="B60" s="726"/>
      <c r="C60" s="725"/>
      <c r="D60" s="727"/>
      <c r="E60" s="726"/>
      <c r="F60" s="725"/>
      <c r="G60" s="727"/>
      <c r="H60" s="726"/>
      <c r="I60" s="725"/>
      <c r="J60" s="727"/>
      <c r="K60" s="727"/>
      <c r="L60" s="726"/>
      <c r="M60" s="725"/>
      <c r="N60" s="727"/>
      <c r="O60" s="726"/>
      <c r="P60" s="725"/>
      <c r="Q60" s="727"/>
      <c r="R60" s="726"/>
      <c r="S60" s="725"/>
      <c r="T60" s="727"/>
      <c r="U60" s="727"/>
      <c r="V60" s="725"/>
    </row>
    <row r="61" spans="1:22" s="232" customFormat="1" ht="11.25">
      <c r="A61" s="725"/>
      <c r="B61" s="726"/>
      <c r="C61" s="725"/>
      <c r="D61" s="727"/>
      <c r="E61" s="726"/>
      <c r="F61" s="725"/>
      <c r="G61" s="727"/>
      <c r="H61" s="726"/>
      <c r="I61" s="725"/>
      <c r="J61" s="727"/>
      <c r="K61" s="727"/>
      <c r="L61" s="726"/>
      <c r="M61" s="725"/>
      <c r="N61" s="727"/>
      <c r="O61" s="726"/>
      <c r="P61" s="725"/>
      <c r="Q61" s="727"/>
      <c r="R61" s="726"/>
      <c r="S61" s="725"/>
      <c r="T61" s="727"/>
      <c r="U61" s="727"/>
      <c r="V61" s="725"/>
    </row>
    <row r="62" spans="1:22" s="232" customFormat="1" ht="11.25">
      <c r="A62" s="725"/>
      <c r="B62" s="726"/>
      <c r="C62" s="725"/>
      <c r="D62" s="727"/>
      <c r="E62" s="726"/>
      <c r="F62" s="725"/>
      <c r="G62" s="727"/>
      <c r="H62" s="726"/>
      <c r="I62" s="725"/>
      <c r="J62" s="727"/>
      <c r="K62" s="727"/>
      <c r="L62" s="726"/>
      <c r="M62" s="725"/>
      <c r="N62" s="727"/>
      <c r="O62" s="726"/>
      <c r="P62" s="725"/>
      <c r="Q62" s="727"/>
      <c r="R62" s="726"/>
      <c r="S62" s="725"/>
      <c r="T62" s="727"/>
      <c r="U62" s="727"/>
      <c r="V62" s="725"/>
    </row>
    <row r="63" spans="1:22" s="232" customFormat="1" ht="11.25">
      <c r="A63" s="725"/>
      <c r="B63" s="726"/>
      <c r="C63" s="725"/>
      <c r="D63" s="727"/>
      <c r="E63" s="726"/>
      <c r="F63" s="725"/>
      <c r="G63" s="727"/>
      <c r="H63" s="726"/>
      <c r="I63" s="725"/>
      <c r="J63" s="727"/>
      <c r="K63" s="727"/>
      <c r="L63" s="726"/>
      <c r="M63" s="725"/>
      <c r="N63" s="727"/>
      <c r="O63" s="726"/>
      <c r="P63" s="725"/>
      <c r="Q63" s="727"/>
      <c r="R63" s="726"/>
      <c r="S63" s="725"/>
      <c r="T63" s="727"/>
      <c r="U63" s="727"/>
      <c r="V63" s="725"/>
    </row>
    <row r="64" spans="1:22" s="232" customFormat="1" ht="11.25">
      <c r="A64" s="725"/>
      <c r="B64" s="726"/>
      <c r="C64" s="725"/>
      <c r="D64" s="727"/>
      <c r="E64" s="726"/>
      <c r="F64" s="725"/>
      <c r="G64" s="727"/>
      <c r="H64" s="726"/>
      <c r="I64" s="725"/>
      <c r="J64" s="727"/>
      <c r="K64" s="727"/>
      <c r="L64" s="726"/>
      <c r="M64" s="725"/>
      <c r="N64" s="727"/>
      <c r="O64" s="726"/>
      <c r="P64" s="725"/>
      <c r="Q64" s="727"/>
      <c r="R64" s="726"/>
      <c r="S64" s="725"/>
      <c r="T64" s="727"/>
      <c r="U64" s="727"/>
      <c r="V64" s="725"/>
    </row>
    <row r="65" spans="1:256" s="232" customFormat="1" ht="11.25">
      <c r="A65" s="725"/>
      <c r="B65" s="726"/>
      <c r="C65" s="725"/>
      <c r="D65" s="727"/>
      <c r="E65" s="726"/>
      <c r="F65" s="725"/>
      <c r="G65" s="727"/>
      <c r="H65" s="726"/>
      <c r="I65" s="725"/>
      <c r="J65" s="727"/>
      <c r="K65" s="727"/>
      <c r="L65" s="726"/>
      <c r="M65" s="725"/>
      <c r="N65" s="727"/>
      <c r="O65" s="726"/>
      <c r="P65" s="725"/>
      <c r="Q65" s="727"/>
      <c r="R65" s="726"/>
      <c r="S65" s="725"/>
      <c r="T65" s="727"/>
      <c r="U65" s="727"/>
      <c r="V65" s="725"/>
    </row>
    <row r="66" spans="1:256" s="232" customFormat="1" ht="11.25">
      <c r="A66" s="725"/>
      <c r="B66" s="726"/>
      <c r="C66" s="725"/>
      <c r="D66" s="727"/>
      <c r="E66" s="726"/>
      <c r="F66" s="725"/>
      <c r="G66" s="727"/>
      <c r="H66" s="726"/>
      <c r="I66" s="725"/>
      <c r="J66" s="727"/>
      <c r="K66" s="727"/>
      <c r="L66" s="726"/>
      <c r="M66" s="725"/>
      <c r="N66" s="727"/>
      <c r="O66" s="726"/>
      <c r="P66" s="725"/>
      <c r="Q66" s="727"/>
      <c r="R66" s="726"/>
      <c r="S66" s="725"/>
      <c r="T66" s="727"/>
      <c r="U66" s="727"/>
      <c r="V66" s="725"/>
    </row>
    <row r="67" spans="1:256" s="232" customFormat="1" ht="11.25">
      <c r="A67" s="725"/>
      <c r="B67" s="726"/>
      <c r="C67" s="725"/>
      <c r="D67" s="727"/>
      <c r="E67" s="726"/>
      <c r="F67" s="725"/>
      <c r="G67" s="727"/>
      <c r="H67" s="726"/>
      <c r="I67" s="725"/>
      <c r="J67" s="727"/>
      <c r="K67" s="727"/>
      <c r="L67" s="726"/>
      <c r="M67" s="725"/>
      <c r="N67" s="727"/>
      <c r="O67" s="726"/>
      <c r="P67" s="725"/>
      <c r="Q67" s="727"/>
      <c r="R67" s="726"/>
      <c r="S67" s="725"/>
      <c r="T67" s="727"/>
      <c r="U67" s="727"/>
      <c r="V67" s="725"/>
    </row>
    <row r="68" spans="1:256" s="232" customFormat="1" ht="11.25">
      <c r="A68" s="725"/>
      <c r="B68" s="726"/>
      <c r="C68" s="725"/>
      <c r="D68" s="727"/>
      <c r="E68" s="726"/>
      <c r="F68" s="725"/>
      <c r="G68" s="727"/>
      <c r="H68" s="726"/>
      <c r="I68" s="725"/>
      <c r="J68" s="727"/>
      <c r="K68" s="727"/>
      <c r="L68" s="726"/>
      <c r="M68" s="725"/>
      <c r="N68" s="727"/>
      <c r="O68" s="726"/>
      <c r="P68" s="725"/>
      <c r="Q68" s="727"/>
      <c r="R68" s="726"/>
      <c r="S68" s="725"/>
      <c r="T68" s="727"/>
      <c r="U68" s="727"/>
      <c r="V68" s="725"/>
    </row>
    <row r="69" spans="1:256" s="232" customFormat="1" ht="11.25">
      <c r="A69" s="725"/>
      <c r="B69" s="726"/>
      <c r="C69" s="725"/>
      <c r="D69" s="727"/>
      <c r="E69" s="726"/>
      <c r="F69" s="725"/>
      <c r="G69" s="727"/>
      <c r="H69" s="726"/>
      <c r="I69" s="725"/>
      <c r="J69" s="727"/>
      <c r="K69" s="727"/>
      <c r="L69" s="726"/>
      <c r="M69" s="725"/>
      <c r="N69" s="727"/>
      <c r="O69" s="726"/>
      <c r="P69" s="725"/>
      <c r="Q69" s="727"/>
      <c r="R69" s="726"/>
      <c r="S69" s="725"/>
      <c r="T69" s="727"/>
      <c r="U69" s="727"/>
      <c r="V69" s="725"/>
    </row>
    <row r="70" spans="1:256" s="232" customFormat="1" ht="11.25">
      <c r="A70" s="725"/>
      <c r="B70" s="726"/>
      <c r="C70" s="725"/>
      <c r="D70" s="727"/>
      <c r="E70" s="726"/>
      <c r="F70" s="725"/>
      <c r="G70" s="727"/>
      <c r="H70" s="726"/>
      <c r="I70" s="725"/>
      <c r="J70" s="727"/>
      <c r="K70" s="727"/>
      <c r="L70" s="726"/>
      <c r="M70" s="725"/>
      <c r="N70" s="727"/>
      <c r="O70" s="726"/>
      <c r="P70" s="725"/>
      <c r="Q70" s="727"/>
      <c r="R70" s="726"/>
      <c r="S70" s="725"/>
      <c r="T70" s="727"/>
      <c r="U70" s="727"/>
      <c r="V70" s="725"/>
    </row>
    <row r="71" spans="1:256" s="232" customFormat="1" ht="11.25">
      <c r="A71" s="725"/>
      <c r="B71" s="726"/>
      <c r="C71" s="725"/>
      <c r="D71" s="727"/>
      <c r="E71" s="726"/>
      <c r="F71" s="725"/>
      <c r="G71" s="727"/>
      <c r="H71" s="726"/>
      <c r="I71" s="725"/>
      <c r="J71" s="727"/>
      <c r="K71" s="727"/>
      <c r="L71" s="726"/>
      <c r="M71" s="725"/>
      <c r="N71" s="727"/>
      <c r="O71" s="726"/>
      <c r="P71" s="725"/>
      <c r="Q71" s="727"/>
      <c r="R71" s="726"/>
      <c r="S71" s="725"/>
      <c r="T71" s="727"/>
      <c r="U71" s="727"/>
      <c r="V71" s="725"/>
    </row>
    <row r="72" spans="1:256" s="232" customFormat="1" ht="11.25">
      <c r="A72" s="725"/>
      <c r="B72" s="726"/>
      <c r="C72" s="725"/>
      <c r="D72" s="727"/>
      <c r="E72" s="726"/>
      <c r="F72" s="725"/>
      <c r="G72" s="727"/>
      <c r="H72" s="726"/>
      <c r="I72" s="725"/>
      <c r="J72" s="727"/>
      <c r="K72" s="727"/>
      <c r="L72" s="726"/>
      <c r="M72" s="725"/>
      <c r="N72" s="727"/>
      <c r="O72" s="726"/>
      <c r="P72" s="725"/>
      <c r="Q72" s="727"/>
      <c r="R72" s="726"/>
      <c r="S72" s="725"/>
      <c r="T72" s="727"/>
      <c r="U72" s="727"/>
      <c r="V72" s="725"/>
    </row>
    <row r="73" spans="1:256" s="232" customFormat="1" ht="11.25">
      <c r="A73" s="725"/>
      <c r="B73" s="726"/>
      <c r="C73" s="725"/>
      <c r="D73" s="727"/>
      <c r="E73" s="726"/>
      <c r="F73" s="725"/>
      <c r="G73" s="727"/>
      <c r="H73" s="726"/>
      <c r="I73" s="725"/>
      <c r="J73" s="727"/>
      <c r="K73" s="727"/>
      <c r="L73" s="726"/>
      <c r="M73" s="725"/>
      <c r="N73" s="727"/>
      <c r="O73" s="726"/>
      <c r="P73" s="725"/>
      <c r="Q73" s="727"/>
      <c r="R73" s="726"/>
      <c r="S73" s="725"/>
      <c r="T73" s="727"/>
      <c r="U73" s="727"/>
      <c r="V73" s="725"/>
    </row>
    <row r="74" spans="1:256" s="232" customFormat="1" ht="11.25">
      <c r="A74" s="725"/>
      <c r="B74" s="726"/>
      <c r="C74" s="725"/>
      <c r="D74" s="727"/>
      <c r="E74" s="726"/>
      <c r="F74" s="725"/>
      <c r="G74" s="727"/>
      <c r="H74" s="726"/>
      <c r="I74" s="725"/>
      <c r="J74" s="727"/>
      <c r="K74" s="727"/>
      <c r="L74" s="726"/>
      <c r="M74" s="725"/>
      <c r="N74" s="727"/>
      <c r="O74" s="726"/>
      <c r="P74" s="725"/>
      <c r="Q74" s="727"/>
      <c r="R74" s="726"/>
      <c r="S74" s="725"/>
      <c r="T74" s="727"/>
      <c r="U74" s="727"/>
      <c r="V74" s="725"/>
    </row>
    <row r="75" spans="1:256" s="232" customFormat="1" ht="11.25">
      <c r="A75" s="725"/>
      <c r="B75" s="726"/>
      <c r="C75" s="725"/>
      <c r="D75" s="727"/>
      <c r="E75" s="726"/>
      <c r="F75" s="725"/>
      <c r="G75" s="727"/>
      <c r="H75" s="726"/>
      <c r="I75" s="725"/>
      <c r="J75" s="727"/>
      <c r="K75" s="727"/>
      <c r="L75" s="726"/>
      <c r="M75" s="725"/>
      <c r="N75" s="727"/>
      <c r="O75" s="726"/>
      <c r="P75" s="725"/>
      <c r="Q75" s="727"/>
      <c r="R75" s="726"/>
      <c r="S75" s="725"/>
      <c r="T75" s="727"/>
      <c r="U75" s="727"/>
      <c r="V75" s="725"/>
    </row>
    <row r="76" spans="1:256" s="232" customFormat="1" ht="11.25">
      <c r="A76" s="725"/>
      <c r="B76" s="726"/>
      <c r="C76" s="725"/>
      <c r="D76" s="727"/>
      <c r="E76" s="726"/>
      <c r="F76" s="725"/>
      <c r="G76" s="727"/>
      <c r="H76" s="726"/>
      <c r="I76" s="725"/>
      <c r="J76" s="727"/>
      <c r="K76" s="727"/>
      <c r="L76" s="726"/>
      <c r="M76" s="725"/>
      <c r="N76" s="727"/>
      <c r="O76" s="726"/>
      <c r="P76" s="725"/>
      <c r="Q76" s="727"/>
      <c r="R76" s="726"/>
      <c r="S76" s="725"/>
      <c r="T76" s="727"/>
      <c r="U76" s="727"/>
      <c r="V76" s="725"/>
    </row>
    <row r="77" spans="1:256" s="232" customFormat="1">
      <c r="A77" s="725"/>
      <c r="B77" s="726"/>
      <c r="C77" s="725"/>
      <c r="D77" s="727"/>
      <c r="E77" s="726"/>
      <c r="F77" s="725"/>
      <c r="G77" s="727"/>
      <c r="H77" s="726"/>
      <c r="I77" s="725"/>
      <c r="J77" s="727"/>
      <c r="K77" s="727"/>
      <c r="L77" s="726"/>
      <c r="M77" s="728"/>
      <c r="N77" s="729"/>
      <c r="O77" s="730"/>
      <c r="P77" s="728"/>
      <c r="Q77" s="729"/>
      <c r="R77" s="730"/>
      <c r="S77" s="728"/>
      <c r="T77" s="729"/>
      <c r="U77" s="729"/>
      <c r="V77" s="728"/>
      <c r="W77" s="731"/>
      <c r="X77" s="731"/>
      <c r="Y77" s="731"/>
      <c r="Z77" s="731"/>
      <c r="AA77" s="731"/>
      <c r="AB77" s="731"/>
      <c r="AC77" s="731"/>
      <c r="AD77" s="731"/>
      <c r="AE77" s="731"/>
      <c r="AF77" s="731"/>
      <c r="AG77" s="731"/>
      <c r="AH77" s="731"/>
      <c r="AI77" s="731"/>
      <c r="AJ77" s="731"/>
      <c r="AK77" s="731"/>
      <c r="AL77" s="731"/>
      <c r="AM77" s="731"/>
      <c r="AN77" s="731"/>
      <c r="AO77" s="731"/>
      <c r="AP77" s="731"/>
      <c r="AQ77" s="731"/>
      <c r="AR77" s="731"/>
      <c r="AS77" s="731"/>
      <c r="AT77" s="731"/>
      <c r="AU77" s="731"/>
      <c r="AV77" s="731"/>
      <c r="AW77" s="731"/>
      <c r="AX77" s="731"/>
      <c r="AY77" s="731"/>
      <c r="AZ77" s="731"/>
      <c r="BA77" s="731"/>
      <c r="BB77" s="731"/>
      <c r="BC77" s="731"/>
      <c r="BD77" s="731"/>
      <c r="BE77" s="731"/>
      <c r="BF77" s="731"/>
      <c r="BG77" s="731"/>
      <c r="BH77" s="731"/>
      <c r="BI77" s="731"/>
      <c r="BJ77" s="731"/>
      <c r="BK77" s="731"/>
      <c r="BL77" s="731"/>
      <c r="BM77" s="731"/>
      <c r="BN77" s="731"/>
      <c r="BO77" s="731"/>
      <c r="BP77" s="731"/>
      <c r="BQ77" s="731"/>
      <c r="BR77" s="731"/>
      <c r="BS77" s="731"/>
      <c r="BT77" s="731"/>
      <c r="BU77" s="731"/>
      <c r="BV77" s="731"/>
      <c r="BW77" s="731"/>
      <c r="BX77" s="731"/>
      <c r="BY77" s="731"/>
      <c r="BZ77" s="731"/>
      <c r="CA77" s="731"/>
      <c r="CB77" s="731"/>
      <c r="CC77" s="731"/>
      <c r="CD77" s="731"/>
      <c r="CE77" s="731"/>
      <c r="CF77" s="731"/>
      <c r="CG77" s="731"/>
      <c r="CH77" s="731"/>
      <c r="CI77" s="731"/>
      <c r="CJ77" s="731"/>
      <c r="CK77" s="731"/>
      <c r="CL77" s="731"/>
      <c r="CM77" s="731"/>
      <c r="CN77" s="731"/>
      <c r="CO77" s="731"/>
      <c r="CP77" s="731"/>
      <c r="CQ77" s="731"/>
      <c r="CR77" s="731"/>
      <c r="CS77" s="731"/>
      <c r="CT77" s="731"/>
      <c r="CU77" s="731"/>
      <c r="CV77" s="731"/>
      <c r="CW77" s="731"/>
      <c r="CX77" s="731"/>
      <c r="CY77" s="731"/>
      <c r="CZ77" s="731"/>
      <c r="DA77" s="731"/>
      <c r="DB77" s="731"/>
      <c r="DC77" s="731"/>
      <c r="DD77" s="731"/>
      <c r="DE77" s="731"/>
      <c r="DF77" s="731"/>
      <c r="DG77" s="731"/>
      <c r="DH77" s="731"/>
      <c r="DI77" s="731"/>
      <c r="DJ77" s="731"/>
      <c r="DK77" s="731"/>
      <c r="DL77" s="731"/>
      <c r="DM77" s="731"/>
      <c r="DN77" s="731"/>
      <c r="DO77" s="731"/>
      <c r="DP77" s="731"/>
      <c r="DQ77" s="731"/>
      <c r="DR77" s="731"/>
      <c r="DS77" s="731"/>
      <c r="DT77" s="731"/>
      <c r="DU77" s="731"/>
      <c r="DV77" s="731"/>
      <c r="DW77" s="731"/>
      <c r="DX77" s="731"/>
      <c r="DY77" s="731"/>
      <c r="DZ77" s="731"/>
      <c r="EA77" s="731"/>
      <c r="EB77" s="731"/>
      <c r="EC77" s="731"/>
      <c r="ED77" s="731"/>
      <c r="EE77" s="731"/>
      <c r="EF77" s="731"/>
      <c r="EG77" s="731"/>
      <c r="EH77" s="731"/>
      <c r="EI77" s="731"/>
      <c r="EJ77" s="731"/>
      <c r="EK77" s="731"/>
      <c r="EL77" s="731"/>
      <c r="EM77" s="731"/>
      <c r="EN77" s="731"/>
      <c r="EO77" s="731"/>
      <c r="EP77" s="731"/>
      <c r="EQ77" s="731"/>
      <c r="ER77" s="731"/>
      <c r="ES77" s="731"/>
      <c r="ET77" s="731"/>
      <c r="EU77" s="731"/>
      <c r="EV77" s="731"/>
      <c r="EW77" s="731"/>
      <c r="EX77" s="731"/>
      <c r="EY77" s="731"/>
      <c r="EZ77" s="731"/>
      <c r="FA77" s="731"/>
      <c r="FB77" s="731"/>
      <c r="FC77" s="731"/>
      <c r="FD77" s="731"/>
      <c r="FE77" s="731"/>
      <c r="FF77" s="731"/>
      <c r="FG77" s="731"/>
      <c r="FH77" s="731"/>
      <c r="FI77" s="731"/>
      <c r="FJ77" s="731"/>
      <c r="FK77" s="731"/>
      <c r="FL77" s="731"/>
      <c r="FM77" s="731"/>
      <c r="FN77" s="731"/>
      <c r="FO77" s="731"/>
      <c r="FP77" s="731"/>
      <c r="FQ77" s="731"/>
      <c r="FR77" s="731"/>
      <c r="FS77" s="731"/>
      <c r="FT77" s="731"/>
      <c r="FU77" s="731"/>
      <c r="FV77" s="731"/>
      <c r="FW77" s="731"/>
      <c r="FX77" s="731"/>
      <c r="FY77" s="731"/>
      <c r="FZ77" s="731"/>
      <c r="GA77" s="731"/>
      <c r="GB77" s="731"/>
      <c r="GC77" s="731"/>
      <c r="GD77" s="731"/>
      <c r="GE77" s="731"/>
      <c r="GF77" s="731"/>
      <c r="GG77" s="731"/>
      <c r="GH77" s="731"/>
      <c r="GI77" s="731"/>
      <c r="GJ77" s="731"/>
      <c r="GK77" s="731"/>
      <c r="GL77" s="731"/>
      <c r="GM77" s="731"/>
      <c r="GN77" s="731"/>
      <c r="GO77" s="731"/>
      <c r="GP77" s="731"/>
      <c r="GQ77" s="731"/>
      <c r="GR77" s="731"/>
      <c r="GS77" s="731"/>
      <c r="GT77" s="731"/>
      <c r="GU77" s="731"/>
      <c r="GV77" s="731"/>
      <c r="GW77" s="731"/>
      <c r="GX77" s="731"/>
      <c r="GY77" s="731"/>
      <c r="GZ77" s="731"/>
      <c r="HA77" s="731"/>
      <c r="HB77" s="731"/>
      <c r="HC77" s="731"/>
      <c r="HD77" s="731"/>
      <c r="HE77" s="731"/>
      <c r="HF77" s="731"/>
      <c r="HG77" s="731"/>
      <c r="HH77" s="731"/>
      <c r="HI77" s="731"/>
      <c r="HJ77" s="731"/>
      <c r="HK77" s="731"/>
      <c r="HL77" s="731"/>
      <c r="HM77" s="731"/>
      <c r="HN77" s="731"/>
      <c r="HO77" s="731"/>
      <c r="HP77" s="731"/>
      <c r="HQ77" s="731"/>
      <c r="HR77" s="731"/>
      <c r="HS77" s="731"/>
      <c r="HT77" s="731"/>
      <c r="HU77" s="731"/>
      <c r="HV77" s="731"/>
      <c r="HW77" s="731"/>
      <c r="HX77" s="731"/>
      <c r="HY77" s="731"/>
      <c r="HZ77" s="731"/>
      <c r="IA77" s="731"/>
      <c r="IB77" s="731"/>
      <c r="IC77" s="731"/>
      <c r="ID77" s="731"/>
      <c r="IE77" s="731"/>
      <c r="IF77" s="731"/>
      <c r="IG77" s="731"/>
      <c r="IH77" s="731"/>
      <c r="II77" s="731"/>
      <c r="IJ77" s="731"/>
      <c r="IK77" s="731"/>
      <c r="IL77" s="731"/>
      <c r="IM77" s="731"/>
      <c r="IN77" s="731"/>
      <c r="IO77" s="731"/>
      <c r="IP77" s="731"/>
      <c r="IQ77" s="731"/>
      <c r="IR77" s="731"/>
      <c r="IS77" s="731"/>
      <c r="IT77" s="731"/>
      <c r="IU77" s="731"/>
      <c r="IV77" s="731"/>
    </row>
    <row r="78" spans="1:256" s="232" customFormat="1">
      <c r="A78" s="725"/>
      <c r="B78" s="726"/>
      <c r="C78" s="725"/>
      <c r="D78" s="727"/>
      <c r="E78" s="726"/>
      <c r="F78" s="725"/>
      <c r="G78" s="727"/>
      <c r="H78" s="726"/>
      <c r="I78" s="725"/>
      <c r="J78" s="727"/>
      <c r="K78" s="727"/>
      <c r="L78" s="726"/>
      <c r="M78" s="728"/>
      <c r="N78" s="729"/>
      <c r="O78" s="730"/>
      <c r="P78" s="728"/>
      <c r="Q78" s="729"/>
      <c r="R78" s="730"/>
      <c r="S78" s="728"/>
      <c r="T78" s="729"/>
      <c r="U78" s="729"/>
      <c r="V78" s="728"/>
      <c r="W78" s="731"/>
      <c r="X78" s="731"/>
      <c r="Y78" s="731"/>
      <c r="Z78" s="731"/>
      <c r="AA78" s="731"/>
      <c r="AB78" s="731"/>
      <c r="AC78" s="731"/>
      <c r="AD78" s="731"/>
      <c r="AE78" s="731"/>
      <c r="AF78" s="731"/>
      <c r="AG78" s="731"/>
      <c r="AH78" s="731"/>
      <c r="AI78" s="731"/>
      <c r="AJ78" s="731"/>
      <c r="AK78" s="731"/>
      <c r="AL78" s="731"/>
      <c r="AM78" s="731"/>
      <c r="AN78" s="731"/>
      <c r="AO78" s="731"/>
      <c r="AP78" s="731"/>
      <c r="AQ78" s="731"/>
      <c r="AR78" s="731"/>
      <c r="AS78" s="731"/>
      <c r="AT78" s="731"/>
      <c r="AU78" s="731"/>
      <c r="AV78" s="731"/>
      <c r="AW78" s="731"/>
      <c r="AX78" s="731"/>
      <c r="AY78" s="731"/>
      <c r="AZ78" s="731"/>
      <c r="BA78" s="731"/>
      <c r="BB78" s="731"/>
      <c r="BC78" s="731"/>
      <c r="BD78" s="731"/>
      <c r="BE78" s="731"/>
      <c r="BF78" s="731"/>
      <c r="BG78" s="731"/>
      <c r="BH78" s="731"/>
      <c r="BI78" s="731"/>
      <c r="BJ78" s="731"/>
      <c r="BK78" s="731"/>
      <c r="BL78" s="731"/>
      <c r="BM78" s="731"/>
      <c r="BN78" s="731"/>
      <c r="BO78" s="731"/>
      <c r="BP78" s="731"/>
      <c r="BQ78" s="731"/>
      <c r="BR78" s="731"/>
      <c r="BS78" s="731"/>
      <c r="BT78" s="731"/>
      <c r="BU78" s="731"/>
      <c r="BV78" s="731"/>
      <c r="BW78" s="731"/>
      <c r="BX78" s="731"/>
      <c r="BY78" s="731"/>
      <c r="BZ78" s="731"/>
      <c r="CA78" s="731"/>
      <c r="CB78" s="731"/>
      <c r="CC78" s="731"/>
      <c r="CD78" s="731"/>
      <c r="CE78" s="731"/>
      <c r="CF78" s="731"/>
      <c r="CG78" s="731"/>
      <c r="CH78" s="731"/>
      <c r="CI78" s="731"/>
      <c r="CJ78" s="731"/>
      <c r="CK78" s="731"/>
      <c r="CL78" s="731"/>
      <c r="CM78" s="731"/>
      <c r="CN78" s="731"/>
      <c r="CO78" s="731"/>
      <c r="CP78" s="731"/>
      <c r="CQ78" s="731"/>
      <c r="CR78" s="731"/>
      <c r="CS78" s="731"/>
      <c r="CT78" s="731"/>
      <c r="CU78" s="731"/>
      <c r="CV78" s="731"/>
      <c r="CW78" s="731"/>
      <c r="CX78" s="731"/>
      <c r="CY78" s="731"/>
      <c r="CZ78" s="731"/>
      <c r="DA78" s="731"/>
      <c r="DB78" s="731"/>
      <c r="DC78" s="731"/>
      <c r="DD78" s="731"/>
      <c r="DE78" s="731"/>
      <c r="DF78" s="731"/>
      <c r="DG78" s="731"/>
      <c r="DH78" s="731"/>
      <c r="DI78" s="731"/>
      <c r="DJ78" s="731"/>
      <c r="DK78" s="731"/>
      <c r="DL78" s="731"/>
      <c r="DM78" s="731"/>
      <c r="DN78" s="731"/>
      <c r="DO78" s="731"/>
      <c r="DP78" s="731"/>
      <c r="DQ78" s="731"/>
      <c r="DR78" s="731"/>
      <c r="DS78" s="731"/>
      <c r="DT78" s="731"/>
      <c r="DU78" s="731"/>
      <c r="DV78" s="731"/>
      <c r="DW78" s="731"/>
      <c r="DX78" s="731"/>
      <c r="DY78" s="731"/>
      <c r="DZ78" s="731"/>
      <c r="EA78" s="731"/>
      <c r="EB78" s="731"/>
      <c r="EC78" s="731"/>
      <c r="ED78" s="731"/>
      <c r="EE78" s="731"/>
      <c r="EF78" s="731"/>
      <c r="EG78" s="731"/>
      <c r="EH78" s="731"/>
      <c r="EI78" s="731"/>
      <c r="EJ78" s="731"/>
      <c r="EK78" s="731"/>
      <c r="EL78" s="731"/>
      <c r="EM78" s="731"/>
      <c r="EN78" s="731"/>
      <c r="EO78" s="731"/>
      <c r="EP78" s="731"/>
      <c r="EQ78" s="731"/>
      <c r="ER78" s="731"/>
      <c r="ES78" s="731"/>
      <c r="ET78" s="731"/>
      <c r="EU78" s="731"/>
      <c r="EV78" s="731"/>
      <c r="EW78" s="731"/>
      <c r="EX78" s="731"/>
      <c r="EY78" s="731"/>
      <c r="EZ78" s="731"/>
      <c r="FA78" s="731"/>
      <c r="FB78" s="731"/>
      <c r="FC78" s="731"/>
      <c r="FD78" s="731"/>
      <c r="FE78" s="731"/>
      <c r="FF78" s="731"/>
      <c r="FG78" s="731"/>
      <c r="FH78" s="731"/>
      <c r="FI78" s="731"/>
      <c r="FJ78" s="731"/>
      <c r="FK78" s="731"/>
      <c r="FL78" s="731"/>
      <c r="FM78" s="731"/>
      <c r="FN78" s="731"/>
      <c r="FO78" s="731"/>
      <c r="FP78" s="731"/>
      <c r="FQ78" s="731"/>
      <c r="FR78" s="731"/>
      <c r="FS78" s="731"/>
      <c r="FT78" s="731"/>
      <c r="FU78" s="731"/>
      <c r="FV78" s="731"/>
      <c r="FW78" s="731"/>
      <c r="FX78" s="731"/>
      <c r="FY78" s="731"/>
      <c r="FZ78" s="731"/>
      <c r="GA78" s="731"/>
      <c r="GB78" s="731"/>
      <c r="GC78" s="731"/>
      <c r="GD78" s="731"/>
      <c r="GE78" s="731"/>
      <c r="GF78" s="731"/>
      <c r="GG78" s="731"/>
      <c r="GH78" s="731"/>
      <c r="GI78" s="731"/>
      <c r="GJ78" s="731"/>
      <c r="GK78" s="731"/>
      <c r="GL78" s="731"/>
      <c r="GM78" s="731"/>
      <c r="GN78" s="731"/>
      <c r="GO78" s="731"/>
      <c r="GP78" s="731"/>
      <c r="GQ78" s="731"/>
      <c r="GR78" s="731"/>
      <c r="GS78" s="731"/>
      <c r="GT78" s="731"/>
      <c r="GU78" s="731"/>
      <c r="GV78" s="731"/>
      <c r="GW78" s="731"/>
      <c r="GX78" s="731"/>
      <c r="GY78" s="731"/>
      <c r="GZ78" s="731"/>
      <c r="HA78" s="731"/>
      <c r="HB78" s="731"/>
      <c r="HC78" s="731"/>
      <c r="HD78" s="731"/>
      <c r="HE78" s="731"/>
      <c r="HF78" s="731"/>
      <c r="HG78" s="731"/>
      <c r="HH78" s="731"/>
      <c r="HI78" s="731"/>
      <c r="HJ78" s="731"/>
      <c r="HK78" s="731"/>
      <c r="HL78" s="731"/>
      <c r="HM78" s="731"/>
      <c r="HN78" s="731"/>
      <c r="HO78" s="731"/>
      <c r="HP78" s="731"/>
      <c r="HQ78" s="731"/>
      <c r="HR78" s="731"/>
      <c r="HS78" s="731"/>
      <c r="HT78" s="731"/>
      <c r="HU78" s="731"/>
      <c r="HV78" s="731"/>
      <c r="HW78" s="731"/>
      <c r="HX78" s="731"/>
      <c r="HY78" s="731"/>
      <c r="HZ78" s="731"/>
      <c r="IA78" s="731"/>
      <c r="IB78" s="731"/>
      <c r="IC78" s="731"/>
      <c r="ID78" s="731"/>
      <c r="IE78" s="731"/>
      <c r="IF78" s="731"/>
      <c r="IG78" s="731"/>
      <c r="IH78" s="731"/>
      <c r="II78" s="731"/>
      <c r="IJ78" s="731"/>
      <c r="IK78" s="731"/>
      <c r="IL78" s="731"/>
      <c r="IM78" s="731"/>
      <c r="IN78" s="731"/>
      <c r="IO78" s="731"/>
      <c r="IP78" s="731"/>
      <c r="IQ78" s="731"/>
      <c r="IR78" s="731"/>
      <c r="IS78" s="731"/>
      <c r="IT78" s="731"/>
      <c r="IU78" s="731"/>
      <c r="IV78" s="731"/>
    </row>
    <row r="79" spans="1:256" s="232" customFormat="1">
      <c r="A79" s="725"/>
      <c r="B79" s="726"/>
      <c r="C79" s="725"/>
      <c r="D79" s="727"/>
      <c r="E79" s="726"/>
      <c r="F79" s="725"/>
      <c r="G79" s="727"/>
      <c r="H79" s="726"/>
      <c r="I79" s="725"/>
      <c r="J79" s="727"/>
      <c r="K79" s="727"/>
      <c r="L79" s="726"/>
      <c r="M79" s="728"/>
      <c r="N79" s="729"/>
      <c r="O79" s="730"/>
      <c r="P79" s="728"/>
      <c r="Q79" s="729"/>
      <c r="R79" s="730"/>
      <c r="S79" s="728"/>
      <c r="T79" s="729"/>
      <c r="U79" s="729"/>
      <c r="V79" s="728"/>
      <c r="W79" s="731"/>
      <c r="X79" s="731"/>
      <c r="Y79" s="731"/>
      <c r="Z79" s="731"/>
      <c r="AA79" s="731"/>
      <c r="AB79" s="731"/>
      <c r="AC79" s="731"/>
      <c r="AD79" s="731"/>
      <c r="AE79" s="731"/>
      <c r="AF79" s="731"/>
      <c r="AG79" s="731"/>
      <c r="AH79" s="731"/>
      <c r="AI79" s="731"/>
      <c r="AJ79" s="731"/>
      <c r="AK79" s="731"/>
      <c r="AL79" s="731"/>
      <c r="AM79" s="731"/>
      <c r="AN79" s="731"/>
      <c r="AO79" s="731"/>
      <c r="AP79" s="731"/>
      <c r="AQ79" s="731"/>
      <c r="AR79" s="731"/>
      <c r="AS79" s="731"/>
      <c r="AT79" s="731"/>
      <c r="AU79" s="731"/>
      <c r="AV79" s="731"/>
      <c r="AW79" s="731"/>
      <c r="AX79" s="731"/>
      <c r="AY79" s="731"/>
      <c r="AZ79" s="731"/>
      <c r="BA79" s="731"/>
      <c r="BB79" s="731"/>
      <c r="BC79" s="731"/>
      <c r="BD79" s="731"/>
      <c r="BE79" s="731"/>
      <c r="BF79" s="731"/>
      <c r="BG79" s="731"/>
      <c r="BH79" s="731"/>
      <c r="BI79" s="731"/>
      <c r="BJ79" s="731"/>
      <c r="BK79" s="731"/>
      <c r="BL79" s="731"/>
      <c r="BM79" s="731"/>
      <c r="BN79" s="731"/>
      <c r="BO79" s="731"/>
      <c r="BP79" s="731"/>
      <c r="BQ79" s="731"/>
      <c r="BR79" s="731"/>
      <c r="BS79" s="731"/>
      <c r="BT79" s="731"/>
      <c r="BU79" s="731"/>
      <c r="BV79" s="731"/>
      <c r="BW79" s="731"/>
      <c r="BX79" s="731"/>
      <c r="BY79" s="731"/>
      <c r="BZ79" s="731"/>
      <c r="CA79" s="731"/>
      <c r="CB79" s="731"/>
      <c r="CC79" s="731"/>
      <c r="CD79" s="731"/>
      <c r="CE79" s="731"/>
      <c r="CF79" s="731"/>
      <c r="CG79" s="731"/>
      <c r="CH79" s="731"/>
      <c r="CI79" s="731"/>
      <c r="CJ79" s="731"/>
      <c r="CK79" s="731"/>
      <c r="CL79" s="731"/>
      <c r="CM79" s="731"/>
      <c r="CN79" s="731"/>
      <c r="CO79" s="731"/>
      <c r="CP79" s="731"/>
      <c r="CQ79" s="731"/>
      <c r="CR79" s="731"/>
      <c r="CS79" s="731"/>
      <c r="CT79" s="731"/>
      <c r="CU79" s="731"/>
      <c r="CV79" s="731"/>
      <c r="CW79" s="731"/>
      <c r="CX79" s="731"/>
      <c r="CY79" s="731"/>
      <c r="CZ79" s="731"/>
      <c r="DA79" s="731"/>
      <c r="DB79" s="731"/>
      <c r="DC79" s="731"/>
      <c r="DD79" s="731"/>
      <c r="DE79" s="731"/>
      <c r="DF79" s="731"/>
      <c r="DG79" s="731"/>
      <c r="DH79" s="731"/>
      <c r="DI79" s="731"/>
      <c r="DJ79" s="731"/>
      <c r="DK79" s="731"/>
      <c r="DL79" s="731"/>
      <c r="DM79" s="731"/>
      <c r="DN79" s="731"/>
      <c r="DO79" s="731"/>
      <c r="DP79" s="731"/>
      <c r="DQ79" s="731"/>
      <c r="DR79" s="731"/>
      <c r="DS79" s="731"/>
      <c r="DT79" s="731"/>
      <c r="DU79" s="731"/>
      <c r="DV79" s="731"/>
      <c r="DW79" s="731"/>
      <c r="DX79" s="731"/>
      <c r="DY79" s="731"/>
      <c r="DZ79" s="731"/>
      <c r="EA79" s="731"/>
      <c r="EB79" s="731"/>
      <c r="EC79" s="731"/>
      <c r="ED79" s="731"/>
      <c r="EE79" s="731"/>
      <c r="EF79" s="731"/>
      <c r="EG79" s="731"/>
      <c r="EH79" s="731"/>
      <c r="EI79" s="731"/>
      <c r="EJ79" s="731"/>
      <c r="EK79" s="731"/>
      <c r="EL79" s="731"/>
      <c r="EM79" s="731"/>
      <c r="EN79" s="731"/>
      <c r="EO79" s="731"/>
      <c r="EP79" s="731"/>
      <c r="EQ79" s="731"/>
      <c r="ER79" s="731"/>
      <c r="ES79" s="731"/>
      <c r="ET79" s="731"/>
      <c r="EU79" s="731"/>
      <c r="EV79" s="731"/>
      <c r="EW79" s="731"/>
      <c r="EX79" s="731"/>
      <c r="EY79" s="731"/>
      <c r="EZ79" s="731"/>
      <c r="FA79" s="731"/>
      <c r="FB79" s="731"/>
      <c r="FC79" s="731"/>
      <c r="FD79" s="731"/>
      <c r="FE79" s="731"/>
      <c r="FF79" s="731"/>
      <c r="FG79" s="731"/>
      <c r="FH79" s="731"/>
      <c r="FI79" s="731"/>
      <c r="FJ79" s="731"/>
      <c r="FK79" s="731"/>
      <c r="FL79" s="731"/>
      <c r="FM79" s="731"/>
      <c r="FN79" s="731"/>
      <c r="FO79" s="731"/>
      <c r="FP79" s="731"/>
      <c r="FQ79" s="731"/>
      <c r="FR79" s="731"/>
      <c r="FS79" s="731"/>
      <c r="FT79" s="731"/>
      <c r="FU79" s="731"/>
      <c r="FV79" s="731"/>
      <c r="FW79" s="731"/>
      <c r="FX79" s="731"/>
      <c r="FY79" s="731"/>
      <c r="FZ79" s="731"/>
      <c r="GA79" s="731"/>
      <c r="GB79" s="731"/>
      <c r="GC79" s="731"/>
      <c r="GD79" s="731"/>
      <c r="GE79" s="731"/>
      <c r="GF79" s="731"/>
      <c r="GG79" s="731"/>
      <c r="GH79" s="731"/>
      <c r="GI79" s="731"/>
      <c r="GJ79" s="731"/>
      <c r="GK79" s="731"/>
      <c r="GL79" s="731"/>
      <c r="GM79" s="731"/>
      <c r="GN79" s="731"/>
      <c r="GO79" s="731"/>
      <c r="GP79" s="731"/>
      <c r="GQ79" s="731"/>
      <c r="GR79" s="731"/>
      <c r="GS79" s="731"/>
      <c r="GT79" s="731"/>
      <c r="GU79" s="731"/>
      <c r="GV79" s="731"/>
      <c r="GW79" s="731"/>
      <c r="GX79" s="731"/>
      <c r="GY79" s="731"/>
      <c r="GZ79" s="731"/>
      <c r="HA79" s="731"/>
      <c r="HB79" s="731"/>
      <c r="HC79" s="731"/>
      <c r="HD79" s="731"/>
      <c r="HE79" s="731"/>
      <c r="HF79" s="731"/>
      <c r="HG79" s="731"/>
      <c r="HH79" s="731"/>
      <c r="HI79" s="731"/>
      <c r="HJ79" s="731"/>
      <c r="HK79" s="731"/>
      <c r="HL79" s="731"/>
      <c r="HM79" s="731"/>
      <c r="HN79" s="731"/>
      <c r="HO79" s="731"/>
      <c r="HP79" s="731"/>
      <c r="HQ79" s="731"/>
      <c r="HR79" s="731"/>
      <c r="HS79" s="731"/>
      <c r="HT79" s="731"/>
      <c r="HU79" s="731"/>
      <c r="HV79" s="731"/>
      <c r="HW79" s="731"/>
      <c r="HX79" s="731"/>
      <c r="HY79" s="731"/>
      <c r="HZ79" s="731"/>
      <c r="IA79" s="731"/>
      <c r="IB79" s="731"/>
      <c r="IC79" s="731"/>
      <c r="ID79" s="731"/>
      <c r="IE79" s="731"/>
      <c r="IF79" s="731"/>
      <c r="IG79" s="731"/>
      <c r="IH79" s="731"/>
      <c r="II79" s="731"/>
      <c r="IJ79" s="731"/>
      <c r="IK79" s="731"/>
      <c r="IL79" s="731"/>
      <c r="IM79" s="731"/>
      <c r="IN79" s="731"/>
      <c r="IO79" s="731"/>
      <c r="IP79" s="731"/>
      <c r="IQ79" s="731"/>
      <c r="IR79" s="731"/>
      <c r="IS79" s="731"/>
      <c r="IT79" s="731"/>
      <c r="IU79" s="731"/>
      <c r="IV79" s="731"/>
    </row>
    <row r="80" spans="1:256" s="232" customFormat="1">
      <c r="A80" s="725"/>
      <c r="B80" s="726"/>
      <c r="C80" s="725"/>
      <c r="D80" s="727"/>
      <c r="E80" s="726"/>
      <c r="F80" s="725"/>
      <c r="G80" s="727"/>
      <c r="H80" s="726"/>
      <c r="I80" s="725"/>
      <c r="J80" s="727"/>
      <c r="K80" s="727"/>
      <c r="L80" s="726"/>
      <c r="M80" s="728"/>
      <c r="N80" s="729"/>
      <c r="O80" s="730"/>
      <c r="P80" s="728"/>
      <c r="Q80" s="729"/>
      <c r="R80" s="730"/>
      <c r="S80" s="728"/>
      <c r="T80" s="729"/>
      <c r="U80" s="729"/>
      <c r="V80" s="728"/>
      <c r="W80" s="731"/>
      <c r="X80" s="731"/>
      <c r="Y80" s="731"/>
      <c r="Z80" s="731"/>
      <c r="AA80" s="731"/>
      <c r="AB80" s="731"/>
      <c r="AC80" s="731"/>
      <c r="AD80" s="731"/>
      <c r="AE80" s="731"/>
      <c r="AF80" s="731"/>
      <c r="AG80" s="731"/>
      <c r="AH80" s="731"/>
      <c r="AI80" s="731"/>
      <c r="AJ80" s="731"/>
      <c r="AK80" s="731"/>
      <c r="AL80" s="731"/>
      <c r="AM80" s="731"/>
      <c r="AN80" s="731"/>
      <c r="AO80" s="731"/>
      <c r="AP80" s="731"/>
      <c r="AQ80" s="731"/>
      <c r="AR80" s="731"/>
      <c r="AS80" s="731"/>
      <c r="AT80" s="731"/>
      <c r="AU80" s="731"/>
      <c r="AV80" s="731"/>
      <c r="AW80" s="731"/>
      <c r="AX80" s="731"/>
      <c r="AY80" s="731"/>
      <c r="AZ80" s="731"/>
      <c r="BA80" s="731"/>
      <c r="BB80" s="731"/>
      <c r="BC80" s="731"/>
      <c r="BD80" s="731"/>
      <c r="BE80" s="731"/>
      <c r="BF80" s="731"/>
      <c r="BG80" s="731"/>
      <c r="BH80" s="731"/>
      <c r="BI80" s="731"/>
      <c r="BJ80" s="731"/>
      <c r="BK80" s="731"/>
      <c r="BL80" s="731"/>
      <c r="BM80" s="731"/>
      <c r="BN80" s="731"/>
      <c r="BO80" s="731"/>
      <c r="BP80" s="731"/>
      <c r="BQ80" s="731"/>
      <c r="BR80" s="731"/>
      <c r="BS80" s="731"/>
      <c r="BT80" s="731"/>
      <c r="BU80" s="731"/>
      <c r="BV80" s="731"/>
      <c r="BW80" s="731"/>
      <c r="BX80" s="731"/>
      <c r="BY80" s="731"/>
      <c r="BZ80" s="731"/>
      <c r="CA80" s="731"/>
      <c r="CB80" s="731"/>
      <c r="CC80" s="731"/>
      <c r="CD80" s="731"/>
      <c r="CE80" s="731"/>
      <c r="CF80" s="731"/>
      <c r="CG80" s="731"/>
      <c r="CH80" s="731"/>
      <c r="CI80" s="731"/>
      <c r="CJ80" s="731"/>
      <c r="CK80" s="731"/>
      <c r="CL80" s="731"/>
      <c r="CM80" s="731"/>
      <c r="CN80" s="731"/>
      <c r="CO80" s="731"/>
      <c r="CP80" s="731"/>
      <c r="CQ80" s="731"/>
      <c r="CR80" s="731"/>
      <c r="CS80" s="731"/>
      <c r="CT80" s="731"/>
      <c r="CU80" s="731"/>
      <c r="CV80" s="731"/>
      <c r="CW80" s="731"/>
      <c r="CX80" s="731"/>
      <c r="CY80" s="731"/>
      <c r="CZ80" s="731"/>
      <c r="DA80" s="731"/>
      <c r="DB80" s="731"/>
      <c r="DC80" s="731"/>
      <c r="DD80" s="731"/>
      <c r="DE80" s="731"/>
      <c r="DF80" s="731"/>
      <c r="DG80" s="731"/>
      <c r="DH80" s="731"/>
      <c r="DI80" s="731"/>
      <c r="DJ80" s="731"/>
      <c r="DK80" s="731"/>
      <c r="DL80" s="731"/>
      <c r="DM80" s="731"/>
      <c r="DN80" s="731"/>
      <c r="DO80" s="731"/>
      <c r="DP80" s="731"/>
      <c r="DQ80" s="731"/>
      <c r="DR80" s="731"/>
      <c r="DS80" s="731"/>
      <c r="DT80" s="731"/>
      <c r="DU80" s="731"/>
      <c r="DV80" s="731"/>
      <c r="DW80" s="731"/>
      <c r="DX80" s="731"/>
      <c r="DY80" s="731"/>
      <c r="DZ80" s="731"/>
      <c r="EA80" s="731"/>
      <c r="EB80" s="731"/>
      <c r="EC80" s="731"/>
      <c r="ED80" s="731"/>
      <c r="EE80" s="731"/>
      <c r="EF80" s="731"/>
      <c r="EG80" s="731"/>
      <c r="EH80" s="731"/>
      <c r="EI80" s="731"/>
      <c r="EJ80" s="731"/>
      <c r="EK80" s="731"/>
      <c r="EL80" s="731"/>
      <c r="EM80" s="731"/>
      <c r="EN80" s="731"/>
      <c r="EO80" s="731"/>
      <c r="EP80" s="731"/>
      <c r="EQ80" s="731"/>
      <c r="ER80" s="731"/>
      <c r="ES80" s="731"/>
      <c r="ET80" s="731"/>
      <c r="EU80" s="731"/>
      <c r="EV80" s="731"/>
      <c r="EW80" s="731"/>
      <c r="EX80" s="731"/>
      <c r="EY80" s="731"/>
      <c r="EZ80" s="731"/>
      <c r="FA80" s="731"/>
      <c r="FB80" s="731"/>
      <c r="FC80" s="731"/>
      <c r="FD80" s="731"/>
      <c r="FE80" s="731"/>
      <c r="FF80" s="731"/>
      <c r="FG80" s="731"/>
      <c r="FH80" s="731"/>
      <c r="FI80" s="731"/>
      <c r="FJ80" s="731"/>
      <c r="FK80" s="731"/>
      <c r="FL80" s="731"/>
      <c r="FM80" s="731"/>
      <c r="FN80" s="731"/>
      <c r="FO80" s="731"/>
      <c r="FP80" s="731"/>
      <c r="FQ80" s="731"/>
      <c r="FR80" s="731"/>
      <c r="FS80" s="731"/>
      <c r="FT80" s="731"/>
      <c r="FU80" s="731"/>
      <c r="FV80" s="731"/>
      <c r="FW80" s="731"/>
      <c r="FX80" s="731"/>
      <c r="FY80" s="731"/>
      <c r="FZ80" s="731"/>
      <c r="GA80" s="731"/>
      <c r="GB80" s="731"/>
      <c r="GC80" s="731"/>
      <c r="GD80" s="731"/>
      <c r="GE80" s="731"/>
      <c r="GF80" s="731"/>
      <c r="GG80" s="731"/>
      <c r="GH80" s="731"/>
      <c r="GI80" s="731"/>
      <c r="GJ80" s="731"/>
      <c r="GK80" s="731"/>
      <c r="GL80" s="731"/>
      <c r="GM80" s="731"/>
      <c r="GN80" s="731"/>
      <c r="GO80" s="731"/>
      <c r="GP80" s="731"/>
      <c r="GQ80" s="731"/>
      <c r="GR80" s="731"/>
      <c r="GS80" s="731"/>
      <c r="GT80" s="731"/>
      <c r="GU80" s="731"/>
      <c r="GV80" s="731"/>
      <c r="GW80" s="731"/>
      <c r="GX80" s="731"/>
      <c r="GY80" s="731"/>
      <c r="GZ80" s="731"/>
      <c r="HA80" s="731"/>
      <c r="HB80" s="731"/>
      <c r="HC80" s="731"/>
      <c r="HD80" s="731"/>
      <c r="HE80" s="731"/>
      <c r="HF80" s="731"/>
      <c r="HG80" s="731"/>
      <c r="HH80" s="731"/>
      <c r="HI80" s="731"/>
      <c r="HJ80" s="731"/>
      <c r="HK80" s="731"/>
      <c r="HL80" s="731"/>
      <c r="HM80" s="731"/>
      <c r="HN80" s="731"/>
      <c r="HO80" s="731"/>
      <c r="HP80" s="731"/>
      <c r="HQ80" s="731"/>
      <c r="HR80" s="731"/>
      <c r="HS80" s="731"/>
      <c r="HT80" s="731"/>
      <c r="HU80" s="731"/>
      <c r="HV80" s="731"/>
      <c r="HW80" s="731"/>
      <c r="HX80" s="731"/>
      <c r="HY80" s="731"/>
      <c r="HZ80" s="731"/>
      <c r="IA80" s="731"/>
      <c r="IB80" s="731"/>
      <c r="IC80" s="731"/>
      <c r="ID80" s="731"/>
      <c r="IE80" s="731"/>
      <c r="IF80" s="731"/>
      <c r="IG80" s="731"/>
      <c r="IH80" s="731"/>
      <c r="II80" s="731"/>
      <c r="IJ80" s="731"/>
      <c r="IK80" s="731"/>
      <c r="IL80" s="731"/>
      <c r="IM80" s="731"/>
      <c r="IN80" s="731"/>
      <c r="IO80" s="731"/>
      <c r="IP80" s="731"/>
      <c r="IQ80" s="731"/>
      <c r="IR80" s="731"/>
      <c r="IS80" s="731"/>
      <c r="IT80" s="731"/>
      <c r="IU80" s="731"/>
      <c r="IV80" s="731"/>
    </row>
    <row r="81" spans="1:256" s="232" customFormat="1">
      <c r="A81" s="725"/>
      <c r="B81" s="726"/>
      <c r="C81" s="725"/>
      <c r="D81" s="727"/>
      <c r="E81" s="726"/>
      <c r="F81" s="725"/>
      <c r="G81" s="727"/>
      <c r="H81" s="726"/>
      <c r="I81" s="725"/>
      <c r="J81" s="727"/>
      <c r="K81" s="727"/>
      <c r="L81" s="726"/>
      <c r="M81" s="728"/>
      <c r="N81" s="729"/>
      <c r="O81" s="730"/>
      <c r="P81" s="728"/>
      <c r="Q81" s="729"/>
      <c r="R81" s="730"/>
      <c r="S81" s="728"/>
      <c r="T81" s="729"/>
      <c r="U81" s="729"/>
      <c r="V81" s="728"/>
      <c r="W81" s="731"/>
      <c r="X81" s="731"/>
      <c r="Y81" s="731"/>
      <c r="Z81" s="731"/>
      <c r="AA81" s="731"/>
      <c r="AB81" s="731"/>
      <c r="AC81" s="731"/>
      <c r="AD81" s="731"/>
      <c r="AE81" s="731"/>
      <c r="AF81" s="731"/>
      <c r="AG81" s="731"/>
      <c r="AH81" s="731"/>
      <c r="AI81" s="731"/>
      <c r="AJ81" s="731"/>
      <c r="AK81" s="731"/>
      <c r="AL81" s="731"/>
      <c r="AM81" s="731"/>
      <c r="AN81" s="731"/>
      <c r="AO81" s="731"/>
      <c r="AP81" s="731"/>
      <c r="AQ81" s="731"/>
      <c r="AR81" s="731"/>
      <c r="AS81" s="731"/>
      <c r="AT81" s="731"/>
      <c r="AU81" s="731"/>
      <c r="AV81" s="731"/>
      <c r="AW81" s="731"/>
      <c r="AX81" s="731"/>
      <c r="AY81" s="731"/>
      <c r="AZ81" s="731"/>
      <c r="BA81" s="731"/>
      <c r="BB81" s="731"/>
      <c r="BC81" s="731"/>
      <c r="BD81" s="731"/>
      <c r="BE81" s="731"/>
      <c r="BF81" s="731"/>
      <c r="BG81" s="731"/>
      <c r="BH81" s="731"/>
      <c r="BI81" s="731"/>
      <c r="BJ81" s="731"/>
      <c r="BK81" s="731"/>
      <c r="BL81" s="731"/>
      <c r="BM81" s="731"/>
      <c r="BN81" s="731"/>
      <c r="BO81" s="731"/>
      <c r="BP81" s="731"/>
      <c r="BQ81" s="731"/>
      <c r="BR81" s="731"/>
      <c r="BS81" s="731"/>
      <c r="BT81" s="731"/>
      <c r="BU81" s="731"/>
      <c r="BV81" s="731"/>
      <c r="BW81" s="731"/>
      <c r="BX81" s="731"/>
      <c r="BY81" s="731"/>
      <c r="BZ81" s="731"/>
      <c r="CA81" s="731"/>
      <c r="CB81" s="731"/>
      <c r="CC81" s="731"/>
      <c r="CD81" s="731"/>
      <c r="CE81" s="731"/>
      <c r="CF81" s="731"/>
      <c r="CG81" s="731"/>
      <c r="CH81" s="731"/>
      <c r="CI81" s="731"/>
      <c r="CJ81" s="731"/>
      <c r="CK81" s="731"/>
      <c r="CL81" s="731"/>
      <c r="CM81" s="731"/>
      <c r="CN81" s="731"/>
      <c r="CO81" s="731"/>
      <c r="CP81" s="731"/>
      <c r="CQ81" s="731"/>
      <c r="CR81" s="731"/>
      <c r="CS81" s="731"/>
      <c r="CT81" s="731"/>
      <c r="CU81" s="731"/>
      <c r="CV81" s="731"/>
      <c r="CW81" s="731"/>
      <c r="CX81" s="731"/>
      <c r="CY81" s="731"/>
      <c r="CZ81" s="731"/>
      <c r="DA81" s="731"/>
      <c r="DB81" s="731"/>
      <c r="DC81" s="731"/>
      <c r="DD81" s="731"/>
      <c r="DE81" s="731"/>
      <c r="DF81" s="731"/>
      <c r="DG81" s="731"/>
      <c r="DH81" s="731"/>
      <c r="DI81" s="731"/>
      <c r="DJ81" s="731"/>
      <c r="DK81" s="731"/>
      <c r="DL81" s="731"/>
      <c r="DM81" s="731"/>
      <c r="DN81" s="731"/>
      <c r="DO81" s="731"/>
      <c r="DP81" s="731"/>
      <c r="DQ81" s="731"/>
      <c r="DR81" s="731"/>
      <c r="DS81" s="731"/>
      <c r="DT81" s="731"/>
      <c r="DU81" s="731"/>
      <c r="DV81" s="731"/>
      <c r="DW81" s="731"/>
      <c r="DX81" s="731"/>
      <c r="DY81" s="731"/>
      <c r="DZ81" s="731"/>
      <c r="EA81" s="731"/>
      <c r="EB81" s="731"/>
      <c r="EC81" s="731"/>
      <c r="ED81" s="731"/>
      <c r="EE81" s="731"/>
      <c r="EF81" s="731"/>
      <c r="EG81" s="731"/>
      <c r="EH81" s="731"/>
      <c r="EI81" s="731"/>
      <c r="EJ81" s="731"/>
      <c r="EK81" s="731"/>
      <c r="EL81" s="731"/>
      <c r="EM81" s="731"/>
      <c r="EN81" s="731"/>
      <c r="EO81" s="731"/>
      <c r="EP81" s="731"/>
      <c r="EQ81" s="731"/>
      <c r="ER81" s="731"/>
      <c r="ES81" s="731"/>
      <c r="ET81" s="731"/>
      <c r="EU81" s="731"/>
      <c r="EV81" s="731"/>
      <c r="EW81" s="731"/>
      <c r="EX81" s="731"/>
      <c r="EY81" s="731"/>
      <c r="EZ81" s="731"/>
      <c r="FA81" s="731"/>
      <c r="FB81" s="731"/>
      <c r="FC81" s="731"/>
      <c r="FD81" s="731"/>
      <c r="FE81" s="731"/>
      <c r="FF81" s="731"/>
      <c r="FG81" s="731"/>
      <c r="FH81" s="731"/>
      <c r="FI81" s="731"/>
      <c r="FJ81" s="731"/>
      <c r="FK81" s="731"/>
      <c r="FL81" s="731"/>
      <c r="FM81" s="731"/>
      <c r="FN81" s="731"/>
      <c r="FO81" s="731"/>
      <c r="FP81" s="731"/>
      <c r="FQ81" s="731"/>
      <c r="FR81" s="731"/>
      <c r="FS81" s="731"/>
      <c r="FT81" s="731"/>
      <c r="FU81" s="731"/>
      <c r="FV81" s="731"/>
      <c r="FW81" s="731"/>
      <c r="FX81" s="731"/>
      <c r="FY81" s="731"/>
      <c r="FZ81" s="731"/>
      <c r="GA81" s="731"/>
      <c r="GB81" s="731"/>
      <c r="GC81" s="731"/>
      <c r="GD81" s="731"/>
      <c r="GE81" s="731"/>
      <c r="GF81" s="731"/>
      <c r="GG81" s="731"/>
      <c r="GH81" s="731"/>
      <c r="GI81" s="731"/>
      <c r="GJ81" s="731"/>
      <c r="GK81" s="731"/>
      <c r="GL81" s="731"/>
      <c r="GM81" s="731"/>
      <c r="GN81" s="731"/>
      <c r="GO81" s="731"/>
      <c r="GP81" s="731"/>
      <c r="GQ81" s="731"/>
      <c r="GR81" s="731"/>
      <c r="GS81" s="731"/>
      <c r="GT81" s="731"/>
      <c r="GU81" s="731"/>
      <c r="GV81" s="731"/>
      <c r="GW81" s="731"/>
      <c r="GX81" s="731"/>
      <c r="GY81" s="731"/>
      <c r="GZ81" s="731"/>
      <c r="HA81" s="731"/>
      <c r="HB81" s="731"/>
      <c r="HC81" s="731"/>
      <c r="HD81" s="731"/>
      <c r="HE81" s="731"/>
      <c r="HF81" s="731"/>
      <c r="HG81" s="731"/>
      <c r="HH81" s="731"/>
      <c r="HI81" s="731"/>
      <c r="HJ81" s="731"/>
      <c r="HK81" s="731"/>
      <c r="HL81" s="731"/>
      <c r="HM81" s="731"/>
      <c r="HN81" s="731"/>
      <c r="HO81" s="731"/>
      <c r="HP81" s="731"/>
      <c r="HQ81" s="731"/>
      <c r="HR81" s="731"/>
      <c r="HS81" s="731"/>
      <c r="HT81" s="731"/>
      <c r="HU81" s="731"/>
      <c r="HV81" s="731"/>
      <c r="HW81" s="731"/>
      <c r="HX81" s="731"/>
      <c r="HY81" s="731"/>
      <c r="HZ81" s="731"/>
      <c r="IA81" s="731"/>
      <c r="IB81" s="731"/>
      <c r="IC81" s="731"/>
      <c r="ID81" s="731"/>
      <c r="IE81" s="731"/>
      <c r="IF81" s="731"/>
      <c r="IG81" s="731"/>
      <c r="IH81" s="731"/>
      <c r="II81" s="731"/>
      <c r="IJ81" s="731"/>
      <c r="IK81" s="731"/>
      <c r="IL81" s="731"/>
      <c r="IM81" s="731"/>
      <c r="IN81" s="731"/>
      <c r="IO81" s="731"/>
      <c r="IP81" s="731"/>
      <c r="IQ81" s="731"/>
      <c r="IR81" s="731"/>
      <c r="IS81" s="731"/>
      <c r="IT81" s="731"/>
      <c r="IU81" s="731"/>
      <c r="IV81" s="731"/>
    </row>
    <row r="82" spans="1:256" s="232" customFormat="1">
      <c r="A82" s="725"/>
      <c r="B82" s="726"/>
      <c r="C82" s="725"/>
      <c r="D82" s="727"/>
      <c r="E82" s="726"/>
      <c r="F82" s="725"/>
      <c r="G82" s="727"/>
      <c r="H82" s="726"/>
      <c r="I82" s="725"/>
      <c r="J82" s="727"/>
      <c r="K82" s="727"/>
      <c r="L82" s="726"/>
      <c r="M82" s="728"/>
      <c r="N82" s="729"/>
      <c r="O82" s="730"/>
      <c r="P82" s="728"/>
      <c r="Q82" s="729"/>
      <c r="R82" s="730"/>
      <c r="S82" s="728"/>
      <c r="T82" s="729"/>
      <c r="U82" s="729"/>
      <c r="V82" s="728"/>
      <c r="W82" s="731"/>
      <c r="X82" s="731"/>
      <c r="Y82" s="731"/>
      <c r="Z82" s="731"/>
      <c r="AA82" s="731"/>
      <c r="AB82" s="731"/>
      <c r="AC82" s="731"/>
      <c r="AD82" s="731"/>
      <c r="AE82" s="731"/>
      <c r="AF82" s="731"/>
      <c r="AG82" s="731"/>
      <c r="AH82" s="731"/>
      <c r="AI82" s="731"/>
      <c r="AJ82" s="731"/>
      <c r="AK82" s="731"/>
      <c r="AL82" s="731"/>
      <c r="AM82" s="731"/>
      <c r="AN82" s="731"/>
      <c r="AO82" s="731"/>
      <c r="AP82" s="731"/>
      <c r="AQ82" s="731"/>
      <c r="AR82" s="731"/>
      <c r="AS82" s="731"/>
      <c r="AT82" s="731"/>
      <c r="AU82" s="731"/>
      <c r="AV82" s="731"/>
      <c r="AW82" s="731"/>
      <c r="AX82" s="731"/>
      <c r="AY82" s="731"/>
      <c r="AZ82" s="731"/>
      <c r="BA82" s="731"/>
      <c r="BB82" s="731"/>
      <c r="BC82" s="731"/>
      <c r="BD82" s="731"/>
      <c r="BE82" s="731"/>
      <c r="BF82" s="731"/>
      <c r="BG82" s="731"/>
      <c r="BH82" s="731"/>
      <c r="BI82" s="731"/>
      <c r="BJ82" s="731"/>
      <c r="BK82" s="731"/>
      <c r="BL82" s="731"/>
      <c r="BM82" s="731"/>
      <c r="BN82" s="731"/>
      <c r="BO82" s="731"/>
      <c r="BP82" s="731"/>
      <c r="BQ82" s="731"/>
      <c r="BR82" s="731"/>
      <c r="BS82" s="731"/>
      <c r="BT82" s="731"/>
      <c r="BU82" s="731"/>
      <c r="BV82" s="731"/>
      <c r="BW82" s="731"/>
      <c r="BX82" s="731"/>
      <c r="BY82" s="731"/>
      <c r="BZ82" s="731"/>
      <c r="CA82" s="731"/>
      <c r="CB82" s="731"/>
      <c r="CC82" s="731"/>
      <c r="CD82" s="731"/>
      <c r="CE82" s="731"/>
      <c r="CF82" s="731"/>
      <c r="CG82" s="731"/>
      <c r="CH82" s="731"/>
      <c r="CI82" s="731"/>
      <c r="CJ82" s="731"/>
      <c r="CK82" s="731"/>
      <c r="CL82" s="731"/>
      <c r="CM82" s="731"/>
      <c r="CN82" s="731"/>
      <c r="CO82" s="731"/>
      <c r="CP82" s="731"/>
      <c r="CQ82" s="731"/>
      <c r="CR82" s="731"/>
      <c r="CS82" s="731"/>
      <c r="CT82" s="731"/>
      <c r="CU82" s="731"/>
      <c r="CV82" s="731"/>
      <c r="CW82" s="731"/>
      <c r="CX82" s="731"/>
      <c r="CY82" s="731"/>
      <c r="CZ82" s="731"/>
      <c r="DA82" s="731"/>
      <c r="DB82" s="731"/>
      <c r="DC82" s="731"/>
      <c r="DD82" s="731"/>
      <c r="DE82" s="731"/>
      <c r="DF82" s="731"/>
      <c r="DG82" s="731"/>
      <c r="DH82" s="731"/>
      <c r="DI82" s="731"/>
      <c r="DJ82" s="731"/>
      <c r="DK82" s="731"/>
      <c r="DL82" s="731"/>
      <c r="DM82" s="731"/>
      <c r="DN82" s="731"/>
      <c r="DO82" s="731"/>
      <c r="DP82" s="731"/>
      <c r="DQ82" s="731"/>
      <c r="DR82" s="731"/>
      <c r="DS82" s="731"/>
      <c r="DT82" s="731"/>
      <c r="DU82" s="731"/>
      <c r="DV82" s="731"/>
      <c r="DW82" s="731"/>
      <c r="DX82" s="731"/>
      <c r="DY82" s="731"/>
      <c r="DZ82" s="731"/>
      <c r="EA82" s="731"/>
      <c r="EB82" s="731"/>
      <c r="EC82" s="731"/>
      <c r="ED82" s="731"/>
      <c r="EE82" s="731"/>
      <c r="EF82" s="731"/>
      <c r="EG82" s="731"/>
      <c r="EH82" s="731"/>
      <c r="EI82" s="731"/>
      <c r="EJ82" s="731"/>
      <c r="EK82" s="731"/>
      <c r="EL82" s="731"/>
      <c r="EM82" s="731"/>
      <c r="EN82" s="731"/>
      <c r="EO82" s="731"/>
      <c r="EP82" s="731"/>
      <c r="EQ82" s="731"/>
      <c r="ER82" s="731"/>
      <c r="ES82" s="731"/>
      <c r="ET82" s="731"/>
      <c r="EU82" s="731"/>
      <c r="EV82" s="731"/>
      <c r="EW82" s="731"/>
      <c r="EX82" s="731"/>
      <c r="EY82" s="731"/>
      <c r="EZ82" s="731"/>
      <c r="FA82" s="731"/>
      <c r="FB82" s="731"/>
      <c r="FC82" s="731"/>
      <c r="FD82" s="731"/>
      <c r="FE82" s="731"/>
      <c r="FF82" s="731"/>
      <c r="FG82" s="731"/>
      <c r="FH82" s="731"/>
      <c r="FI82" s="731"/>
      <c r="FJ82" s="731"/>
      <c r="FK82" s="731"/>
      <c r="FL82" s="731"/>
      <c r="FM82" s="731"/>
      <c r="FN82" s="731"/>
      <c r="FO82" s="731"/>
      <c r="FP82" s="731"/>
      <c r="FQ82" s="731"/>
      <c r="FR82" s="731"/>
      <c r="FS82" s="731"/>
      <c r="FT82" s="731"/>
      <c r="FU82" s="731"/>
      <c r="FV82" s="731"/>
      <c r="FW82" s="731"/>
      <c r="FX82" s="731"/>
      <c r="FY82" s="731"/>
      <c r="FZ82" s="731"/>
      <c r="GA82" s="731"/>
      <c r="GB82" s="731"/>
      <c r="GC82" s="731"/>
      <c r="GD82" s="731"/>
      <c r="GE82" s="731"/>
      <c r="GF82" s="731"/>
      <c r="GG82" s="731"/>
      <c r="GH82" s="731"/>
      <c r="GI82" s="731"/>
      <c r="GJ82" s="731"/>
      <c r="GK82" s="731"/>
      <c r="GL82" s="731"/>
      <c r="GM82" s="731"/>
      <c r="GN82" s="731"/>
      <c r="GO82" s="731"/>
      <c r="GP82" s="731"/>
      <c r="GQ82" s="731"/>
      <c r="GR82" s="731"/>
      <c r="GS82" s="731"/>
      <c r="GT82" s="731"/>
      <c r="GU82" s="731"/>
      <c r="GV82" s="731"/>
      <c r="GW82" s="731"/>
      <c r="GX82" s="731"/>
      <c r="GY82" s="731"/>
      <c r="GZ82" s="731"/>
      <c r="HA82" s="731"/>
      <c r="HB82" s="731"/>
      <c r="HC82" s="731"/>
      <c r="HD82" s="731"/>
      <c r="HE82" s="731"/>
      <c r="HF82" s="731"/>
      <c r="HG82" s="731"/>
      <c r="HH82" s="731"/>
      <c r="HI82" s="731"/>
      <c r="HJ82" s="731"/>
      <c r="HK82" s="731"/>
      <c r="HL82" s="731"/>
      <c r="HM82" s="731"/>
      <c r="HN82" s="731"/>
      <c r="HO82" s="731"/>
      <c r="HP82" s="731"/>
      <c r="HQ82" s="731"/>
      <c r="HR82" s="731"/>
      <c r="HS82" s="731"/>
      <c r="HT82" s="731"/>
      <c r="HU82" s="731"/>
      <c r="HV82" s="731"/>
      <c r="HW82" s="731"/>
      <c r="HX82" s="731"/>
      <c r="HY82" s="731"/>
      <c r="HZ82" s="731"/>
      <c r="IA82" s="731"/>
      <c r="IB82" s="731"/>
      <c r="IC82" s="731"/>
      <c r="ID82" s="731"/>
      <c r="IE82" s="731"/>
      <c r="IF82" s="731"/>
      <c r="IG82" s="731"/>
      <c r="IH82" s="731"/>
      <c r="II82" s="731"/>
      <c r="IJ82" s="731"/>
      <c r="IK82" s="731"/>
      <c r="IL82" s="731"/>
      <c r="IM82" s="731"/>
      <c r="IN82" s="731"/>
      <c r="IO82" s="731"/>
      <c r="IP82" s="731"/>
      <c r="IQ82" s="731"/>
      <c r="IR82" s="731"/>
      <c r="IS82" s="731"/>
      <c r="IT82" s="731"/>
      <c r="IU82" s="731"/>
      <c r="IV82" s="731"/>
    </row>
    <row r="83" spans="1:256" s="232" customFormat="1">
      <c r="A83" s="725"/>
      <c r="B83" s="726"/>
      <c r="C83" s="725"/>
      <c r="D83" s="727"/>
      <c r="E83" s="726"/>
      <c r="F83" s="725"/>
      <c r="G83" s="727"/>
      <c r="H83" s="726"/>
      <c r="I83" s="725"/>
      <c r="J83" s="727"/>
      <c r="K83" s="727"/>
      <c r="L83" s="726"/>
      <c r="M83" s="728"/>
      <c r="N83" s="729"/>
      <c r="O83" s="730"/>
      <c r="P83" s="728"/>
      <c r="Q83" s="729"/>
      <c r="R83" s="730"/>
      <c r="S83" s="728"/>
      <c r="T83" s="729"/>
      <c r="U83" s="729"/>
      <c r="V83" s="728"/>
      <c r="W83" s="731"/>
      <c r="X83" s="731"/>
      <c r="Y83" s="731"/>
      <c r="Z83" s="731"/>
      <c r="AA83" s="731"/>
      <c r="AB83" s="731"/>
      <c r="AC83" s="731"/>
      <c r="AD83" s="731"/>
      <c r="AE83" s="731"/>
      <c r="AF83" s="731"/>
      <c r="AG83" s="731"/>
      <c r="AH83" s="731"/>
      <c r="AI83" s="731"/>
      <c r="AJ83" s="731"/>
      <c r="AK83" s="731"/>
      <c r="AL83" s="731"/>
      <c r="AM83" s="731"/>
      <c r="AN83" s="731"/>
      <c r="AO83" s="731"/>
      <c r="AP83" s="731"/>
      <c r="AQ83" s="731"/>
      <c r="AR83" s="731"/>
      <c r="AS83" s="731"/>
      <c r="AT83" s="731"/>
      <c r="AU83" s="731"/>
      <c r="AV83" s="731"/>
      <c r="AW83" s="731"/>
      <c r="AX83" s="731"/>
      <c r="AY83" s="731"/>
      <c r="AZ83" s="731"/>
      <c r="BA83" s="731"/>
      <c r="BB83" s="731"/>
      <c r="BC83" s="731"/>
      <c r="BD83" s="731"/>
      <c r="BE83" s="731"/>
      <c r="BF83" s="731"/>
      <c r="BG83" s="731"/>
      <c r="BH83" s="731"/>
      <c r="BI83" s="731"/>
      <c r="BJ83" s="731"/>
      <c r="BK83" s="731"/>
      <c r="BL83" s="731"/>
      <c r="BM83" s="731"/>
      <c r="BN83" s="731"/>
      <c r="BO83" s="731"/>
      <c r="BP83" s="731"/>
      <c r="BQ83" s="731"/>
      <c r="BR83" s="731"/>
      <c r="BS83" s="731"/>
      <c r="BT83" s="731"/>
      <c r="BU83" s="731"/>
      <c r="BV83" s="731"/>
      <c r="BW83" s="731"/>
      <c r="BX83" s="731"/>
      <c r="BY83" s="731"/>
      <c r="BZ83" s="731"/>
      <c r="CA83" s="731"/>
      <c r="CB83" s="731"/>
      <c r="CC83" s="731"/>
      <c r="CD83" s="731"/>
      <c r="CE83" s="731"/>
      <c r="CF83" s="731"/>
      <c r="CG83" s="731"/>
      <c r="CH83" s="731"/>
      <c r="CI83" s="731"/>
      <c r="CJ83" s="731"/>
      <c r="CK83" s="731"/>
      <c r="CL83" s="731"/>
      <c r="CM83" s="731"/>
      <c r="CN83" s="731"/>
      <c r="CO83" s="731"/>
      <c r="CP83" s="731"/>
      <c r="CQ83" s="731"/>
      <c r="CR83" s="731"/>
      <c r="CS83" s="731"/>
      <c r="CT83" s="731"/>
      <c r="CU83" s="731"/>
      <c r="CV83" s="731"/>
      <c r="CW83" s="731"/>
      <c r="CX83" s="731"/>
      <c r="CY83" s="731"/>
      <c r="CZ83" s="731"/>
      <c r="DA83" s="731"/>
      <c r="DB83" s="731"/>
      <c r="DC83" s="731"/>
      <c r="DD83" s="731"/>
      <c r="DE83" s="731"/>
      <c r="DF83" s="731"/>
      <c r="DG83" s="731"/>
      <c r="DH83" s="731"/>
      <c r="DI83" s="731"/>
      <c r="DJ83" s="731"/>
      <c r="DK83" s="731"/>
      <c r="DL83" s="731"/>
      <c r="DM83" s="731"/>
      <c r="DN83" s="731"/>
      <c r="DO83" s="731"/>
      <c r="DP83" s="731"/>
      <c r="DQ83" s="731"/>
      <c r="DR83" s="731"/>
      <c r="DS83" s="731"/>
      <c r="DT83" s="731"/>
      <c r="DU83" s="731"/>
      <c r="DV83" s="731"/>
      <c r="DW83" s="731"/>
      <c r="DX83" s="731"/>
      <c r="DY83" s="731"/>
      <c r="DZ83" s="731"/>
      <c r="EA83" s="731"/>
      <c r="EB83" s="731"/>
      <c r="EC83" s="731"/>
      <c r="ED83" s="731"/>
      <c r="EE83" s="731"/>
      <c r="EF83" s="731"/>
      <c r="EG83" s="731"/>
      <c r="EH83" s="731"/>
      <c r="EI83" s="731"/>
      <c r="EJ83" s="731"/>
      <c r="EK83" s="731"/>
      <c r="EL83" s="731"/>
      <c r="EM83" s="731"/>
      <c r="EN83" s="731"/>
      <c r="EO83" s="731"/>
      <c r="EP83" s="731"/>
      <c r="EQ83" s="731"/>
      <c r="ER83" s="731"/>
      <c r="ES83" s="731"/>
      <c r="ET83" s="731"/>
      <c r="EU83" s="731"/>
      <c r="EV83" s="731"/>
      <c r="EW83" s="731"/>
      <c r="EX83" s="731"/>
      <c r="EY83" s="731"/>
      <c r="EZ83" s="731"/>
      <c r="FA83" s="731"/>
      <c r="FB83" s="731"/>
      <c r="FC83" s="731"/>
      <c r="FD83" s="731"/>
      <c r="FE83" s="731"/>
      <c r="FF83" s="731"/>
      <c r="FG83" s="731"/>
      <c r="FH83" s="731"/>
      <c r="FI83" s="731"/>
      <c r="FJ83" s="731"/>
      <c r="FK83" s="731"/>
      <c r="FL83" s="731"/>
      <c r="FM83" s="731"/>
      <c r="FN83" s="731"/>
      <c r="FO83" s="731"/>
      <c r="FP83" s="731"/>
      <c r="FQ83" s="731"/>
      <c r="FR83" s="731"/>
      <c r="FS83" s="731"/>
      <c r="FT83" s="731"/>
      <c r="FU83" s="731"/>
      <c r="FV83" s="731"/>
      <c r="FW83" s="731"/>
      <c r="FX83" s="731"/>
      <c r="FY83" s="731"/>
      <c r="FZ83" s="731"/>
      <c r="GA83" s="731"/>
      <c r="GB83" s="731"/>
      <c r="GC83" s="731"/>
      <c r="GD83" s="731"/>
      <c r="GE83" s="731"/>
      <c r="GF83" s="731"/>
      <c r="GG83" s="731"/>
      <c r="GH83" s="731"/>
      <c r="GI83" s="731"/>
      <c r="GJ83" s="731"/>
      <c r="GK83" s="731"/>
      <c r="GL83" s="731"/>
      <c r="GM83" s="731"/>
      <c r="GN83" s="731"/>
      <c r="GO83" s="731"/>
      <c r="GP83" s="731"/>
      <c r="GQ83" s="731"/>
      <c r="GR83" s="731"/>
      <c r="GS83" s="731"/>
      <c r="GT83" s="731"/>
      <c r="GU83" s="731"/>
      <c r="GV83" s="731"/>
      <c r="GW83" s="731"/>
      <c r="GX83" s="731"/>
      <c r="GY83" s="731"/>
      <c r="GZ83" s="731"/>
      <c r="HA83" s="731"/>
      <c r="HB83" s="731"/>
      <c r="HC83" s="731"/>
      <c r="HD83" s="731"/>
      <c r="HE83" s="731"/>
      <c r="HF83" s="731"/>
      <c r="HG83" s="731"/>
      <c r="HH83" s="731"/>
      <c r="HI83" s="731"/>
      <c r="HJ83" s="731"/>
      <c r="HK83" s="731"/>
      <c r="HL83" s="731"/>
      <c r="HM83" s="731"/>
      <c r="HN83" s="731"/>
      <c r="HO83" s="731"/>
      <c r="HP83" s="731"/>
      <c r="HQ83" s="731"/>
      <c r="HR83" s="731"/>
      <c r="HS83" s="731"/>
      <c r="HT83" s="731"/>
      <c r="HU83" s="731"/>
      <c r="HV83" s="731"/>
      <c r="HW83" s="731"/>
      <c r="HX83" s="731"/>
      <c r="HY83" s="731"/>
      <c r="HZ83" s="731"/>
      <c r="IA83" s="731"/>
      <c r="IB83" s="731"/>
      <c r="IC83" s="731"/>
      <c r="ID83" s="731"/>
      <c r="IE83" s="731"/>
      <c r="IF83" s="731"/>
      <c r="IG83" s="731"/>
      <c r="IH83" s="731"/>
      <c r="II83" s="731"/>
      <c r="IJ83" s="731"/>
      <c r="IK83" s="731"/>
      <c r="IL83" s="731"/>
      <c r="IM83" s="731"/>
      <c r="IN83" s="731"/>
      <c r="IO83" s="731"/>
      <c r="IP83" s="731"/>
      <c r="IQ83" s="731"/>
      <c r="IR83" s="731"/>
      <c r="IS83" s="731"/>
      <c r="IT83" s="731"/>
      <c r="IU83" s="731"/>
      <c r="IV83" s="731"/>
    </row>
    <row r="84" spans="1:256" s="232" customFormat="1">
      <c r="A84" s="725"/>
      <c r="B84" s="726"/>
      <c r="C84" s="725"/>
      <c r="D84" s="727"/>
      <c r="E84" s="726"/>
      <c r="F84" s="725"/>
      <c r="G84" s="727"/>
      <c r="H84" s="726"/>
      <c r="I84" s="725"/>
      <c r="J84" s="727"/>
      <c r="K84" s="727"/>
      <c r="L84" s="726"/>
      <c r="M84" s="728"/>
      <c r="N84" s="729"/>
      <c r="O84" s="730"/>
      <c r="P84" s="728"/>
      <c r="Q84" s="729"/>
      <c r="R84" s="730"/>
      <c r="S84" s="728"/>
      <c r="T84" s="729"/>
      <c r="U84" s="729"/>
      <c r="V84" s="728"/>
      <c r="W84" s="731"/>
      <c r="X84" s="731"/>
      <c r="Y84" s="731"/>
      <c r="Z84" s="731"/>
      <c r="AA84" s="731"/>
      <c r="AB84" s="731"/>
      <c r="AC84" s="731"/>
      <c r="AD84" s="731"/>
      <c r="AE84" s="731"/>
      <c r="AF84" s="731"/>
      <c r="AG84" s="731"/>
      <c r="AH84" s="731"/>
      <c r="AI84" s="731"/>
      <c r="AJ84" s="731"/>
      <c r="AK84" s="731"/>
      <c r="AL84" s="731"/>
      <c r="AM84" s="731"/>
      <c r="AN84" s="731"/>
      <c r="AO84" s="731"/>
      <c r="AP84" s="731"/>
      <c r="AQ84" s="731"/>
      <c r="AR84" s="731"/>
      <c r="AS84" s="731"/>
      <c r="AT84" s="731"/>
      <c r="AU84" s="731"/>
      <c r="AV84" s="731"/>
      <c r="AW84" s="731"/>
      <c r="AX84" s="731"/>
      <c r="AY84" s="731"/>
      <c r="AZ84" s="731"/>
      <c r="BA84" s="731"/>
      <c r="BB84" s="731"/>
      <c r="BC84" s="731"/>
      <c r="BD84" s="731"/>
      <c r="BE84" s="731"/>
      <c r="BF84" s="731"/>
      <c r="BG84" s="731"/>
      <c r="BH84" s="731"/>
      <c r="BI84" s="731"/>
      <c r="BJ84" s="731"/>
      <c r="BK84" s="731"/>
      <c r="BL84" s="731"/>
      <c r="BM84" s="731"/>
      <c r="BN84" s="731"/>
      <c r="BO84" s="731"/>
      <c r="BP84" s="731"/>
      <c r="BQ84" s="731"/>
      <c r="BR84" s="731"/>
      <c r="BS84" s="731"/>
      <c r="BT84" s="731"/>
      <c r="BU84" s="731"/>
      <c r="BV84" s="731"/>
      <c r="BW84" s="731"/>
      <c r="BX84" s="731"/>
      <c r="BY84" s="731"/>
      <c r="BZ84" s="731"/>
      <c r="CA84" s="731"/>
      <c r="CB84" s="731"/>
      <c r="CC84" s="731"/>
      <c r="CD84" s="731"/>
      <c r="CE84" s="731"/>
      <c r="CF84" s="731"/>
      <c r="CG84" s="731"/>
      <c r="CH84" s="731"/>
      <c r="CI84" s="731"/>
      <c r="CJ84" s="731"/>
      <c r="CK84" s="731"/>
      <c r="CL84" s="731"/>
      <c r="CM84" s="731"/>
      <c r="CN84" s="731"/>
      <c r="CO84" s="731"/>
      <c r="CP84" s="731"/>
      <c r="CQ84" s="731"/>
      <c r="CR84" s="731"/>
      <c r="CS84" s="731"/>
      <c r="CT84" s="731"/>
      <c r="CU84" s="731"/>
      <c r="CV84" s="731"/>
      <c r="CW84" s="731"/>
      <c r="CX84" s="731"/>
      <c r="CY84" s="731"/>
      <c r="CZ84" s="731"/>
      <c r="DA84" s="731"/>
      <c r="DB84" s="731"/>
      <c r="DC84" s="731"/>
      <c r="DD84" s="731"/>
      <c r="DE84" s="731"/>
      <c r="DF84" s="731"/>
      <c r="DG84" s="731"/>
      <c r="DH84" s="731"/>
      <c r="DI84" s="731"/>
      <c r="DJ84" s="731"/>
      <c r="DK84" s="731"/>
      <c r="DL84" s="731"/>
      <c r="DM84" s="731"/>
      <c r="DN84" s="731"/>
      <c r="DO84" s="731"/>
      <c r="DP84" s="731"/>
      <c r="DQ84" s="731"/>
      <c r="DR84" s="731"/>
      <c r="DS84" s="731"/>
      <c r="DT84" s="731"/>
      <c r="DU84" s="731"/>
      <c r="DV84" s="731"/>
      <c r="DW84" s="731"/>
      <c r="DX84" s="731"/>
      <c r="DY84" s="731"/>
      <c r="DZ84" s="731"/>
      <c r="EA84" s="731"/>
      <c r="EB84" s="731"/>
      <c r="EC84" s="731"/>
      <c r="ED84" s="731"/>
      <c r="EE84" s="731"/>
      <c r="EF84" s="731"/>
      <c r="EG84" s="731"/>
      <c r="EH84" s="731"/>
      <c r="EI84" s="731"/>
      <c r="EJ84" s="731"/>
      <c r="EK84" s="731"/>
      <c r="EL84" s="731"/>
      <c r="EM84" s="731"/>
      <c r="EN84" s="731"/>
      <c r="EO84" s="731"/>
      <c r="EP84" s="731"/>
      <c r="EQ84" s="731"/>
      <c r="ER84" s="731"/>
      <c r="ES84" s="731"/>
      <c r="ET84" s="731"/>
      <c r="EU84" s="731"/>
      <c r="EV84" s="731"/>
      <c r="EW84" s="731"/>
      <c r="EX84" s="731"/>
      <c r="EY84" s="731"/>
      <c r="EZ84" s="731"/>
      <c r="FA84" s="731"/>
      <c r="FB84" s="731"/>
      <c r="FC84" s="731"/>
      <c r="FD84" s="731"/>
      <c r="FE84" s="731"/>
      <c r="FF84" s="731"/>
      <c r="FG84" s="731"/>
      <c r="FH84" s="731"/>
      <c r="FI84" s="731"/>
      <c r="FJ84" s="731"/>
      <c r="FK84" s="731"/>
      <c r="FL84" s="731"/>
      <c r="FM84" s="731"/>
      <c r="FN84" s="731"/>
      <c r="FO84" s="731"/>
      <c r="FP84" s="731"/>
      <c r="FQ84" s="731"/>
      <c r="FR84" s="731"/>
      <c r="FS84" s="731"/>
      <c r="FT84" s="731"/>
      <c r="FU84" s="731"/>
      <c r="FV84" s="731"/>
      <c r="FW84" s="731"/>
      <c r="FX84" s="731"/>
      <c r="FY84" s="731"/>
      <c r="FZ84" s="731"/>
      <c r="GA84" s="731"/>
      <c r="GB84" s="731"/>
      <c r="GC84" s="731"/>
      <c r="GD84" s="731"/>
      <c r="GE84" s="731"/>
      <c r="GF84" s="731"/>
      <c r="GG84" s="731"/>
      <c r="GH84" s="731"/>
      <c r="GI84" s="731"/>
      <c r="GJ84" s="731"/>
      <c r="GK84" s="731"/>
      <c r="GL84" s="731"/>
      <c r="GM84" s="731"/>
      <c r="GN84" s="731"/>
      <c r="GO84" s="731"/>
      <c r="GP84" s="731"/>
      <c r="GQ84" s="731"/>
      <c r="GR84" s="731"/>
      <c r="GS84" s="731"/>
      <c r="GT84" s="731"/>
      <c r="GU84" s="731"/>
      <c r="GV84" s="731"/>
      <c r="GW84" s="731"/>
      <c r="GX84" s="731"/>
      <c r="GY84" s="731"/>
      <c r="GZ84" s="731"/>
      <c r="HA84" s="731"/>
      <c r="HB84" s="731"/>
      <c r="HC84" s="731"/>
      <c r="HD84" s="731"/>
      <c r="HE84" s="731"/>
      <c r="HF84" s="731"/>
      <c r="HG84" s="731"/>
      <c r="HH84" s="731"/>
      <c r="HI84" s="731"/>
      <c r="HJ84" s="731"/>
      <c r="HK84" s="731"/>
      <c r="HL84" s="731"/>
      <c r="HM84" s="731"/>
      <c r="HN84" s="731"/>
      <c r="HO84" s="731"/>
      <c r="HP84" s="731"/>
      <c r="HQ84" s="731"/>
      <c r="HR84" s="731"/>
      <c r="HS84" s="731"/>
      <c r="HT84" s="731"/>
      <c r="HU84" s="731"/>
      <c r="HV84" s="731"/>
      <c r="HW84" s="731"/>
      <c r="HX84" s="731"/>
      <c r="HY84" s="731"/>
      <c r="HZ84" s="731"/>
      <c r="IA84" s="731"/>
      <c r="IB84" s="731"/>
      <c r="IC84" s="731"/>
      <c r="ID84" s="731"/>
      <c r="IE84" s="731"/>
      <c r="IF84" s="731"/>
      <c r="IG84" s="731"/>
      <c r="IH84" s="731"/>
      <c r="II84" s="731"/>
      <c r="IJ84" s="731"/>
      <c r="IK84" s="731"/>
      <c r="IL84" s="731"/>
      <c r="IM84" s="731"/>
      <c r="IN84" s="731"/>
      <c r="IO84" s="731"/>
      <c r="IP84" s="731"/>
      <c r="IQ84" s="731"/>
      <c r="IR84" s="731"/>
      <c r="IS84" s="731"/>
      <c r="IT84" s="731"/>
      <c r="IU84" s="731"/>
      <c r="IV84" s="731"/>
    </row>
    <row r="85" spans="1:256" s="232" customFormat="1">
      <c r="A85" s="725"/>
      <c r="B85" s="726"/>
      <c r="C85" s="725"/>
      <c r="D85" s="727"/>
      <c r="E85" s="726"/>
      <c r="F85" s="725"/>
      <c r="G85" s="727"/>
      <c r="H85" s="726"/>
      <c r="I85" s="725"/>
      <c r="J85" s="727"/>
      <c r="K85" s="727"/>
      <c r="L85" s="726"/>
      <c r="M85" s="728"/>
      <c r="N85" s="729"/>
      <c r="O85" s="730"/>
      <c r="P85" s="728"/>
      <c r="Q85" s="729"/>
      <c r="R85" s="730"/>
      <c r="S85" s="728"/>
      <c r="T85" s="729"/>
      <c r="U85" s="729"/>
      <c r="V85" s="728"/>
      <c r="W85" s="731"/>
      <c r="X85" s="731"/>
      <c r="Y85" s="731"/>
      <c r="Z85" s="731"/>
      <c r="AA85" s="731"/>
      <c r="AB85" s="731"/>
      <c r="AC85" s="731"/>
      <c r="AD85" s="731"/>
      <c r="AE85" s="731"/>
      <c r="AF85" s="731"/>
      <c r="AG85" s="731"/>
      <c r="AH85" s="731"/>
      <c r="AI85" s="731"/>
      <c r="AJ85" s="731"/>
      <c r="AK85" s="731"/>
      <c r="AL85" s="731"/>
      <c r="AM85" s="731"/>
      <c r="AN85" s="731"/>
      <c r="AO85" s="731"/>
      <c r="AP85" s="731"/>
      <c r="AQ85" s="731"/>
      <c r="AR85" s="731"/>
      <c r="AS85" s="731"/>
      <c r="AT85" s="731"/>
      <c r="AU85" s="731"/>
      <c r="AV85" s="731"/>
      <c r="AW85" s="731"/>
      <c r="AX85" s="731"/>
      <c r="AY85" s="731"/>
      <c r="AZ85" s="731"/>
      <c r="BA85" s="731"/>
      <c r="BB85" s="731"/>
      <c r="BC85" s="731"/>
      <c r="BD85" s="731"/>
      <c r="BE85" s="731"/>
      <c r="BF85" s="731"/>
      <c r="BG85" s="731"/>
      <c r="BH85" s="731"/>
      <c r="BI85" s="731"/>
      <c r="BJ85" s="731"/>
      <c r="BK85" s="731"/>
      <c r="BL85" s="731"/>
      <c r="BM85" s="731"/>
      <c r="BN85" s="731"/>
      <c r="BO85" s="731"/>
      <c r="BP85" s="731"/>
      <c r="BQ85" s="731"/>
      <c r="BR85" s="731"/>
      <c r="BS85" s="731"/>
      <c r="BT85" s="731"/>
      <c r="BU85" s="731"/>
      <c r="BV85" s="731"/>
      <c r="BW85" s="731"/>
      <c r="BX85" s="731"/>
      <c r="BY85" s="731"/>
      <c r="BZ85" s="731"/>
      <c r="CA85" s="731"/>
      <c r="CB85" s="731"/>
      <c r="CC85" s="731"/>
      <c r="CD85" s="731"/>
      <c r="CE85" s="731"/>
      <c r="CF85" s="731"/>
      <c r="CG85" s="731"/>
      <c r="CH85" s="731"/>
      <c r="CI85" s="731"/>
      <c r="CJ85" s="731"/>
      <c r="CK85" s="731"/>
      <c r="CL85" s="731"/>
      <c r="CM85" s="731"/>
      <c r="CN85" s="731"/>
      <c r="CO85" s="731"/>
      <c r="CP85" s="731"/>
      <c r="CQ85" s="731"/>
      <c r="CR85" s="731"/>
      <c r="CS85" s="731"/>
      <c r="CT85" s="731"/>
      <c r="CU85" s="731"/>
      <c r="CV85" s="731"/>
      <c r="CW85" s="731"/>
      <c r="CX85" s="731"/>
      <c r="CY85" s="731"/>
      <c r="CZ85" s="731"/>
      <c r="DA85" s="731"/>
      <c r="DB85" s="731"/>
      <c r="DC85" s="731"/>
      <c r="DD85" s="731"/>
      <c r="DE85" s="731"/>
      <c r="DF85" s="731"/>
      <c r="DG85" s="731"/>
      <c r="DH85" s="731"/>
      <c r="DI85" s="731"/>
      <c r="DJ85" s="731"/>
      <c r="DK85" s="731"/>
      <c r="DL85" s="731"/>
      <c r="DM85" s="731"/>
      <c r="DN85" s="731"/>
      <c r="DO85" s="731"/>
      <c r="DP85" s="731"/>
      <c r="DQ85" s="731"/>
      <c r="DR85" s="731"/>
      <c r="DS85" s="731"/>
      <c r="DT85" s="731"/>
      <c r="DU85" s="731"/>
      <c r="DV85" s="731"/>
      <c r="DW85" s="731"/>
      <c r="DX85" s="731"/>
      <c r="DY85" s="731"/>
      <c r="DZ85" s="731"/>
      <c r="EA85" s="731"/>
      <c r="EB85" s="731"/>
      <c r="EC85" s="731"/>
      <c r="ED85" s="731"/>
      <c r="EE85" s="731"/>
      <c r="EF85" s="731"/>
      <c r="EG85" s="731"/>
      <c r="EH85" s="731"/>
      <c r="EI85" s="731"/>
      <c r="EJ85" s="731"/>
      <c r="EK85" s="731"/>
      <c r="EL85" s="731"/>
      <c r="EM85" s="731"/>
      <c r="EN85" s="731"/>
      <c r="EO85" s="731"/>
      <c r="EP85" s="731"/>
      <c r="EQ85" s="731"/>
      <c r="ER85" s="731"/>
      <c r="ES85" s="731"/>
      <c r="ET85" s="731"/>
      <c r="EU85" s="731"/>
      <c r="EV85" s="731"/>
      <c r="EW85" s="731"/>
      <c r="EX85" s="731"/>
      <c r="EY85" s="731"/>
      <c r="EZ85" s="731"/>
      <c r="FA85" s="731"/>
      <c r="FB85" s="731"/>
      <c r="FC85" s="731"/>
      <c r="FD85" s="731"/>
      <c r="FE85" s="731"/>
      <c r="FF85" s="731"/>
      <c r="FG85" s="731"/>
      <c r="FH85" s="731"/>
      <c r="FI85" s="731"/>
      <c r="FJ85" s="731"/>
      <c r="FK85" s="731"/>
      <c r="FL85" s="731"/>
      <c r="FM85" s="731"/>
      <c r="FN85" s="731"/>
      <c r="FO85" s="731"/>
      <c r="FP85" s="731"/>
      <c r="FQ85" s="731"/>
      <c r="FR85" s="731"/>
      <c r="FS85" s="731"/>
      <c r="FT85" s="731"/>
      <c r="FU85" s="731"/>
      <c r="FV85" s="731"/>
      <c r="FW85" s="731"/>
      <c r="FX85" s="731"/>
      <c r="FY85" s="731"/>
      <c r="FZ85" s="731"/>
      <c r="GA85" s="731"/>
      <c r="GB85" s="731"/>
      <c r="GC85" s="731"/>
      <c r="GD85" s="731"/>
      <c r="GE85" s="731"/>
      <c r="GF85" s="731"/>
      <c r="GG85" s="731"/>
      <c r="GH85" s="731"/>
      <c r="GI85" s="731"/>
      <c r="GJ85" s="731"/>
      <c r="GK85" s="731"/>
      <c r="GL85" s="731"/>
      <c r="GM85" s="731"/>
      <c r="GN85" s="731"/>
      <c r="GO85" s="731"/>
      <c r="GP85" s="731"/>
      <c r="GQ85" s="731"/>
      <c r="GR85" s="731"/>
      <c r="GS85" s="731"/>
      <c r="GT85" s="731"/>
      <c r="GU85" s="731"/>
      <c r="GV85" s="731"/>
      <c r="GW85" s="731"/>
      <c r="GX85" s="731"/>
      <c r="GY85" s="731"/>
      <c r="GZ85" s="731"/>
      <c r="HA85" s="731"/>
      <c r="HB85" s="731"/>
      <c r="HC85" s="731"/>
      <c r="HD85" s="731"/>
      <c r="HE85" s="731"/>
      <c r="HF85" s="731"/>
      <c r="HG85" s="731"/>
      <c r="HH85" s="731"/>
      <c r="HI85" s="731"/>
      <c r="HJ85" s="731"/>
      <c r="HK85" s="731"/>
      <c r="HL85" s="731"/>
      <c r="HM85" s="731"/>
      <c r="HN85" s="731"/>
      <c r="HO85" s="731"/>
      <c r="HP85" s="731"/>
      <c r="HQ85" s="731"/>
      <c r="HR85" s="731"/>
      <c r="HS85" s="731"/>
      <c r="HT85" s="731"/>
      <c r="HU85" s="731"/>
      <c r="HV85" s="731"/>
      <c r="HW85" s="731"/>
      <c r="HX85" s="731"/>
      <c r="HY85" s="731"/>
      <c r="HZ85" s="731"/>
      <c r="IA85" s="731"/>
      <c r="IB85" s="731"/>
      <c r="IC85" s="731"/>
      <c r="ID85" s="731"/>
      <c r="IE85" s="731"/>
      <c r="IF85" s="731"/>
      <c r="IG85" s="731"/>
      <c r="IH85" s="731"/>
      <c r="II85" s="731"/>
      <c r="IJ85" s="731"/>
      <c r="IK85" s="731"/>
      <c r="IL85" s="731"/>
      <c r="IM85" s="731"/>
      <c r="IN85" s="731"/>
      <c r="IO85" s="731"/>
      <c r="IP85" s="731"/>
      <c r="IQ85" s="731"/>
      <c r="IR85" s="731"/>
      <c r="IS85" s="731"/>
      <c r="IT85" s="731"/>
      <c r="IU85" s="731"/>
      <c r="IV85" s="731"/>
    </row>
    <row r="86" spans="1:256" s="232" customFormat="1">
      <c r="A86" s="725"/>
      <c r="B86" s="726"/>
      <c r="C86" s="725"/>
      <c r="D86" s="727"/>
      <c r="E86" s="726"/>
      <c r="F86" s="725"/>
      <c r="G86" s="727"/>
      <c r="H86" s="726"/>
      <c r="I86" s="725"/>
      <c r="J86" s="727"/>
      <c r="K86" s="727"/>
      <c r="L86" s="726"/>
      <c r="M86" s="728"/>
      <c r="N86" s="729"/>
      <c r="O86" s="730"/>
      <c r="P86" s="728"/>
      <c r="Q86" s="729"/>
      <c r="R86" s="730"/>
      <c r="S86" s="728"/>
      <c r="T86" s="729"/>
      <c r="U86" s="729"/>
      <c r="V86" s="728"/>
      <c r="W86" s="731"/>
      <c r="X86" s="731"/>
      <c r="Y86" s="731"/>
      <c r="Z86" s="731"/>
      <c r="AA86" s="731"/>
      <c r="AB86" s="731"/>
      <c r="AC86" s="731"/>
      <c r="AD86" s="731"/>
      <c r="AE86" s="731"/>
      <c r="AF86" s="731"/>
      <c r="AG86" s="731"/>
      <c r="AH86" s="731"/>
      <c r="AI86" s="731"/>
      <c r="AJ86" s="731"/>
      <c r="AK86" s="731"/>
      <c r="AL86" s="731"/>
      <c r="AM86" s="731"/>
      <c r="AN86" s="731"/>
      <c r="AO86" s="731"/>
      <c r="AP86" s="731"/>
      <c r="AQ86" s="731"/>
      <c r="AR86" s="731"/>
      <c r="AS86" s="731"/>
      <c r="AT86" s="731"/>
      <c r="AU86" s="731"/>
      <c r="AV86" s="731"/>
      <c r="AW86" s="731"/>
      <c r="AX86" s="731"/>
      <c r="AY86" s="731"/>
      <c r="AZ86" s="731"/>
      <c r="BA86" s="731"/>
      <c r="BB86" s="731"/>
      <c r="BC86" s="731"/>
      <c r="BD86" s="731"/>
      <c r="BE86" s="731"/>
      <c r="BF86" s="731"/>
      <c r="BG86" s="731"/>
      <c r="BH86" s="731"/>
      <c r="BI86" s="731"/>
      <c r="BJ86" s="731"/>
      <c r="BK86" s="731"/>
      <c r="BL86" s="731"/>
      <c r="BM86" s="731"/>
      <c r="BN86" s="731"/>
      <c r="BO86" s="731"/>
      <c r="BP86" s="731"/>
      <c r="BQ86" s="731"/>
      <c r="BR86" s="731"/>
      <c r="BS86" s="731"/>
      <c r="BT86" s="731"/>
      <c r="BU86" s="731"/>
      <c r="BV86" s="731"/>
      <c r="BW86" s="731"/>
      <c r="BX86" s="731"/>
      <c r="BY86" s="731"/>
      <c r="BZ86" s="731"/>
      <c r="CA86" s="731"/>
      <c r="CB86" s="731"/>
      <c r="CC86" s="731"/>
      <c r="CD86" s="731"/>
      <c r="CE86" s="731"/>
      <c r="CF86" s="731"/>
      <c r="CG86" s="731"/>
      <c r="CH86" s="731"/>
      <c r="CI86" s="731"/>
      <c r="CJ86" s="731"/>
      <c r="CK86" s="731"/>
      <c r="CL86" s="731"/>
      <c r="CM86" s="731"/>
      <c r="CN86" s="731"/>
      <c r="CO86" s="731"/>
      <c r="CP86" s="731"/>
      <c r="CQ86" s="731"/>
      <c r="CR86" s="731"/>
      <c r="CS86" s="731"/>
      <c r="CT86" s="731"/>
      <c r="CU86" s="731"/>
      <c r="CV86" s="731"/>
      <c r="CW86" s="731"/>
      <c r="CX86" s="731"/>
      <c r="CY86" s="731"/>
      <c r="CZ86" s="731"/>
      <c r="DA86" s="731"/>
      <c r="DB86" s="731"/>
      <c r="DC86" s="731"/>
      <c r="DD86" s="731"/>
      <c r="DE86" s="731"/>
      <c r="DF86" s="731"/>
      <c r="DG86" s="731"/>
      <c r="DH86" s="731"/>
      <c r="DI86" s="731"/>
      <c r="DJ86" s="731"/>
      <c r="DK86" s="731"/>
      <c r="DL86" s="731"/>
      <c r="DM86" s="731"/>
      <c r="DN86" s="731"/>
      <c r="DO86" s="731"/>
      <c r="DP86" s="731"/>
      <c r="DQ86" s="731"/>
      <c r="DR86" s="731"/>
      <c r="DS86" s="731"/>
      <c r="DT86" s="731"/>
      <c r="DU86" s="731"/>
      <c r="DV86" s="731"/>
      <c r="DW86" s="731"/>
      <c r="DX86" s="731"/>
      <c r="DY86" s="731"/>
      <c r="DZ86" s="731"/>
      <c r="EA86" s="731"/>
      <c r="EB86" s="731"/>
      <c r="EC86" s="731"/>
      <c r="ED86" s="731"/>
      <c r="EE86" s="731"/>
      <c r="EF86" s="731"/>
      <c r="EG86" s="731"/>
      <c r="EH86" s="731"/>
      <c r="EI86" s="731"/>
      <c r="EJ86" s="731"/>
      <c r="EK86" s="731"/>
      <c r="EL86" s="731"/>
      <c r="EM86" s="731"/>
      <c r="EN86" s="731"/>
      <c r="EO86" s="731"/>
      <c r="EP86" s="731"/>
      <c r="EQ86" s="731"/>
      <c r="ER86" s="731"/>
      <c r="ES86" s="731"/>
      <c r="ET86" s="731"/>
      <c r="EU86" s="731"/>
      <c r="EV86" s="731"/>
      <c r="EW86" s="731"/>
      <c r="EX86" s="731"/>
      <c r="EY86" s="731"/>
      <c r="EZ86" s="731"/>
      <c r="FA86" s="731"/>
      <c r="FB86" s="731"/>
      <c r="FC86" s="731"/>
      <c r="FD86" s="731"/>
      <c r="FE86" s="731"/>
      <c r="FF86" s="731"/>
      <c r="FG86" s="731"/>
      <c r="FH86" s="731"/>
      <c r="FI86" s="731"/>
      <c r="FJ86" s="731"/>
      <c r="FK86" s="731"/>
      <c r="FL86" s="731"/>
      <c r="FM86" s="731"/>
      <c r="FN86" s="731"/>
      <c r="FO86" s="731"/>
      <c r="FP86" s="731"/>
      <c r="FQ86" s="731"/>
      <c r="FR86" s="731"/>
      <c r="FS86" s="731"/>
      <c r="FT86" s="731"/>
      <c r="FU86" s="731"/>
      <c r="FV86" s="731"/>
      <c r="FW86" s="731"/>
      <c r="FX86" s="731"/>
      <c r="FY86" s="731"/>
      <c r="FZ86" s="731"/>
      <c r="GA86" s="731"/>
      <c r="GB86" s="731"/>
      <c r="GC86" s="731"/>
      <c r="GD86" s="731"/>
      <c r="GE86" s="731"/>
      <c r="GF86" s="731"/>
      <c r="GG86" s="731"/>
      <c r="GH86" s="731"/>
      <c r="GI86" s="731"/>
      <c r="GJ86" s="731"/>
      <c r="GK86" s="731"/>
      <c r="GL86" s="731"/>
      <c r="GM86" s="731"/>
      <c r="GN86" s="731"/>
      <c r="GO86" s="731"/>
      <c r="GP86" s="731"/>
      <c r="GQ86" s="731"/>
      <c r="GR86" s="731"/>
      <c r="GS86" s="731"/>
      <c r="GT86" s="731"/>
      <c r="GU86" s="731"/>
      <c r="GV86" s="731"/>
      <c r="GW86" s="731"/>
      <c r="GX86" s="731"/>
      <c r="GY86" s="731"/>
      <c r="GZ86" s="731"/>
      <c r="HA86" s="731"/>
      <c r="HB86" s="731"/>
      <c r="HC86" s="731"/>
      <c r="HD86" s="731"/>
      <c r="HE86" s="731"/>
      <c r="HF86" s="731"/>
      <c r="HG86" s="731"/>
      <c r="HH86" s="731"/>
      <c r="HI86" s="731"/>
      <c r="HJ86" s="731"/>
      <c r="HK86" s="731"/>
      <c r="HL86" s="731"/>
      <c r="HM86" s="731"/>
      <c r="HN86" s="731"/>
      <c r="HO86" s="731"/>
      <c r="HP86" s="731"/>
      <c r="HQ86" s="731"/>
      <c r="HR86" s="731"/>
      <c r="HS86" s="731"/>
      <c r="HT86" s="731"/>
      <c r="HU86" s="731"/>
      <c r="HV86" s="731"/>
      <c r="HW86" s="731"/>
      <c r="HX86" s="731"/>
      <c r="HY86" s="731"/>
      <c r="HZ86" s="731"/>
      <c r="IA86" s="731"/>
      <c r="IB86" s="731"/>
      <c r="IC86" s="731"/>
      <c r="ID86" s="731"/>
      <c r="IE86" s="731"/>
      <c r="IF86" s="731"/>
      <c r="IG86" s="731"/>
      <c r="IH86" s="731"/>
      <c r="II86" s="731"/>
      <c r="IJ86" s="731"/>
      <c r="IK86" s="731"/>
      <c r="IL86" s="731"/>
      <c r="IM86" s="731"/>
      <c r="IN86" s="731"/>
      <c r="IO86" s="731"/>
      <c r="IP86" s="731"/>
      <c r="IQ86" s="731"/>
      <c r="IR86" s="731"/>
      <c r="IS86" s="731"/>
      <c r="IT86" s="731"/>
      <c r="IU86" s="731"/>
      <c r="IV86" s="731"/>
    </row>
    <row r="87" spans="1:256" s="232" customFormat="1">
      <c r="A87" s="725"/>
      <c r="B87" s="726"/>
      <c r="C87" s="725"/>
      <c r="D87" s="727"/>
      <c r="E87" s="726"/>
      <c r="F87" s="725"/>
      <c r="G87" s="727"/>
      <c r="H87" s="726"/>
      <c r="I87" s="725"/>
      <c r="J87" s="727"/>
      <c r="K87" s="727"/>
      <c r="L87" s="726"/>
      <c r="M87" s="728"/>
      <c r="N87" s="729"/>
      <c r="O87" s="730"/>
      <c r="P87" s="728"/>
      <c r="Q87" s="729"/>
      <c r="R87" s="730"/>
      <c r="S87" s="728"/>
      <c r="T87" s="729"/>
      <c r="U87" s="729"/>
      <c r="V87" s="728"/>
      <c r="W87" s="731"/>
      <c r="X87" s="731"/>
      <c r="Y87" s="731"/>
      <c r="Z87" s="731"/>
      <c r="AA87" s="731"/>
      <c r="AB87" s="731"/>
      <c r="AC87" s="731"/>
      <c r="AD87" s="731"/>
      <c r="AE87" s="731"/>
      <c r="AF87" s="731"/>
      <c r="AG87" s="731"/>
      <c r="AH87" s="731"/>
      <c r="AI87" s="731"/>
      <c r="AJ87" s="731"/>
      <c r="AK87" s="731"/>
      <c r="AL87" s="731"/>
      <c r="AM87" s="731"/>
      <c r="AN87" s="731"/>
      <c r="AO87" s="731"/>
      <c r="AP87" s="731"/>
      <c r="AQ87" s="731"/>
      <c r="AR87" s="731"/>
      <c r="AS87" s="731"/>
      <c r="AT87" s="731"/>
      <c r="AU87" s="731"/>
      <c r="AV87" s="731"/>
      <c r="AW87" s="731"/>
      <c r="AX87" s="731"/>
      <c r="AY87" s="731"/>
      <c r="AZ87" s="731"/>
      <c r="BA87" s="731"/>
      <c r="BB87" s="731"/>
      <c r="BC87" s="731"/>
      <c r="BD87" s="731"/>
      <c r="BE87" s="731"/>
      <c r="BF87" s="731"/>
      <c r="BG87" s="731"/>
      <c r="BH87" s="731"/>
      <c r="BI87" s="731"/>
      <c r="BJ87" s="731"/>
      <c r="BK87" s="731"/>
      <c r="BL87" s="731"/>
      <c r="BM87" s="731"/>
      <c r="BN87" s="731"/>
      <c r="BO87" s="731"/>
      <c r="BP87" s="731"/>
      <c r="BQ87" s="731"/>
      <c r="BR87" s="731"/>
      <c r="BS87" s="731"/>
      <c r="BT87" s="731"/>
      <c r="BU87" s="731"/>
      <c r="BV87" s="731"/>
      <c r="BW87" s="731"/>
      <c r="BX87" s="731"/>
      <c r="BY87" s="731"/>
      <c r="BZ87" s="731"/>
      <c r="CA87" s="731"/>
      <c r="CB87" s="731"/>
      <c r="CC87" s="731"/>
      <c r="CD87" s="731"/>
      <c r="CE87" s="731"/>
      <c r="CF87" s="731"/>
      <c r="CG87" s="731"/>
      <c r="CH87" s="731"/>
      <c r="CI87" s="731"/>
      <c r="CJ87" s="731"/>
      <c r="CK87" s="731"/>
      <c r="CL87" s="731"/>
      <c r="CM87" s="731"/>
      <c r="CN87" s="731"/>
      <c r="CO87" s="731"/>
      <c r="CP87" s="731"/>
      <c r="CQ87" s="731"/>
      <c r="CR87" s="731"/>
      <c r="CS87" s="731"/>
      <c r="CT87" s="731"/>
      <c r="CU87" s="731"/>
      <c r="CV87" s="731"/>
      <c r="CW87" s="731"/>
      <c r="CX87" s="731"/>
      <c r="CY87" s="731"/>
      <c r="CZ87" s="731"/>
      <c r="DA87" s="731"/>
      <c r="DB87" s="731"/>
      <c r="DC87" s="731"/>
      <c r="DD87" s="731"/>
      <c r="DE87" s="731"/>
      <c r="DF87" s="731"/>
      <c r="DG87" s="731"/>
      <c r="DH87" s="731"/>
      <c r="DI87" s="731"/>
      <c r="DJ87" s="731"/>
      <c r="DK87" s="731"/>
      <c r="DL87" s="731"/>
      <c r="DM87" s="731"/>
      <c r="DN87" s="731"/>
      <c r="DO87" s="731"/>
      <c r="DP87" s="731"/>
      <c r="DQ87" s="731"/>
      <c r="DR87" s="731"/>
      <c r="DS87" s="731"/>
      <c r="DT87" s="731"/>
      <c r="DU87" s="731"/>
      <c r="DV87" s="731"/>
      <c r="DW87" s="731"/>
      <c r="DX87" s="731"/>
      <c r="DY87" s="731"/>
      <c r="DZ87" s="731"/>
      <c r="EA87" s="731"/>
      <c r="EB87" s="731"/>
      <c r="EC87" s="731"/>
      <c r="ED87" s="731"/>
      <c r="EE87" s="731"/>
      <c r="EF87" s="731"/>
      <c r="EG87" s="731"/>
      <c r="EH87" s="731"/>
      <c r="EI87" s="731"/>
      <c r="EJ87" s="731"/>
      <c r="EK87" s="731"/>
      <c r="EL87" s="731"/>
      <c r="EM87" s="731"/>
      <c r="EN87" s="731"/>
      <c r="EO87" s="731"/>
      <c r="EP87" s="731"/>
      <c r="EQ87" s="731"/>
      <c r="ER87" s="731"/>
      <c r="ES87" s="731"/>
      <c r="ET87" s="731"/>
      <c r="EU87" s="731"/>
      <c r="EV87" s="731"/>
      <c r="EW87" s="731"/>
      <c r="EX87" s="731"/>
      <c r="EY87" s="731"/>
      <c r="EZ87" s="731"/>
      <c r="FA87" s="731"/>
      <c r="FB87" s="731"/>
      <c r="FC87" s="731"/>
      <c r="FD87" s="731"/>
      <c r="FE87" s="731"/>
      <c r="FF87" s="731"/>
      <c r="FG87" s="731"/>
      <c r="FH87" s="731"/>
      <c r="FI87" s="731"/>
      <c r="FJ87" s="731"/>
      <c r="FK87" s="731"/>
      <c r="FL87" s="731"/>
      <c r="FM87" s="731"/>
      <c r="FN87" s="731"/>
      <c r="FO87" s="731"/>
      <c r="FP87" s="731"/>
      <c r="FQ87" s="731"/>
      <c r="FR87" s="731"/>
      <c r="FS87" s="731"/>
      <c r="FT87" s="731"/>
      <c r="FU87" s="731"/>
      <c r="FV87" s="731"/>
      <c r="FW87" s="731"/>
      <c r="FX87" s="731"/>
      <c r="FY87" s="731"/>
      <c r="FZ87" s="731"/>
      <c r="GA87" s="731"/>
      <c r="GB87" s="731"/>
      <c r="GC87" s="731"/>
      <c r="GD87" s="731"/>
      <c r="GE87" s="731"/>
      <c r="GF87" s="731"/>
      <c r="GG87" s="731"/>
      <c r="GH87" s="731"/>
      <c r="GI87" s="731"/>
      <c r="GJ87" s="731"/>
      <c r="GK87" s="731"/>
      <c r="GL87" s="731"/>
      <c r="GM87" s="731"/>
      <c r="GN87" s="731"/>
      <c r="GO87" s="731"/>
      <c r="GP87" s="731"/>
      <c r="GQ87" s="731"/>
      <c r="GR87" s="731"/>
      <c r="GS87" s="731"/>
      <c r="GT87" s="731"/>
      <c r="GU87" s="731"/>
      <c r="GV87" s="731"/>
      <c r="GW87" s="731"/>
      <c r="GX87" s="731"/>
      <c r="GY87" s="731"/>
      <c r="GZ87" s="731"/>
      <c r="HA87" s="731"/>
      <c r="HB87" s="731"/>
      <c r="HC87" s="731"/>
      <c r="HD87" s="731"/>
      <c r="HE87" s="731"/>
      <c r="HF87" s="731"/>
      <c r="HG87" s="731"/>
      <c r="HH87" s="731"/>
      <c r="HI87" s="731"/>
      <c r="HJ87" s="731"/>
      <c r="HK87" s="731"/>
      <c r="HL87" s="731"/>
      <c r="HM87" s="731"/>
      <c r="HN87" s="731"/>
      <c r="HO87" s="731"/>
      <c r="HP87" s="731"/>
      <c r="HQ87" s="731"/>
      <c r="HR87" s="731"/>
      <c r="HS87" s="731"/>
      <c r="HT87" s="731"/>
      <c r="HU87" s="731"/>
      <c r="HV87" s="731"/>
      <c r="HW87" s="731"/>
      <c r="HX87" s="731"/>
      <c r="HY87" s="731"/>
      <c r="HZ87" s="731"/>
      <c r="IA87" s="731"/>
      <c r="IB87" s="731"/>
      <c r="IC87" s="731"/>
      <c r="ID87" s="731"/>
      <c r="IE87" s="731"/>
      <c r="IF87" s="731"/>
      <c r="IG87" s="731"/>
      <c r="IH87" s="731"/>
      <c r="II87" s="731"/>
      <c r="IJ87" s="731"/>
      <c r="IK87" s="731"/>
      <c r="IL87" s="731"/>
      <c r="IM87" s="731"/>
      <c r="IN87" s="731"/>
      <c r="IO87" s="731"/>
      <c r="IP87" s="731"/>
      <c r="IQ87" s="731"/>
      <c r="IR87" s="731"/>
      <c r="IS87" s="731"/>
      <c r="IT87" s="731"/>
      <c r="IU87" s="731"/>
      <c r="IV87" s="731"/>
    </row>
    <row r="88" spans="1:256" s="232" customFormat="1">
      <c r="A88" s="725"/>
      <c r="B88" s="726"/>
      <c r="C88" s="725"/>
      <c r="D88" s="727"/>
      <c r="E88" s="726"/>
      <c r="F88" s="725"/>
      <c r="G88" s="727"/>
      <c r="H88" s="726"/>
      <c r="I88" s="725"/>
      <c r="J88" s="727"/>
      <c r="K88" s="727"/>
      <c r="L88" s="726"/>
      <c r="M88" s="728"/>
      <c r="N88" s="729"/>
      <c r="O88" s="730"/>
      <c r="P88" s="728"/>
      <c r="Q88" s="729"/>
      <c r="R88" s="730"/>
      <c r="S88" s="728"/>
      <c r="T88" s="729"/>
      <c r="U88" s="729"/>
      <c r="V88" s="728"/>
      <c r="W88" s="731"/>
      <c r="X88" s="731"/>
      <c r="Y88" s="731"/>
      <c r="Z88" s="731"/>
      <c r="AA88" s="731"/>
      <c r="AB88" s="731"/>
      <c r="AC88" s="731"/>
      <c r="AD88" s="731"/>
      <c r="AE88" s="731"/>
      <c r="AF88" s="731"/>
      <c r="AG88" s="731"/>
      <c r="AH88" s="731"/>
      <c r="AI88" s="731"/>
      <c r="AJ88" s="731"/>
      <c r="AK88" s="731"/>
      <c r="AL88" s="731"/>
      <c r="AM88" s="731"/>
      <c r="AN88" s="731"/>
      <c r="AO88" s="731"/>
      <c r="AP88" s="731"/>
      <c r="AQ88" s="731"/>
      <c r="AR88" s="731"/>
      <c r="AS88" s="731"/>
      <c r="AT88" s="731"/>
      <c r="AU88" s="731"/>
      <c r="AV88" s="731"/>
      <c r="AW88" s="731"/>
      <c r="AX88" s="731"/>
      <c r="AY88" s="731"/>
      <c r="AZ88" s="731"/>
      <c r="BA88" s="731"/>
      <c r="BB88" s="731"/>
      <c r="BC88" s="731"/>
      <c r="BD88" s="731"/>
      <c r="BE88" s="731"/>
      <c r="BF88" s="731"/>
      <c r="BG88" s="731"/>
      <c r="BH88" s="731"/>
      <c r="BI88" s="731"/>
      <c r="BJ88" s="731"/>
      <c r="BK88" s="731"/>
      <c r="BL88" s="731"/>
      <c r="BM88" s="731"/>
      <c r="BN88" s="731"/>
      <c r="BO88" s="731"/>
      <c r="BP88" s="731"/>
      <c r="BQ88" s="731"/>
      <c r="BR88" s="731"/>
      <c r="BS88" s="731"/>
      <c r="BT88" s="731"/>
      <c r="BU88" s="731"/>
      <c r="BV88" s="731"/>
      <c r="BW88" s="731"/>
      <c r="BX88" s="731"/>
      <c r="BY88" s="731"/>
      <c r="BZ88" s="731"/>
      <c r="CA88" s="731"/>
      <c r="CB88" s="731"/>
      <c r="CC88" s="731"/>
      <c r="CD88" s="731"/>
      <c r="CE88" s="731"/>
      <c r="CF88" s="731"/>
      <c r="CG88" s="731"/>
      <c r="CH88" s="731"/>
      <c r="CI88" s="731"/>
      <c r="CJ88" s="731"/>
      <c r="CK88" s="731"/>
      <c r="CL88" s="731"/>
      <c r="CM88" s="731"/>
      <c r="CN88" s="731"/>
      <c r="CO88" s="731"/>
      <c r="CP88" s="731"/>
      <c r="CQ88" s="731"/>
      <c r="CR88" s="731"/>
      <c r="CS88" s="731"/>
      <c r="CT88" s="731"/>
      <c r="CU88" s="731"/>
      <c r="CV88" s="731"/>
      <c r="CW88" s="731"/>
      <c r="CX88" s="731"/>
      <c r="CY88" s="731"/>
      <c r="CZ88" s="731"/>
      <c r="DA88" s="731"/>
      <c r="DB88" s="731"/>
      <c r="DC88" s="731"/>
      <c r="DD88" s="731"/>
      <c r="DE88" s="731"/>
      <c r="DF88" s="731"/>
      <c r="DG88" s="731"/>
      <c r="DH88" s="731"/>
      <c r="DI88" s="731"/>
      <c r="DJ88" s="731"/>
      <c r="DK88" s="731"/>
      <c r="DL88" s="731"/>
      <c r="DM88" s="731"/>
      <c r="DN88" s="731"/>
      <c r="DO88" s="731"/>
      <c r="DP88" s="731"/>
      <c r="DQ88" s="731"/>
      <c r="DR88" s="731"/>
      <c r="DS88" s="731"/>
      <c r="DT88" s="731"/>
      <c r="DU88" s="731"/>
      <c r="DV88" s="731"/>
      <c r="DW88" s="731"/>
      <c r="DX88" s="731"/>
      <c r="DY88" s="731"/>
      <c r="DZ88" s="731"/>
      <c r="EA88" s="731"/>
      <c r="EB88" s="731"/>
      <c r="EC88" s="731"/>
      <c r="ED88" s="731"/>
      <c r="EE88" s="731"/>
      <c r="EF88" s="731"/>
      <c r="EG88" s="731"/>
      <c r="EH88" s="731"/>
      <c r="EI88" s="731"/>
      <c r="EJ88" s="731"/>
      <c r="EK88" s="731"/>
      <c r="EL88" s="731"/>
      <c r="EM88" s="731"/>
      <c r="EN88" s="731"/>
      <c r="EO88" s="731"/>
      <c r="EP88" s="731"/>
      <c r="EQ88" s="731"/>
      <c r="ER88" s="731"/>
      <c r="ES88" s="731"/>
      <c r="ET88" s="731"/>
      <c r="EU88" s="731"/>
      <c r="EV88" s="731"/>
      <c r="EW88" s="731"/>
      <c r="EX88" s="731"/>
      <c r="EY88" s="731"/>
      <c r="EZ88" s="731"/>
      <c r="FA88" s="731"/>
      <c r="FB88" s="731"/>
      <c r="FC88" s="731"/>
      <c r="FD88" s="731"/>
      <c r="FE88" s="731"/>
      <c r="FF88" s="731"/>
      <c r="FG88" s="731"/>
      <c r="FH88" s="731"/>
      <c r="FI88" s="731"/>
      <c r="FJ88" s="731"/>
      <c r="FK88" s="731"/>
      <c r="FL88" s="731"/>
      <c r="FM88" s="731"/>
      <c r="FN88" s="731"/>
      <c r="FO88" s="731"/>
      <c r="FP88" s="731"/>
      <c r="FQ88" s="731"/>
      <c r="FR88" s="731"/>
      <c r="FS88" s="731"/>
      <c r="FT88" s="731"/>
      <c r="FU88" s="731"/>
      <c r="FV88" s="731"/>
      <c r="FW88" s="731"/>
      <c r="FX88" s="731"/>
      <c r="FY88" s="731"/>
      <c r="FZ88" s="731"/>
      <c r="GA88" s="731"/>
      <c r="GB88" s="731"/>
      <c r="GC88" s="731"/>
      <c r="GD88" s="731"/>
      <c r="GE88" s="731"/>
      <c r="GF88" s="731"/>
      <c r="GG88" s="731"/>
      <c r="GH88" s="731"/>
      <c r="GI88" s="731"/>
      <c r="GJ88" s="731"/>
      <c r="GK88" s="731"/>
      <c r="GL88" s="731"/>
      <c r="GM88" s="731"/>
      <c r="GN88" s="731"/>
      <c r="GO88" s="731"/>
      <c r="GP88" s="731"/>
      <c r="GQ88" s="731"/>
      <c r="GR88" s="731"/>
      <c r="GS88" s="731"/>
      <c r="GT88" s="731"/>
      <c r="GU88" s="731"/>
      <c r="GV88" s="731"/>
      <c r="GW88" s="731"/>
      <c r="GX88" s="731"/>
      <c r="GY88" s="731"/>
      <c r="GZ88" s="731"/>
      <c r="HA88" s="731"/>
      <c r="HB88" s="731"/>
      <c r="HC88" s="731"/>
      <c r="HD88" s="731"/>
      <c r="HE88" s="731"/>
      <c r="HF88" s="731"/>
      <c r="HG88" s="731"/>
      <c r="HH88" s="731"/>
      <c r="HI88" s="731"/>
      <c r="HJ88" s="731"/>
      <c r="HK88" s="731"/>
      <c r="HL88" s="731"/>
      <c r="HM88" s="731"/>
      <c r="HN88" s="731"/>
      <c r="HO88" s="731"/>
      <c r="HP88" s="731"/>
      <c r="HQ88" s="731"/>
      <c r="HR88" s="731"/>
      <c r="HS88" s="731"/>
      <c r="HT88" s="731"/>
      <c r="HU88" s="731"/>
      <c r="HV88" s="731"/>
      <c r="HW88" s="731"/>
      <c r="HX88" s="731"/>
      <c r="HY88" s="731"/>
      <c r="HZ88" s="731"/>
      <c r="IA88" s="731"/>
      <c r="IB88" s="731"/>
      <c r="IC88" s="731"/>
      <c r="ID88" s="731"/>
      <c r="IE88" s="731"/>
      <c r="IF88" s="731"/>
      <c r="IG88" s="731"/>
      <c r="IH88" s="731"/>
      <c r="II88" s="731"/>
      <c r="IJ88" s="731"/>
      <c r="IK88" s="731"/>
      <c r="IL88" s="731"/>
      <c r="IM88" s="731"/>
      <c r="IN88" s="731"/>
      <c r="IO88" s="731"/>
      <c r="IP88" s="731"/>
      <c r="IQ88" s="731"/>
      <c r="IR88" s="731"/>
      <c r="IS88" s="731"/>
      <c r="IT88" s="731"/>
      <c r="IU88" s="731"/>
      <c r="IV88" s="731"/>
    </row>
    <row r="89" spans="1:256" s="232" customFormat="1">
      <c r="A89" s="725"/>
      <c r="B89" s="726"/>
      <c r="C89" s="725"/>
      <c r="D89" s="727"/>
      <c r="E89" s="726"/>
      <c r="F89" s="725"/>
      <c r="G89" s="727"/>
      <c r="H89" s="726"/>
      <c r="I89" s="725"/>
      <c r="J89" s="727"/>
      <c r="K89" s="727"/>
      <c r="L89" s="726"/>
      <c r="M89" s="728"/>
      <c r="N89" s="729"/>
      <c r="O89" s="730"/>
      <c r="P89" s="728"/>
      <c r="Q89" s="729"/>
      <c r="R89" s="730"/>
      <c r="S89" s="728"/>
      <c r="T89" s="729"/>
      <c r="U89" s="729"/>
      <c r="V89" s="728"/>
      <c r="W89" s="731"/>
      <c r="X89" s="731"/>
      <c r="Y89" s="731"/>
      <c r="Z89" s="731"/>
      <c r="AA89" s="731"/>
      <c r="AB89" s="731"/>
      <c r="AC89" s="731"/>
      <c r="AD89" s="731"/>
      <c r="AE89" s="731"/>
      <c r="AF89" s="731"/>
      <c r="AG89" s="731"/>
      <c r="AH89" s="731"/>
      <c r="AI89" s="731"/>
      <c r="AJ89" s="731"/>
      <c r="AK89" s="731"/>
      <c r="AL89" s="731"/>
      <c r="AM89" s="731"/>
      <c r="AN89" s="731"/>
      <c r="AO89" s="731"/>
      <c r="AP89" s="731"/>
      <c r="AQ89" s="731"/>
      <c r="AR89" s="731"/>
      <c r="AS89" s="731"/>
      <c r="AT89" s="731"/>
      <c r="AU89" s="731"/>
      <c r="AV89" s="731"/>
      <c r="AW89" s="731"/>
      <c r="AX89" s="731"/>
      <c r="AY89" s="731"/>
      <c r="AZ89" s="731"/>
      <c r="BA89" s="731"/>
      <c r="BB89" s="731"/>
      <c r="BC89" s="731"/>
      <c r="BD89" s="731"/>
      <c r="BE89" s="731"/>
      <c r="BF89" s="731"/>
      <c r="BG89" s="731"/>
      <c r="BH89" s="731"/>
      <c r="BI89" s="731"/>
      <c r="BJ89" s="731"/>
      <c r="BK89" s="731"/>
      <c r="BL89" s="731"/>
      <c r="BM89" s="731"/>
      <c r="BN89" s="731"/>
      <c r="BO89" s="731"/>
      <c r="BP89" s="731"/>
      <c r="BQ89" s="731"/>
      <c r="BR89" s="731"/>
      <c r="BS89" s="731"/>
      <c r="BT89" s="731"/>
      <c r="BU89" s="731"/>
      <c r="BV89" s="731"/>
      <c r="BW89" s="731"/>
      <c r="BX89" s="731"/>
      <c r="BY89" s="731"/>
      <c r="BZ89" s="731"/>
      <c r="CA89" s="731"/>
      <c r="CB89" s="731"/>
      <c r="CC89" s="731"/>
      <c r="CD89" s="731"/>
      <c r="CE89" s="731"/>
      <c r="CF89" s="731"/>
      <c r="CG89" s="731"/>
      <c r="CH89" s="731"/>
      <c r="CI89" s="731"/>
      <c r="CJ89" s="731"/>
      <c r="CK89" s="731"/>
      <c r="CL89" s="731"/>
      <c r="CM89" s="731"/>
      <c r="CN89" s="731"/>
      <c r="CO89" s="731"/>
      <c r="CP89" s="731"/>
      <c r="CQ89" s="731"/>
      <c r="CR89" s="731"/>
      <c r="CS89" s="731"/>
      <c r="CT89" s="731"/>
      <c r="CU89" s="731"/>
      <c r="CV89" s="731"/>
      <c r="CW89" s="731"/>
      <c r="CX89" s="731"/>
      <c r="CY89" s="731"/>
      <c r="CZ89" s="731"/>
      <c r="DA89" s="731"/>
      <c r="DB89" s="731"/>
      <c r="DC89" s="731"/>
      <c r="DD89" s="731"/>
      <c r="DE89" s="731"/>
      <c r="DF89" s="731"/>
      <c r="DG89" s="731"/>
      <c r="DH89" s="731"/>
      <c r="DI89" s="731"/>
      <c r="DJ89" s="731"/>
      <c r="DK89" s="731"/>
      <c r="DL89" s="731"/>
      <c r="DM89" s="731"/>
      <c r="DN89" s="731"/>
      <c r="DO89" s="731"/>
      <c r="DP89" s="731"/>
      <c r="DQ89" s="731"/>
      <c r="DR89" s="731"/>
      <c r="DS89" s="731"/>
      <c r="DT89" s="731"/>
      <c r="DU89" s="731"/>
      <c r="DV89" s="731"/>
      <c r="DW89" s="731"/>
      <c r="DX89" s="731"/>
      <c r="DY89" s="731"/>
      <c r="DZ89" s="731"/>
      <c r="EA89" s="731"/>
      <c r="EB89" s="731"/>
      <c r="EC89" s="731"/>
      <c r="ED89" s="731"/>
      <c r="EE89" s="731"/>
      <c r="EF89" s="731"/>
      <c r="EG89" s="731"/>
      <c r="EH89" s="731"/>
      <c r="EI89" s="731"/>
      <c r="EJ89" s="731"/>
      <c r="EK89" s="731"/>
      <c r="EL89" s="731"/>
      <c r="EM89" s="731"/>
      <c r="EN89" s="731"/>
      <c r="EO89" s="731"/>
      <c r="EP89" s="731"/>
      <c r="EQ89" s="731"/>
      <c r="ER89" s="731"/>
      <c r="ES89" s="731"/>
      <c r="ET89" s="731"/>
      <c r="EU89" s="731"/>
      <c r="EV89" s="731"/>
      <c r="EW89" s="731"/>
      <c r="EX89" s="731"/>
      <c r="EY89" s="731"/>
      <c r="EZ89" s="731"/>
      <c r="FA89" s="731"/>
      <c r="FB89" s="731"/>
      <c r="FC89" s="731"/>
      <c r="FD89" s="731"/>
      <c r="FE89" s="731"/>
      <c r="FF89" s="731"/>
      <c r="FG89" s="731"/>
      <c r="FH89" s="731"/>
      <c r="FI89" s="731"/>
      <c r="FJ89" s="731"/>
      <c r="FK89" s="731"/>
      <c r="FL89" s="731"/>
      <c r="FM89" s="731"/>
      <c r="FN89" s="731"/>
      <c r="FO89" s="731"/>
      <c r="FP89" s="731"/>
      <c r="FQ89" s="731"/>
      <c r="FR89" s="731"/>
      <c r="FS89" s="731"/>
      <c r="FT89" s="731"/>
      <c r="FU89" s="731"/>
      <c r="FV89" s="731"/>
      <c r="FW89" s="731"/>
      <c r="FX89" s="731"/>
      <c r="FY89" s="731"/>
      <c r="FZ89" s="731"/>
      <c r="GA89" s="731"/>
      <c r="GB89" s="731"/>
      <c r="GC89" s="731"/>
      <c r="GD89" s="731"/>
      <c r="GE89" s="731"/>
      <c r="GF89" s="731"/>
      <c r="GG89" s="731"/>
      <c r="GH89" s="731"/>
      <c r="GI89" s="731"/>
      <c r="GJ89" s="731"/>
      <c r="GK89" s="731"/>
      <c r="GL89" s="731"/>
      <c r="GM89" s="731"/>
      <c r="GN89" s="731"/>
      <c r="GO89" s="731"/>
      <c r="GP89" s="731"/>
      <c r="GQ89" s="731"/>
      <c r="GR89" s="731"/>
      <c r="GS89" s="731"/>
      <c r="GT89" s="731"/>
      <c r="GU89" s="731"/>
      <c r="GV89" s="731"/>
      <c r="GW89" s="731"/>
      <c r="GX89" s="731"/>
      <c r="GY89" s="731"/>
      <c r="GZ89" s="731"/>
      <c r="HA89" s="731"/>
      <c r="HB89" s="731"/>
      <c r="HC89" s="731"/>
      <c r="HD89" s="731"/>
      <c r="HE89" s="731"/>
      <c r="HF89" s="731"/>
      <c r="HG89" s="731"/>
      <c r="HH89" s="731"/>
      <c r="HI89" s="731"/>
      <c r="HJ89" s="731"/>
      <c r="HK89" s="731"/>
      <c r="HL89" s="731"/>
      <c r="HM89" s="731"/>
      <c r="HN89" s="731"/>
      <c r="HO89" s="731"/>
      <c r="HP89" s="731"/>
      <c r="HQ89" s="731"/>
      <c r="HR89" s="731"/>
      <c r="HS89" s="731"/>
      <c r="HT89" s="731"/>
      <c r="HU89" s="731"/>
      <c r="HV89" s="731"/>
      <c r="HW89" s="731"/>
      <c r="HX89" s="731"/>
      <c r="HY89" s="731"/>
      <c r="HZ89" s="731"/>
      <c r="IA89" s="731"/>
      <c r="IB89" s="731"/>
      <c r="IC89" s="731"/>
      <c r="ID89" s="731"/>
      <c r="IE89" s="731"/>
      <c r="IF89" s="731"/>
      <c r="IG89" s="731"/>
      <c r="IH89" s="731"/>
      <c r="II89" s="731"/>
      <c r="IJ89" s="731"/>
      <c r="IK89" s="731"/>
      <c r="IL89" s="731"/>
      <c r="IM89" s="731"/>
      <c r="IN89" s="731"/>
      <c r="IO89" s="731"/>
      <c r="IP89" s="731"/>
      <c r="IQ89" s="731"/>
      <c r="IR89" s="731"/>
      <c r="IS89" s="731"/>
      <c r="IT89" s="731"/>
      <c r="IU89" s="731"/>
      <c r="IV89" s="731"/>
    </row>
    <row r="90" spans="1:256" s="232" customFormat="1">
      <c r="A90" s="725"/>
      <c r="B90" s="726"/>
      <c r="C90" s="725"/>
      <c r="D90" s="727"/>
      <c r="E90" s="726"/>
      <c r="F90" s="725"/>
      <c r="G90" s="727"/>
      <c r="H90" s="726"/>
      <c r="I90" s="725"/>
      <c r="J90" s="727"/>
      <c r="K90" s="727"/>
      <c r="L90" s="726"/>
      <c r="M90" s="728"/>
      <c r="N90" s="729"/>
      <c r="O90" s="730"/>
      <c r="P90" s="728"/>
      <c r="Q90" s="729"/>
      <c r="R90" s="730"/>
      <c r="S90" s="728"/>
      <c r="T90" s="729"/>
      <c r="U90" s="729"/>
      <c r="V90" s="728"/>
      <c r="W90" s="731"/>
      <c r="X90" s="731"/>
      <c r="Y90" s="731"/>
      <c r="Z90" s="731"/>
      <c r="AA90" s="731"/>
      <c r="AB90" s="731"/>
      <c r="AC90" s="731"/>
      <c r="AD90" s="731"/>
      <c r="AE90" s="731"/>
      <c r="AF90" s="731"/>
      <c r="AG90" s="731"/>
      <c r="AH90" s="731"/>
      <c r="AI90" s="731"/>
      <c r="AJ90" s="731"/>
      <c r="AK90" s="731"/>
      <c r="AL90" s="731"/>
      <c r="AM90" s="731"/>
      <c r="AN90" s="731"/>
      <c r="AO90" s="731"/>
      <c r="AP90" s="731"/>
      <c r="AQ90" s="731"/>
      <c r="AR90" s="731"/>
      <c r="AS90" s="731"/>
      <c r="AT90" s="731"/>
      <c r="AU90" s="731"/>
      <c r="AV90" s="731"/>
      <c r="AW90" s="731"/>
      <c r="AX90" s="731"/>
      <c r="AY90" s="731"/>
      <c r="AZ90" s="731"/>
      <c r="BA90" s="731"/>
      <c r="BB90" s="731"/>
      <c r="BC90" s="731"/>
      <c r="BD90" s="731"/>
      <c r="BE90" s="731"/>
      <c r="BF90" s="731"/>
      <c r="BG90" s="731"/>
      <c r="BH90" s="731"/>
      <c r="BI90" s="731"/>
      <c r="BJ90" s="731"/>
      <c r="BK90" s="731"/>
      <c r="BL90" s="731"/>
      <c r="BM90" s="731"/>
      <c r="BN90" s="731"/>
      <c r="BO90" s="731"/>
      <c r="BP90" s="731"/>
      <c r="BQ90" s="731"/>
      <c r="BR90" s="731"/>
      <c r="BS90" s="731"/>
      <c r="BT90" s="731"/>
      <c r="BU90" s="731"/>
      <c r="BV90" s="731"/>
      <c r="BW90" s="731"/>
      <c r="BX90" s="731"/>
      <c r="BY90" s="731"/>
      <c r="BZ90" s="731"/>
      <c r="CA90" s="731"/>
      <c r="CB90" s="731"/>
      <c r="CC90" s="731"/>
      <c r="CD90" s="731"/>
      <c r="CE90" s="731"/>
      <c r="CF90" s="731"/>
      <c r="CG90" s="731"/>
      <c r="CH90" s="731"/>
      <c r="CI90" s="731"/>
      <c r="CJ90" s="731"/>
      <c r="CK90" s="731"/>
      <c r="CL90" s="731"/>
      <c r="CM90" s="731"/>
      <c r="CN90" s="731"/>
      <c r="CO90" s="731"/>
      <c r="CP90" s="731"/>
      <c r="CQ90" s="731"/>
      <c r="CR90" s="731"/>
      <c r="CS90" s="731"/>
      <c r="CT90" s="731"/>
      <c r="CU90" s="731"/>
      <c r="CV90" s="731"/>
      <c r="CW90" s="731"/>
      <c r="CX90" s="731"/>
      <c r="CY90" s="731"/>
      <c r="CZ90" s="731"/>
      <c r="DA90" s="731"/>
      <c r="DB90" s="731"/>
      <c r="DC90" s="731"/>
      <c r="DD90" s="731"/>
      <c r="DE90" s="731"/>
      <c r="DF90" s="731"/>
      <c r="DG90" s="731"/>
      <c r="DH90" s="731"/>
      <c r="DI90" s="731"/>
      <c r="DJ90" s="731"/>
      <c r="DK90" s="731"/>
      <c r="DL90" s="731"/>
      <c r="DM90" s="731"/>
      <c r="DN90" s="731"/>
      <c r="DO90" s="731"/>
      <c r="DP90" s="731"/>
      <c r="DQ90" s="731"/>
      <c r="DR90" s="731"/>
      <c r="DS90" s="731"/>
      <c r="DT90" s="731"/>
      <c r="DU90" s="731"/>
      <c r="DV90" s="731"/>
      <c r="DW90" s="731"/>
      <c r="DX90" s="731"/>
      <c r="DY90" s="731"/>
      <c r="DZ90" s="731"/>
      <c r="EA90" s="731"/>
      <c r="EB90" s="731"/>
      <c r="EC90" s="731"/>
      <c r="ED90" s="731"/>
      <c r="EE90" s="731"/>
      <c r="EF90" s="731"/>
      <c r="EG90" s="731"/>
      <c r="EH90" s="731"/>
      <c r="EI90" s="731"/>
      <c r="EJ90" s="731"/>
      <c r="EK90" s="731"/>
      <c r="EL90" s="731"/>
      <c r="EM90" s="731"/>
      <c r="EN90" s="731"/>
      <c r="EO90" s="731"/>
      <c r="EP90" s="731"/>
      <c r="EQ90" s="731"/>
      <c r="ER90" s="731"/>
      <c r="ES90" s="731"/>
      <c r="ET90" s="731"/>
      <c r="EU90" s="731"/>
      <c r="EV90" s="731"/>
      <c r="EW90" s="731"/>
      <c r="EX90" s="731"/>
      <c r="EY90" s="731"/>
      <c r="EZ90" s="731"/>
      <c r="FA90" s="731"/>
      <c r="FB90" s="731"/>
      <c r="FC90" s="731"/>
      <c r="FD90" s="731"/>
      <c r="FE90" s="731"/>
      <c r="FF90" s="731"/>
      <c r="FG90" s="731"/>
      <c r="FH90" s="731"/>
      <c r="FI90" s="731"/>
      <c r="FJ90" s="731"/>
      <c r="FK90" s="731"/>
      <c r="FL90" s="731"/>
      <c r="FM90" s="731"/>
      <c r="FN90" s="731"/>
      <c r="FO90" s="731"/>
      <c r="FP90" s="731"/>
      <c r="FQ90" s="731"/>
      <c r="FR90" s="731"/>
      <c r="FS90" s="731"/>
      <c r="FT90" s="731"/>
      <c r="FU90" s="731"/>
      <c r="FV90" s="731"/>
      <c r="FW90" s="731"/>
      <c r="FX90" s="731"/>
      <c r="FY90" s="731"/>
      <c r="FZ90" s="731"/>
      <c r="GA90" s="731"/>
      <c r="GB90" s="731"/>
      <c r="GC90" s="731"/>
      <c r="GD90" s="731"/>
      <c r="GE90" s="731"/>
      <c r="GF90" s="731"/>
      <c r="GG90" s="731"/>
      <c r="GH90" s="731"/>
      <c r="GI90" s="731"/>
      <c r="GJ90" s="731"/>
      <c r="GK90" s="731"/>
      <c r="GL90" s="731"/>
      <c r="GM90" s="731"/>
      <c r="GN90" s="731"/>
      <c r="GO90" s="731"/>
      <c r="GP90" s="731"/>
      <c r="GQ90" s="731"/>
      <c r="GR90" s="731"/>
      <c r="GS90" s="731"/>
      <c r="GT90" s="731"/>
      <c r="GU90" s="731"/>
      <c r="GV90" s="731"/>
      <c r="GW90" s="731"/>
      <c r="GX90" s="731"/>
      <c r="GY90" s="731"/>
      <c r="GZ90" s="731"/>
      <c r="HA90" s="731"/>
      <c r="HB90" s="731"/>
      <c r="HC90" s="731"/>
      <c r="HD90" s="731"/>
      <c r="HE90" s="731"/>
      <c r="HF90" s="731"/>
      <c r="HG90" s="731"/>
      <c r="HH90" s="731"/>
      <c r="HI90" s="731"/>
      <c r="HJ90" s="731"/>
      <c r="HK90" s="731"/>
      <c r="HL90" s="731"/>
      <c r="HM90" s="731"/>
      <c r="HN90" s="731"/>
      <c r="HO90" s="731"/>
      <c r="HP90" s="731"/>
      <c r="HQ90" s="731"/>
      <c r="HR90" s="731"/>
      <c r="HS90" s="731"/>
      <c r="HT90" s="731"/>
      <c r="HU90" s="731"/>
      <c r="HV90" s="731"/>
      <c r="HW90" s="731"/>
      <c r="HX90" s="731"/>
      <c r="HY90" s="731"/>
      <c r="HZ90" s="731"/>
      <c r="IA90" s="731"/>
      <c r="IB90" s="731"/>
      <c r="IC90" s="731"/>
      <c r="ID90" s="731"/>
      <c r="IE90" s="731"/>
      <c r="IF90" s="731"/>
      <c r="IG90" s="731"/>
      <c r="IH90" s="731"/>
      <c r="II90" s="731"/>
      <c r="IJ90" s="731"/>
      <c r="IK90" s="731"/>
      <c r="IL90" s="731"/>
      <c r="IM90" s="731"/>
      <c r="IN90" s="731"/>
      <c r="IO90" s="731"/>
      <c r="IP90" s="731"/>
      <c r="IQ90" s="731"/>
      <c r="IR90" s="731"/>
      <c r="IS90" s="731"/>
      <c r="IT90" s="731"/>
      <c r="IU90" s="731"/>
      <c r="IV90" s="731"/>
    </row>
    <row r="91" spans="1:256" s="232" customFormat="1">
      <c r="A91" s="725"/>
      <c r="B91" s="726"/>
      <c r="C91" s="725"/>
      <c r="D91" s="727"/>
      <c r="E91" s="726"/>
      <c r="F91" s="725"/>
      <c r="G91" s="727"/>
      <c r="H91" s="726"/>
      <c r="I91" s="725"/>
      <c r="J91" s="727"/>
      <c r="K91" s="727"/>
      <c r="L91" s="726"/>
      <c r="M91" s="728"/>
      <c r="N91" s="729"/>
      <c r="O91" s="730"/>
      <c r="P91" s="728"/>
      <c r="Q91" s="729"/>
      <c r="R91" s="730"/>
      <c r="S91" s="728"/>
      <c r="T91" s="729"/>
      <c r="U91" s="729"/>
      <c r="V91" s="728"/>
      <c r="W91" s="731"/>
      <c r="X91" s="731"/>
      <c r="Y91" s="731"/>
      <c r="Z91" s="731"/>
      <c r="AA91" s="731"/>
      <c r="AB91" s="731"/>
      <c r="AC91" s="731"/>
      <c r="AD91" s="731"/>
      <c r="AE91" s="731"/>
      <c r="AF91" s="731"/>
      <c r="AG91" s="731"/>
      <c r="AH91" s="731"/>
      <c r="AI91" s="731"/>
      <c r="AJ91" s="731"/>
      <c r="AK91" s="731"/>
      <c r="AL91" s="731"/>
      <c r="AM91" s="731"/>
      <c r="AN91" s="731"/>
      <c r="AO91" s="731"/>
      <c r="AP91" s="731"/>
      <c r="AQ91" s="731"/>
      <c r="AR91" s="731"/>
      <c r="AS91" s="731"/>
      <c r="AT91" s="731"/>
      <c r="AU91" s="731"/>
      <c r="AV91" s="731"/>
      <c r="AW91" s="731"/>
      <c r="AX91" s="731"/>
      <c r="AY91" s="731"/>
      <c r="AZ91" s="731"/>
      <c r="BA91" s="731"/>
      <c r="BB91" s="731"/>
      <c r="BC91" s="731"/>
      <c r="BD91" s="731"/>
      <c r="BE91" s="731"/>
      <c r="BF91" s="731"/>
      <c r="BG91" s="731"/>
      <c r="BH91" s="731"/>
      <c r="BI91" s="731"/>
      <c r="BJ91" s="731"/>
      <c r="BK91" s="731"/>
      <c r="BL91" s="731"/>
      <c r="BM91" s="731"/>
      <c r="BN91" s="731"/>
      <c r="BO91" s="731"/>
      <c r="BP91" s="731"/>
      <c r="BQ91" s="731"/>
      <c r="BR91" s="731"/>
      <c r="BS91" s="731"/>
      <c r="BT91" s="731"/>
      <c r="BU91" s="731"/>
      <c r="BV91" s="731"/>
      <c r="BW91" s="731"/>
      <c r="BX91" s="731"/>
      <c r="BY91" s="731"/>
      <c r="BZ91" s="731"/>
      <c r="CA91" s="731"/>
      <c r="CB91" s="731"/>
      <c r="CC91" s="731"/>
      <c r="CD91" s="731"/>
      <c r="CE91" s="731"/>
      <c r="CF91" s="731"/>
      <c r="CG91" s="731"/>
      <c r="CH91" s="731"/>
      <c r="CI91" s="731"/>
      <c r="CJ91" s="731"/>
      <c r="CK91" s="731"/>
      <c r="CL91" s="731"/>
      <c r="CM91" s="731"/>
      <c r="CN91" s="731"/>
      <c r="CO91" s="731"/>
      <c r="CP91" s="731"/>
      <c r="CQ91" s="731"/>
      <c r="CR91" s="731"/>
      <c r="CS91" s="731"/>
      <c r="CT91" s="731"/>
      <c r="CU91" s="731"/>
      <c r="CV91" s="731"/>
      <c r="CW91" s="731"/>
      <c r="CX91" s="731"/>
      <c r="CY91" s="731"/>
      <c r="CZ91" s="731"/>
      <c r="DA91" s="731"/>
      <c r="DB91" s="731"/>
      <c r="DC91" s="731"/>
      <c r="DD91" s="731"/>
      <c r="DE91" s="731"/>
      <c r="DF91" s="731"/>
      <c r="DG91" s="731"/>
      <c r="DH91" s="731"/>
      <c r="DI91" s="731"/>
      <c r="DJ91" s="731"/>
      <c r="DK91" s="731"/>
      <c r="DL91" s="731"/>
      <c r="DM91" s="731"/>
      <c r="DN91" s="731"/>
      <c r="DO91" s="731"/>
      <c r="DP91" s="731"/>
      <c r="DQ91" s="731"/>
      <c r="DR91" s="731"/>
      <c r="DS91" s="731"/>
      <c r="DT91" s="731"/>
      <c r="DU91" s="731"/>
      <c r="DV91" s="731"/>
      <c r="DW91" s="731"/>
      <c r="DX91" s="731"/>
      <c r="DY91" s="731"/>
      <c r="DZ91" s="731"/>
      <c r="EA91" s="731"/>
      <c r="EB91" s="731"/>
      <c r="EC91" s="731"/>
      <c r="ED91" s="731"/>
      <c r="EE91" s="731"/>
      <c r="EF91" s="731"/>
      <c r="EG91" s="731"/>
      <c r="EH91" s="731"/>
      <c r="EI91" s="731"/>
      <c r="EJ91" s="731"/>
      <c r="EK91" s="731"/>
      <c r="EL91" s="731"/>
      <c r="EM91" s="731"/>
      <c r="EN91" s="731"/>
      <c r="EO91" s="731"/>
      <c r="EP91" s="731"/>
      <c r="EQ91" s="731"/>
      <c r="ER91" s="731"/>
      <c r="ES91" s="731"/>
      <c r="ET91" s="731"/>
      <c r="EU91" s="731"/>
      <c r="EV91" s="731"/>
      <c r="EW91" s="731"/>
      <c r="EX91" s="731"/>
      <c r="EY91" s="731"/>
      <c r="EZ91" s="731"/>
      <c r="FA91" s="731"/>
      <c r="FB91" s="731"/>
      <c r="FC91" s="731"/>
      <c r="FD91" s="731"/>
      <c r="FE91" s="731"/>
      <c r="FF91" s="731"/>
      <c r="FG91" s="731"/>
      <c r="FH91" s="731"/>
      <c r="FI91" s="731"/>
      <c r="FJ91" s="731"/>
      <c r="FK91" s="731"/>
      <c r="FL91" s="731"/>
      <c r="FM91" s="731"/>
      <c r="FN91" s="731"/>
      <c r="FO91" s="731"/>
      <c r="FP91" s="731"/>
      <c r="FQ91" s="731"/>
      <c r="FR91" s="731"/>
      <c r="FS91" s="731"/>
      <c r="FT91" s="731"/>
      <c r="FU91" s="731"/>
      <c r="FV91" s="731"/>
      <c r="FW91" s="731"/>
      <c r="FX91" s="731"/>
      <c r="FY91" s="731"/>
      <c r="FZ91" s="731"/>
      <c r="GA91" s="731"/>
      <c r="GB91" s="731"/>
      <c r="GC91" s="731"/>
      <c r="GD91" s="731"/>
      <c r="GE91" s="731"/>
      <c r="GF91" s="731"/>
      <c r="GG91" s="731"/>
      <c r="GH91" s="731"/>
      <c r="GI91" s="731"/>
      <c r="GJ91" s="731"/>
      <c r="GK91" s="731"/>
      <c r="GL91" s="731"/>
      <c r="GM91" s="731"/>
      <c r="GN91" s="731"/>
      <c r="GO91" s="731"/>
      <c r="GP91" s="731"/>
      <c r="GQ91" s="731"/>
      <c r="GR91" s="731"/>
      <c r="GS91" s="731"/>
      <c r="GT91" s="731"/>
      <c r="GU91" s="731"/>
      <c r="GV91" s="731"/>
      <c r="GW91" s="731"/>
      <c r="GX91" s="731"/>
      <c r="GY91" s="731"/>
      <c r="GZ91" s="731"/>
      <c r="HA91" s="731"/>
      <c r="HB91" s="731"/>
      <c r="HC91" s="731"/>
      <c r="HD91" s="731"/>
      <c r="HE91" s="731"/>
      <c r="HF91" s="731"/>
      <c r="HG91" s="731"/>
      <c r="HH91" s="731"/>
      <c r="HI91" s="731"/>
      <c r="HJ91" s="731"/>
      <c r="HK91" s="731"/>
      <c r="HL91" s="731"/>
      <c r="HM91" s="731"/>
      <c r="HN91" s="731"/>
      <c r="HO91" s="731"/>
      <c r="HP91" s="731"/>
      <c r="HQ91" s="731"/>
      <c r="HR91" s="731"/>
      <c r="HS91" s="731"/>
      <c r="HT91" s="731"/>
      <c r="HU91" s="731"/>
      <c r="HV91" s="731"/>
      <c r="HW91" s="731"/>
      <c r="HX91" s="731"/>
      <c r="HY91" s="731"/>
      <c r="HZ91" s="731"/>
      <c r="IA91" s="731"/>
      <c r="IB91" s="731"/>
      <c r="IC91" s="731"/>
      <c r="ID91" s="731"/>
      <c r="IE91" s="731"/>
      <c r="IF91" s="731"/>
      <c r="IG91" s="731"/>
      <c r="IH91" s="731"/>
      <c r="II91" s="731"/>
      <c r="IJ91" s="731"/>
      <c r="IK91" s="731"/>
      <c r="IL91" s="731"/>
      <c r="IM91" s="731"/>
      <c r="IN91" s="731"/>
      <c r="IO91" s="731"/>
      <c r="IP91" s="731"/>
      <c r="IQ91" s="731"/>
      <c r="IR91" s="731"/>
      <c r="IS91" s="731"/>
      <c r="IT91" s="731"/>
      <c r="IU91" s="731"/>
      <c r="IV91" s="731"/>
    </row>
  </sheetData>
  <sheetProtection selectLockedCells="1"/>
  <mergeCells count="35">
    <mergeCell ref="A3:F3"/>
    <mergeCell ref="G3:L3"/>
    <mergeCell ref="A6:A9"/>
    <mergeCell ref="B6:C6"/>
    <mergeCell ref="D6:E6"/>
    <mergeCell ref="H6:I6"/>
    <mergeCell ref="J6:K6"/>
    <mergeCell ref="L6:L9"/>
    <mergeCell ref="B7:C7"/>
    <mergeCell ref="D7:E7"/>
    <mergeCell ref="H7:I7"/>
    <mergeCell ref="J7:K7"/>
    <mergeCell ref="B8:B9"/>
    <mergeCell ref="D8:D9"/>
    <mergeCell ref="F8:F9"/>
    <mergeCell ref="H8:H9"/>
    <mergeCell ref="J8:J9"/>
    <mergeCell ref="A15:F15"/>
    <mergeCell ref="G15:L15"/>
    <mergeCell ref="A16:A19"/>
    <mergeCell ref="B16:C16"/>
    <mergeCell ref="D16:E16"/>
    <mergeCell ref="H16:I16"/>
    <mergeCell ref="J16:K16"/>
    <mergeCell ref="B17:C17"/>
    <mergeCell ref="D17:E17"/>
    <mergeCell ref="H17:I17"/>
    <mergeCell ref="A25:F25"/>
    <mergeCell ref="J17:K17"/>
    <mergeCell ref="L17:L18"/>
    <mergeCell ref="B18:B19"/>
    <mergeCell ref="D18:D19"/>
    <mergeCell ref="F18:F19"/>
    <mergeCell ref="H18:H19"/>
    <mergeCell ref="J18:J1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view="pageBreakPreview" topLeftCell="A16" zoomScaleNormal="100" zoomScaleSheetLayoutView="100" workbookViewId="0">
      <selection activeCell="G19" sqref="G19"/>
    </sheetView>
  </sheetViews>
  <sheetFormatPr defaultRowHeight="12"/>
  <cols>
    <col min="1" max="1" width="8.625" style="685" customWidth="1"/>
    <col min="2" max="2" width="13.375" style="686" customWidth="1"/>
    <col min="3" max="5" width="10.125" style="687" customWidth="1"/>
    <col min="6" max="6" width="9.875" style="688" customWidth="1"/>
    <col min="7" max="8" width="10.125" style="688" customWidth="1"/>
    <col min="9" max="16384" width="9" style="685"/>
  </cols>
  <sheetData>
    <row r="1" spans="1:9" s="1015" customFormat="1" ht="14.1" customHeight="1">
      <c r="A1" s="931" t="s">
        <v>1000</v>
      </c>
      <c r="B1" s="1010"/>
      <c r="C1" s="1011"/>
      <c r="D1" s="1011"/>
      <c r="E1" s="1011"/>
      <c r="F1" s="1012"/>
      <c r="G1" s="1012"/>
      <c r="H1" s="1012"/>
    </row>
    <row r="2" spans="1:9" s="659" customFormat="1" ht="15" customHeight="1">
      <c r="A2" s="648"/>
      <c r="B2" s="645"/>
      <c r="C2" s="646"/>
      <c r="D2" s="646"/>
      <c r="E2" s="646"/>
      <c r="F2" s="647"/>
      <c r="G2" s="647"/>
      <c r="H2" s="647"/>
    </row>
    <row r="3" spans="1:9" s="660" customFormat="1" ht="18" customHeight="1">
      <c r="A3" s="1338" t="s">
        <v>576</v>
      </c>
      <c r="B3" s="1338"/>
      <c r="C3" s="1338"/>
      <c r="D3" s="1338"/>
      <c r="E3" s="1338"/>
      <c r="F3" s="1338"/>
      <c r="G3" s="1338"/>
      <c r="H3" s="1338"/>
    </row>
    <row r="4" spans="1:9" s="661" customFormat="1" ht="13.5" customHeight="1">
      <c r="A4" s="1339" t="s">
        <v>577</v>
      </c>
      <c r="B4" s="1339"/>
      <c r="C4" s="1339"/>
      <c r="D4" s="1339"/>
      <c r="E4" s="1339"/>
      <c r="F4" s="1339"/>
      <c r="G4" s="1339"/>
      <c r="H4" s="1339"/>
    </row>
    <row r="5" spans="1:9" s="661" customFormat="1" ht="14.25" customHeight="1" thickBot="1">
      <c r="A5" s="662" t="s">
        <v>157</v>
      </c>
      <c r="B5" s="660"/>
      <c r="C5" s="663"/>
      <c r="D5" s="663"/>
      <c r="E5" s="663"/>
      <c r="F5" s="664"/>
      <c r="G5" s="664"/>
      <c r="H5" s="665" t="s">
        <v>158</v>
      </c>
    </row>
    <row r="6" spans="1:9" s="661" customFormat="1" ht="13.5" customHeight="1">
      <c r="A6" s="1340" t="s">
        <v>152</v>
      </c>
      <c r="B6" s="1341"/>
      <c r="C6" s="1346" t="s">
        <v>578</v>
      </c>
      <c r="D6" s="1349" t="s">
        <v>579</v>
      </c>
      <c r="E6" s="1349" t="s">
        <v>580</v>
      </c>
      <c r="F6" s="1352" t="s">
        <v>1134</v>
      </c>
      <c r="G6" s="1352"/>
      <c r="H6" s="1353"/>
    </row>
    <row r="7" spans="1:9" s="661" customFormat="1" ht="15" customHeight="1">
      <c r="A7" s="1342"/>
      <c r="B7" s="1343"/>
      <c r="C7" s="1347"/>
      <c r="D7" s="1350"/>
      <c r="E7" s="1350"/>
      <c r="F7" s="1354"/>
      <c r="G7" s="1355"/>
      <c r="H7" s="1356"/>
    </row>
    <row r="8" spans="1:9" s="666" customFormat="1" ht="18.600000000000001" customHeight="1">
      <c r="A8" s="1342"/>
      <c r="B8" s="1343"/>
      <c r="C8" s="1347"/>
      <c r="D8" s="1350"/>
      <c r="E8" s="1350"/>
      <c r="F8" s="1357"/>
      <c r="G8" s="1359" t="s">
        <v>579</v>
      </c>
      <c r="H8" s="1360" t="s">
        <v>580</v>
      </c>
    </row>
    <row r="9" spans="1:9" s="666" customFormat="1" ht="18.600000000000001" customHeight="1">
      <c r="A9" s="1344"/>
      <c r="B9" s="1345"/>
      <c r="C9" s="1348"/>
      <c r="D9" s="1351"/>
      <c r="E9" s="1351"/>
      <c r="F9" s="1358"/>
      <c r="G9" s="1358"/>
      <c r="H9" s="1361"/>
    </row>
    <row r="10" spans="1:9" s="660" customFormat="1" ht="18.600000000000001" customHeight="1">
      <c r="A10" s="1276" t="s">
        <v>566</v>
      </c>
      <c r="B10" s="1277"/>
      <c r="C10" s="13">
        <v>281885</v>
      </c>
      <c r="D10" s="13">
        <v>139843</v>
      </c>
      <c r="E10" s="13">
        <v>142039</v>
      </c>
      <c r="F10" s="48">
        <v>143.97969138671664</v>
      </c>
      <c r="G10" s="48">
        <v>71.429009240010416</v>
      </c>
      <c r="H10" s="48">
        <v>72.550682146706237</v>
      </c>
    </row>
    <row r="11" spans="1:9" s="660" customFormat="1" ht="18.600000000000001" customHeight="1">
      <c r="A11" s="1276" t="s">
        <v>1135</v>
      </c>
      <c r="B11" s="1277"/>
      <c r="C11" s="13">
        <v>279484</v>
      </c>
      <c r="D11" s="13">
        <v>140500</v>
      </c>
      <c r="E11" s="13">
        <v>138984</v>
      </c>
      <c r="F11" s="48">
        <v>143.24579207413331</v>
      </c>
      <c r="G11" s="48">
        <v>72.011398815015269</v>
      </c>
      <c r="H11" s="48">
        <v>71.234393259118022</v>
      </c>
    </row>
    <row r="12" spans="1:9" s="660" customFormat="1" ht="18.600000000000001" customHeight="1">
      <c r="A12" s="1276" t="s">
        <v>1009</v>
      </c>
      <c r="B12" s="1277"/>
      <c r="C12" s="13">
        <v>277649</v>
      </c>
      <c r="D12" s="13">
        <v>135800</v>
      </c>
      <c r="E12" s="13">
        <v>141855</v>
      </c>
      <c r="F12" s="48">
        <v>144.171084675179</v>
      </c>
      <c r="G12" s="48">
        <v>70.515050653484465</v>
      </c>
      <c r="H12" s="48">
        <v>73.659149561487766</v>
      </c>
    </row>
    <row r="13" spans="1:9" s="660" customFormat="1" ht="18.600000000000001" customHeight="1">
      <c r="A13" s="1276" t="s">
        <v>1010</v>
      </c>
      <c r="B13" s="1277"/>
      <c r="C13" s="13">
        <v>274487</v>
      </c>
      <c r="D13" s="13">
        <v>126819</v>
      </c>
      <c r="E13" s="13">
        <v>147670</v>
      </c>
      <c r="F13" s="48">
        <v>148.65902665699028</v>
      </c>
      <c r="G13" s="48">
        <v>68.683723096586917</v>
      </c>
      <c r="H13" s="48">
        <v>79.976386737578665</v>
      </c>
    </row>
    <row r="14" spans="1:9" s="660" customFormat="1" ht="18.600000000000001" customHeight="1">
      <c r="A14" s="1278" t="s">
        <v>1136</v>
      </c>
      <c r="B14" s="1362"/>
      <c r="C14" s="15">
        <f>SUM(C16:C38)</f>
        <v>268461</v>
      </c>
      <c r="D14" s="15">
        <f t="shared" ref="D14:E14" si="0">SUM(D16:D38)</f>
        <v>125846</v>
      </c>
      <c r="E14" s="15">
        <f t="shared" si="0"/>
        <v>142615</v>
      </c>
      <c r="F14" s="641">
        <f>C14/'[15]1.농가및농가인구'!$C$15*100</f>
        <v>148.26611143941193</v>
      </c>
      <c r="G14" s="641">
        <f>D14/'[15]1.농가및농가인구'!$C$15*100</f>
        <v>69.502449369570385</v>
      </c>
      <c r="H14" s="641">
        <f>E14/'[15]1.농가및농가인구'!$C$15*100</f>
        <v>78.763662069841558</v>
      </c>
      <c r="I14" s="667"/>
    </row>
    <row r="15" spans="1:9" s="660" customFormat="1" ht="15" customHeight="1">
      <c r="B15" s="1105"/>
      <c r="C15" s="13"/>
      <c r="D15" s="13"/>
      <c r="E15" s="13"/>
      <c r="F15" s="641"/>
      <c r="G15" s="48"/>
      <c r="H15" s="48"/>
    </row>
    <row r="16" spans="1:9" s="660" customFormat="1" ht="18" customHeight="1">
      <c r="A16" s="1130" t="s">
        <v>224</v>
      </c>
      <c r="B16" s="65" t="s">
        <v>225</v>
      </c>
      <c r="C16" s="13">
        <v>13501</v>
      </c>
      <c r="D16" s="668">
        <v>8314</v>
      </c>
      <c r="E16" s="668">
        <v>5187</v>
      </c>
      <c r="F16" s="48">
        <f>C16/'[15]1.농가및농가인구'!$C$17*100</f>
        <v>110.9002792837194</v>
      </c>
      <c r="G16" s="48">
        <f>D16/'[15]1.농가및농가인구'!$C$17*100</f>
        <v>68.293083620831283</v>
      </c>
      <c r="H16" s="48">
        <f>E16/'[15]1.농가및농가인구'!$C$17*100</f>
        <v>42.607195662888117</v>
      </c>
    </row>
    <row r="17" spans="1:8" s="660" customFormat="1" ht="18" customHeight="1">
      <c r="A17" s="1130" t="s">
        <v>226</v>
      </c>
      <c r="B17" s="65" t="s">
        <v>227</v>
      </c>
      <c r="C17" s="13">
        <v>19870</v>
      </c>
      <c r="D17" s="668">
        <v>14394</v>
      </c>
      <c r="E17" s="668">
        <v>5476</v>
      </c>
      <c r="F17" s="48">
        <f>C17/'[15]1.농가및농가인구'!$C$18*100</f>
        <v>122.6467502006049</v>
      </c>
      <c r="G17" s="48">
        <f>D17/'[15]1.농가및농가인구'!$C$18*100</f>
        <v>88.846367508178503</v>
      </c>
      <c r="H17" s="48">
        <f>E17/'[15]1.농가및농가인구'!$C$18*100</f>
        <v>33.800382692426396</v>
      </c>
    </row>
    <row r="18" spans="1:8" s="660" customFormat="1" ht="18" customHeight="1">
      <c r="A18" s="1130" t="s">
        <v>228</v>
      </c>
      <c r="B18" s="65" t="s">
        <v>229</v>
      </c>
      <c r="C18" s="13">
        <v>15309</v>
      </c>
      <c r="D18" s="668">
        <v>5713</v>
      </c>
      <c r="E18" s="668">
        <v>9596</v>
      </c>
      <c r="F18" s="48">
        <f>C18/'[15]1.농가및농가인구'!$C$19*100</f>
        <v>112.94820717131475</v>
      </c>
      <c r="G18" s="48">
        <f>D18/'[15]1.농가및농가인구'!$C$19*100</f>
        <v>42.149918843145933</v>
      </c>
      <c r="H18" s="48">
        <f>E18/'[15]1.농가및농가인구'!$C$19*100</f>
        <v>70.798288328168795</v>
      </c>
    </row>
    <row r="19" spans="1:8" s="660" customFormat="1" ht="18" customHeight="1">
      <c r="A19" s="1130" t="s">
        <v>230</v>
      </c>
      <c r="B19" s="65" t="s">
        <v>231</v>
      </c>
      <c r="C19" s="13">
        <v>20039</v>
      </c>
      <c r="D19" s="668">
        <v>6706</v>
      </c>
      <c r="E19" s="668">
        <v>13333</v>
      </c>
      <c r="F19" s="48">
        <f>C19/'[15]1.농가및농가인구'!$C$20*100</f>
        <v>144.65458745398107</v>
      </c>
      <c r="G19" s="48">
        <f>D19/'[15]1.농가및농가인구'!$C$20*100</f>
        <v>48.408287013643253</v>
      </c>
      <c r="H19" s="48">
        <f>E19/'[15]1.농가및농가인구'!$C$20*100</f>
        <v>96.246300440337833</v>
      </c>
    </row>
    <row r="20" spans="1:8" s="660" customFormat="1" ht="18" customHeight="1">
      <c r="A20" s="1130" t="s">
        <v>232</v>
      </c>
      <c r="B20" s="65" t="s">
        <v>233</v>
      </c>
      <c r="C20" s="13">
        <v>11435</v>
      </c>
      <c r="D20" s="668">
        <v>8926</v>
      </c>
      <c r="E20" s="668">
        <v>2509</v>
      </c>
      <c r="F20" s="48">
        <f>C20/'[15]1.농가및농가인구'!$C$21*100</f>
        <v>123.26183033308182</v>
      </c>
      <c r="G20" s="48">
        <f>D20/'[15]1.농가및농가인구'!$C$21*100</f>
        <v>96.216449283173446</v>
      </c>
      <c r="H20" s="48">
        <f>E20/'[15]1.농가및농가인구'!$C$21*100</f>
        <v>27.045381049908375</v>
      </c>
    </row>
    <row r="21" spans="1:8" s="660" customFormat="1" ht="18" customHeight="1">
      <c r="A21" s="1130" t="s">
        <v>234</v>
      </c>
      <c r="B21" s="65" t="s">
        <v>235</v>
      </c>
      <c r="C21" s="13">
        <v>13608</v>
      </c>
      <c r="D21" s="668">
        <v>4931</v>
      </c>
      <c r="E21" s="668">
        <v>8677</v>
      </c>
      <c r="F21" s="48">
        <f>C21/'[15]1.농가및농가인구'!$C$22*100</f>
        <v>167.81354051054385</v>
      </c>
      <c r="G21" s="48">
        <f>D21/'[15]1.농가및농가인구'!$C$22*100</f>
        <v>60.808977679121966</v>
      </c>
      <c r="H21" s="48">
        <f>E21/'[15]1.농가및농가인구'!$C$22*100</f>
        <v>107.00456283142188</v>
      </c>
    </row>
    <row r="22" spans="1:8" s="660" customFormat="1" ht="18" customHeight="1">
      <c r="A22" s="1130" t="s">
        <v>236</v>
      </c>
      <c r="B22" s="65" t="s">
        <v>237</v>
      </c>
      <c r="C22" s="13">
        <v>14128</v>
      </c>
      <c r="D22" s="668">
        <v>4566</v>
      </c>
      <c r="E22" s="668">
        <v>9562</v>
      </c>
      <c r="F22" s="48">
        <f>C22/'[15]1.농가및농가인구'!$C$23*100</f>
        <v>134.46273912629675</v>
      </c>
      <c r="G22" s="48">
        <f>D22/'[15]1.농가및농가인구'!$C$23*100</f>
        <v>43.456743123631867</v>
      </c>
      <c r="H22" s="48">
        <f>E22/'[15]1.농가및농가인구'!$C$23*100</f>
        <v>91.005996002664887</v>
      </c>
    </row>
    <row r="23" spans="1:8" s="660" customFormat="1" ht="18" customHeight="1">
      <c r="A23" s="1130" t="s">
        <v>238</v>
      </c>
      <c r="B23" s="65" t="s">
        <v>239</v>
      </c>
      <c r="C23" s="13">
        <v>25939</v>
      </c>
      <c r="D23" s="668">
        <v>13884</v>
      </c>
      <c r="E23" s="668">
        <v>12055</v>
      </c>
      <c r="F23" s="48">
        <f>C23/'[15]1.농가및농가인구'!$C$24*100</f>
        <v>181.58207910395521</v>
      </c>
      <c r="G23" s="48">
        <f>D23/'[15]1.농가및농가인구'!$C$24*100</f>
        <v>97.192859642982157</v>
      </c>
      <c r="H23" s="48">
        <f>E23/'[15]1.농가및농가인구'!$C$24*100</f>
        <v>84.389219460973052</v>
      </c>
    </row>
    <row r="24" spans="1:8" s="660" customFormat="1" ht="18" customHeight="1">
      <c r="A24" s="1130" t="s">
        <v>240</v>
      </c>
      <c r="B24" s="65" t="s">
        <v>241</v>
      </c>
      <c r="C24" s="13">
        <v>11168</v>
      </c>
      <c r="D24" s="668">
        <v>4960</v>
      </c>
      <c r="E24" s="668">
        <v>6208</v>
      </c>
      <c r="F24" s="48">
        <f>C24/'[15]1.농가및농가인구'!$C$25*100</f>
        <v>151.30741091992954</v>
      </c>
      <c r="G24" s="48">
        <f>D24/'[15]1.농가및농가인구'!$C$25*100</f>
        <v>67.199566454409975</v>
      </c>
      <c r="H24" s="48">
        <f>E24/'[15]1.농가및농가인구'!$C$25*100</f>
        <v>84.107844465519577</v>
      </c>
    </row>
    <row r="25" spans="1:8" s="660" customFormat="1" ht="18" customHeight="1">
      <c r="A25" s="1130" t="s">
        <v>242</v>
      </c>
      <c r="B25" s="65" t="s">
        <v>243</v>
      </c>
      <c r="C25" s="13">
        <v>9910</v>
      </c>
      <c r="D25" s="668">
        <v>1140</v>
      </c>
      <c r="E25" s="668">
        <v>8770</v>
      </c>
      <c r="F25" s="48">
        <f>C25/'[15]1.농가및농가인구'!$C$26*100</f>
        <v>130.05249343832023</v>
      </c>
      <c r="G25" s="48">
        <f>D25/'[15]1.농가및농가인구'!$C$26*100</f>
        <v>14.960629921259844</v>
      </c>
      <c r="H25" s="48">
        <f>E25/'[15]1.농가및농가인구'!$C$26*100</f>
        <v>115.09186351706037</v>
      </c>
    </row>
    <row r="26" spans="1:8" s="660" customFormat="1" ht="18" customHeight="1">
      <c r="A26" s="1130" t="s">
        <v>244</v>
      </c>
      <c r="B26" s="65" t="s">
        <v>245</v>
      </c>
      <c r="C26" s="13">
        <v>7183</v>
      </c>
      <c r="D26" s="668">
        <v>3055</v>
      </c>
      <c r="E26" s="668">
        <v>4128</v>
      </c>
      <c r="F26" s="48">
        <f>C26/'[15]1.농가및농가인구'!$C$27*100</f>
        <v>169.49032562529496</v>
      </c>
      <c r="G26" s="48">
        <f>D26/'[15]1.농가및농가인구'!$C$27*100</f>
        <v>72.085889570552141</v>
      </c>
      <c r="H26" s="48">
        <f>E26/'[15]1.농가및농가인구'!$C$27*100</f>
        <v>97.404436054742803</v>
      </c>
    </row>
    <row r="27" spans="1:8" s="660" customFormat="1" ht="18" customHeight="1">
      <c r="A27" s="1130" t="s">
        <v>246</v>
      </c>
      <c r="B27" s="65" t="s">
        <v>247</v>
      </c>
      <c r="C27" s="13">
        <v>20583</v>
      </c>
      <c r="D27" s="668">
        <v>10477</v>
      </c>
      <c r="E27" s="668">
        <v>10106</v>
      </c>
      <c r="F27" s="48">
        <f>C27/'[15]1.농가및농가인구'!$C$28*100</f>
        <v>201.97232852516927</v>
      </c>
      <c r="G27" s="48">
        <f>D27/'[15]1.농가및농가인구'!$C$28*100</f>
        <v>102.80639780198213</v>
      </c>
      <c r="H27" s="48">
        <f>E27/'[15]1.농가및농가인구'!$C$28*100</f>
        <v>99.165930723187117</v>
      </c>
    </row>
    <row r="28" spans="1:8" s="660" customFormat="1" ht="18" customHeight="1">
      <c r="A28" s="1130" t="s">
        <v>248</v>
      </c>
      <c r="B28" s="65" t="s">
        <v>249</v>
      </c>
      <c r="C28" s="13">
        <v>7767</v>
      </c>
      <c r="D28" s="668">
        <v>1406</v>
      </c>
      <c r="E28" s="668">
        <v>6361</v>
      </c>
      <c r="F28" s="48">
        <f>C28/'[15]1.농가및농가인구'!$C$29*100</f>
        <v>147.1859010801592</v>
      </c>
      <c r="G28" s="48">
        <f>D28/'[15]1.농가및농가인구'!$C$29*100</f>
        <v>26.643926473375025</v>
      </c>
      <c r="H28" s="48">
        <f>E28/'[15]1.농가및농가인구'!$C$29*100</f>
        <v>120.54197460678415</v>
      </c>
    </row>
    <row r="29" spans="1:8" s="660" customFormat="1" ht="18" customHeight="1">
      <c r="A29" s="1130" t="s">
        <v>250</v>
      </c>
      <c r="B29" s="65" t="s">
        <v>251</v>
      </c>
      <c r="C29" s="13">
        <v>6255</v>
      </c>
      <c r="D29" s="668">
        <v>1453</v>
      </c>
      <c r="E29" s="668">
        <v>4802</v>
      </c>
      <c r="F29" s="48">
        <f>C29/'[15]1.농가및농가인구'!$C$30*100</f>
        <v>193.95348837209303</v>
      </c>
      <c r="G29" s="48">
        <f>D29/'[15]1.농가및농가인구'!$C$30*100</f>
        <v>45.054263565891475</v>
      </c>
      <c r="H29" s="48">
        <f>E29/'[15]1.농가및농가인구'!$C$30*100</f>
        <v>148.89922480620154</v>
      </c>
    </row>
    <row r="30" spans="1:8" s="660" customFormat="1" ht="18" customHeight="1">
      <c r="A30" s="1130" t="s">
        <v>252</v>
      </c>
      <c r="B30" s="65" t="s">
        <v>253</v>
      </c>
      <c r="C30" s="13">
        <v>5767</v>
      </c>
      <c r="D30" s="668">
        <v>3013</v>
      </c>
      <c r="E30" s="668">
        <v>2754</v>
      </c>
      <c r="F30" s="48">
        <f>C30/'[15]1.농가및농가인구'!$C$31*100</f>
        <v>118.68697262811278</v>
      </c>
      <c r="G30" s="48">
        <f>D30/'[15]1.농가및농가인구'!$C$31*100</f>
        <v>62.00864375385882</v>
      </c>
      <c r="H30" s="48">
        <f>E30/'[15]1.농가및농가인구'!$C$31*100</f>
        <v>56.678328874253957</v>
      </c>
    </row>
    <row r="31" spans="1:8" s="660" customFormat="1" ht="18" customHeight="1">
      <c r="A31" s="1130" t="s">
        <v>254</v>
      </c>
      <c r="B31" s="65" t="s">
        <v>255</v>
      </c>
      <c r="C31" s="13">
        <v>10213</v>
      </c>
      <c r="D31" s="668">
        <v>2976</v>
      </c>
      <c r="E31" s="668">
        <v>7237</v>
      </c>
      <c r="F31" s="48">
        <f>C31/'[15]1.농가및농가인구'!$C$32*100</f>
        <v>145.2773826458037</v>
      </c>
      <c r="G31" s="48">
        <f>D31/'[15]1.농가및농가인구'!$C$32*100</f>
        <v>42.33285917496444</v>
      </c>
      <c r="H31" s="48">
        <f>E31/'[15]1.농가및농가인구'!$C$32*100</f>
        <v>102.94452347083927</v>
      </c>
    </row>
    <row r="32" spans="1:8" s="660" customFormat="1" ht="18" customHeight="1">
      <c r="A32" s="1130" t="s">
        <v>256</v>
      </c>
      <c r="B32" s="65" t="s">
        <v>257</v>
      </c>
      <c r="C32" s="13">
        <v>5814</v>
      </c>
      <c r="D32" s="668">
        <v>4536</v>
      </c>
      <c r="E32" s="668">
        <v>1278</v>
      </c>
      <c r="F32" s="48">
        <f>C32/'[15]1.농가및농가인구'!$C$33*100</f>
        <v>158.16104461371054</v>
      </c>
      <c r="G32" s="48">
        <f>D32/'[15]1.농가및농가인구'!$C$33*100</f>
        <v>123.39499455930358</v>
      </c>
      <c r="H32" s="48">
        <f>E32/'[15]1.농가및농가인구'!$C$33*100</f>
        <v>34.766050054406968</v>
      </c>
    </row>
    <row r="33" spans="1:11" s="660" customFormat="1" ht="18" customHeight="1">
      <c r="A33" s="1130" t="s">
        <v>258</v>
      </c>
      <c r="B33" s="65" t="s">
        <v>259</v>
      </c>
      <c r="C33" s="13">
        <v>8451</v>
      </c>
      <c r="D33" s="668">
        <v>6135</v>
      </c>
      <c r="E33" s="668">
        <v>2316</v>
      </c>
      <c r="F33" s="48">
        <f>C33/'[15]1.농가및농가인구'!$C$34*100</f>
        <v>135.58479063051502</v>
      </c>
      <c r="G33" s="48">
        <f>D33/'[15]1.농가및농가인구'!$C$34*100</f>
        <v>98.42772340766885</v>
      </c>
      <c r="H33" s="48">
        <f>E33/'[15]1.농가및농가인구'!$C$34*100</f>
        <v>37.157067222846138</v>
      </c>
    </row>
    <row r="34" spans="1:11" s="660" customFormat="1" ht="18" customHeight="1">
      <c r="A34" s="1130" t="s">
        <v>260</v>
      </c>
      <c r="B34" s="65" t="s">
        <v>261</v>
      </c>
      <c r="C34" s="13">
        <v>5875</v>
      </c>
      <c r="D34" s="668">
        <v>2850</v>
      </c>
      <c r="E34" s="668">
        <v>3025</v>
      </c>
      <c r="F34" s="48">
        <f>C34/'[15]1.농가및농가인구'!$C$35*100</f>
        <v>122.31938371850926</v>
      </c>
      <c r="G34" s="48">
        <f>D34/'[15]1.농가및농가인구'!$C$35*100</f>
        <v>59.337913803872574</v>
      </c>
      <c r="H34" s="48">
        <f>E34/'[15]1.농가및농가인구'!$C$35*100</f>
        <v>62.981469914636691</v>
      </c>
    </row>
    <row r="35" spans="1:11" s="660" customFormat="1" ht="18" customHeight="1">
      <c r="A35" s="1130" t="s">
        <v>262</v>
      </c>
      <c r="B35" s="65" t="s">
        <v>263</v>
      </c>
      <c r="C35" s="13">
        <v>17659</v>
      </c>
      <c r="D35" s="668">
        <v>10076</v>
      </c>
      <c r="E35" s="668">
        <v>7583</v>
      </c>
      <c r="F35" s="48">
        <f>C35/'[15]1.농가및농가인구'!$C$36*100</f>
        <v>215.9065900476831</v>
      </c>
      <c r="G35" s="48">
        <f>D35/'[15]1.농가및농가인구'!$C$36*100</f>
        <v>123.19354444308594</v>
      </c>
      <c r="H35" s="48">
        <f>E35/'[15]1.농가및농가인구'!$C$36*100</f>
        <v>92.713045604597141</v>
      </c>
    </row>
    <row r="36" spans="1:11" s="660" customFormat="1" ht="18" customHeight="1">
      <c r="A36" s="1130" t="s">
        <v>264</v>
      </c>
      <c r="B36" s="65" t="s">
        <v>265</v>
      </c>
      <c r="C36" s="13">
        <v>11830</v>
      </c>
      <c r="D36" s="668">
        <v>3158</v>
      </c>
      <c r="E36" s="668">
        <v>8672</v>
      </c>
      <c r="F36" s="48">
        <f>C36/'[15]1.농가및농가인구'!$C$37*100</f>
        <v>208.82612533097969</v>
      </c>
      <c r="G36" s="48">
        <f>D36/'[15]1.농가및농가인구'!$C$37*100</f>
        <v>55.745807590467791</v>
      </c>
      <c r="H36" s="48">
        <f>E36/'[15]1.농가및농가인구'!$C$37*100</f>
        <v>153.08031774051193</v>
      </c>
    </row>
    <row r="37" spans="1:11" s="669" customFormat="1" ht="18" customHeight="1">
      <c r="A37" s="1130" t="s">
        <v>266</v>
      </c>
      <c r="B37" s="65" t="s">
        <v>267</v>
      </c>
      <c r="C37" s="13">
        <v>4957</v>
      </c>
      <c r="D37" s="668">
        <v>3177</v>
      </c>
      <c r="E37" s="668">
        <v>1780</v>
      </c>
      <c r="F37" s="48">
        <f>C37/'[15]1.농가및농가인구'!$C$38*100</f>
        <v>116.27961529439361</v>
      </c>
      <c r="G37" s="48">
        <f>D37/'[15]1.농가및농가인구'!$C$38*100</f>
        <v>74.524982406755797</v>
      </c>
      <c r="H37" s="48">
        <f>E37/'[15]1.농가및농가인구'!$C$38*100</f>
        <v>41.754632887637818</v>
      </c>
    </row>
    <row r="38" spans="1:11" s="672" customFormat="1" ht="18" customHeight="1" thickBot="1">
      <c r="A38" s="1130" t="s">
        <v>268</v>
      </c>
      <c r="B38" s="65" t="s">
        <v>269</v>
      </c>
      <c r="C38" s="13">
        <v>1200</v>
      </c>
      <c r="D38" s="668">
        <v>0</v>
      </c>
      <c r="E38" s="670">
        <v>1200</v>
      </c>
      <c r="F38" s="48">
        <f>C38/'[15]1.농가및농가인구'!$C$39*100</f>
        <v>257.51072961373393</v>
      </c>
      <c r="G38" s="48">
        <f>D38/'[15]1.농가및농가인구'!$C$39*100</f>
        <v>0</v>
      </c>
      <c r="H38" s="48">
        <f>E38/'[15]1.농가및농가인구'!$C$39*100</f>
        <v>257.51072961373393</v>
      </c>
      <c r="I38" s="671"/>
      <c r="J38" s="671"/>
      <c r="K38" s="671"/>
    </row>
    <row r="39" spans="1:11" s="669" customFormat="1" ht="11.1" customHeight="1">
      <c r="A39" s="1337" t="s">
        <v>1137</v>
      </c>
      <c r="B39" s="1337"/>
      <c r="C39" s="1337"/>
      <c r="D39" s="1337"/>
      <c r="E39" s="673"/>
      <c r="F39" s="674"/>
      <c r="G39" s="675"/>
      <c r="H39" s="676"/>
    </row>
    <row r="40" spans="1:11" s="679" customFormat="1" ht="11.1" customHeight="1">
      <c r="A40" s="677" t="s">
        <v>1138</v>
      </c>
      <c r="B40" s="678"/>
      <c r="C40" s="678"/>
      <c r="D40" s="678"/>
      <c r="E40" s="678"/>
      <c r="F40" s="678"/>
      <c r="G40" s="678"/>
      <c r="H40" s="678"/>
      <c r="I40" s="678"/>
    </row>
    <row r="41" spans="1:11" s="660" customFormat="1" ht="11.25">
      <c r="A41" s="57"/>
      <c r="B41" s="57"/>
      <c r="C41" s="57"/>
      <c r="D41" s="680"/>
      <c r="E41" s="680"/>
      <c r="F41" s="680"/>
      <c r="G41" s="681"/>
      <c r="H41" s="681"/>
    </row>
    <row r="42" spans="1:11" s="660" customFormat="1" ht="11.25">
      <c r="B42" s="682"/>
      <c r="C42" s="683"/>
      <c r="D42" s="684"/>
      <c r="E42" s="684"/>
      <c r="F42" s="681"/>
      <c r="G42" s="681"/>
      <c r="H42" s="681"/>
    </row>
    <row r="43" spans="1:11" s="660" customFormat="1" ht="11.25">
      <c r="B43" s="682"/>
      <c r="C43" s="684"/>
      <c r="D43" s="684"/>
      <c r="E43" s="684"/>
      <c r="F43" s="681"/>
      <c r="G43" s="681"/>
      <c r="H43" s="681"/>
    </row>
    <row r="44" spans="1:11" s="660" customFormat="1" ht="11.25">
      <c r="B44" s="682"/>
      <c r="C44" s="684"/>
      <c r="D44" s="684"/>
      <c r="E44" s="684"/>
      <c r="F44" s="681"/>
      <c r="G44" s="681"/>
      <c r="H44" s="681"/>
    </row>
    <row r="45" spans="1:11" s="660" customFormat="1" ht="11.25">
      <c r="B45" s="682"/>
      <c r="C45" s="684"/>
      <c r="D45" s="684"/>
      <c r="E45" s="684"/>
      <c r="F45" s="681"/>
      <c r="G45" s="681"/>
      <c r="H45" s="681"/>
    </row>
    <row r="46" spans="1:11" s="660" customFormat="1" ht="11.25">
      <c r="B46" s="682"/>
      <c r="C46" s="684"/>
      <c r="D46" s="684"/>
      <c r="E46" s="684"/>
      <c r="F46" s="681"/>
      <c r="G46" s="681"/>
      <c r="H46" s="681"/>
    </row>
    <row r="47" spans="1:11" s="660" customFormat="1" ht="11.25">
      <c r="B47" s="682"/>
      <c r="C47" s="684"/>
      <c r="D47" s="684"/>
      <c r="E47" s="684"/>
      <c r="F47" s="681"/>
      <c r="G47" s="681"/>
      <c r="H47" s="681"/>
    </row>
    <row r="48" spans="1:11" s="660" customFormat="1" ht="11.25">
      <c r="B48" s="682"/>
      <c r="C48" s="684"/>
      <c r="D48" s="684"/>
      <c r="E48" s="684"/>
      <c r="F48" s="681"/>
      <c r="G48" s="681"/>
      <c r="H48" s="681"/>
    </row>
    <row r="49" spans="2:8" s="660" customFormat="1" ht="11.25">
      <c r="B49" s="682"/>
      <c r="C49" s="684"/>
      <c r="D49" s="684"/>
      <c r="E49" s="684"/>
      <c r="F49" s="681"/>
      <c r="G49" s="681"/>
      <c r="H49" s="681"/>
    </row>
    <row r="50" spans="2:8" s="660" customFormat="1" ht="11.25">
      <c r="B50" s="682"/>
      <c r="C50" s="684"/>
      <c r="D50" s="684"/>
      <c r="E50" s="684"/>
      <c r="F50" s="681"/>
      <c r="G50" s="681"/>
      <c r="H50" s="681"/>
    </row>
    <row r="51" spans="2:8" s="660" customFormat="1" ht="11.25">
      <c r="B51" s="682"/>
      <c r="C51" s="684"/>
      <c r="D51" s="684"/>
      <c r="E51" s="684"/>
      <c r="F51" s="681"/>
      <c r="G51" s="681"/>
      <c r="H51" s="681"/>
    </row>
    <row r="52" spans="2:8" s="660" customFormat="1" ht="11.25">
      <c r="B52" s="682"/>
      <c r="C52" s="684"/>
      <c r="D52" s="684"/>
      <c r="E52" s="684"/>
      <c r="F52" s="681"/>
      <c r="G52" s="681"/>
      <c r="H52" s="681"/>
    </row>
    <row r="53" spans="2:8" s="660" customFormat="1" ht="11.25">
      <c r="B53" s="682"/>
      <c r="C53" s="684"/>
      <c r="D53" s="684"/>
      <c r="E53" s="684"/>
      <c r="F53" s="681"/>
      <c r="G53" s="681"/>
      <c r="H53" s="681"/>
    </row>
    <row r="54" spans="2:8" s="660" customFormat="1" ht="11.25">
      <c r="B54" s="682"/>
      <c r="C54" s="684"/>
      <c r="D54" s="684"/>
      <c r="E54" s="684"/>
      <c r="F54" s="681"/>
      <c r="G54" s="681"/>
      <c r="H54" s="681"/>
    </row>
    <row r="55" spans="2:8" s="660" customFormat="1" ht="11.25">
      <c r="B55" s="682"/>
      <c r="C55" s="684"/>
      <c r="D55" s="684"/>
      <c r="E55" s="684"/>
      <c r="F55" s="681"/>
      <c r="G55" s="681"/>
      <c r="H55" s="681"/>
    </row>
    <row r="56" spans="2:8" s="660" customFormat="1" ht="11.25">
      <c r="B56" s="682"/>
      <c r="C56" s="684"/>
      <c r="D56" s="684"/>
      <c r="E56" s="684"/>
      <c r="F56" s="681"/>
      <c r="G56" s="681"/>
      <c r="H56" s="681"/>
    </row>
    <row r="57" spans="2:8" s="660" customFormat="1" ht="11.25">
      <c r="B57" s="682"/>
      <c r="C57" s="684"/>
      <c r="D57" s="684"/>
      <c r="E57" s="684"/>
      <c r="F57" s="681"/>
      <c r="G57" s="681"/>
      <c r="H57" s="681"/>
    </row>
    <row r="58" spans="2:8" s="660" customFormat="1" ht="11.25">
      <c r="B58" s="682"/>
      <c r="C58" s="684"/>
      <c r="D58" s="684"/>
      <c r="E58" s="684"/>
      <c r="F58" s="681"/>
      <c r="G58" s="681"/>
      <c r="H58" s="681"/>
    </row>
    <row r="59" spans="2:8" s="660" customFormat="1" ht="11.25">
      <c r="B59" s="682"/>
      <c r="C59" s="684"/>
      <c r="D59" s="684"/>
      <c r="E59" s="684"/>
      <c r="F59" s="681"/>
      <c r="G59" s="681"/>
      <c r="H59" s="681"/>
    </row>
    <row r="60" spans="2:8" s="660" customFormat="1" ht="11.25">
      <c r="B60" s="682"/>
      <c r="C60" s="684"/>
      <c r="D60" s="684"/>
      <c r="E60" s="684"/>
      <c r="F60" s="681"/>
      <c r="G60" s="681"/>
      <c r="H60" s="681"/>
    </row>
    <row r="61" spans="2:8" s="660" customFormat="1" ht="11.25">
      <c r="B61" s="682"/>
      <c r="C61" s="684"/>
      <c r="D61" s="684"/>
      <c r="E61" s="684"/>
      <c r="F61" s="681"/>
      <c r="G61" s="681"/>
      <c r="H61" s="681"/>
    </row>
    <row r="62" spans="2:8" s="660" customFormat="1" ht="11.25">
      <c r="B62" s="682"/>
      <c r="C62" s="684"/>
      <c r="D62" s="684"/>
      <c r="E62" s="684"/>
      <c r="F62" s="681"/>
      <c r="G62" s="681"/>
      <c r="H62" s="681"/>
    </row>
    <row r="63" spans="2:8" s="660" customFormat="1" ht="11.25">
      <c r="B63" s="682"/>
      <c r="C63" s="684"/>
      <c r="D63" s="684"/>
      <c r="E63" s="684"/>
      <c r="F63" s="681"/>
      <c r="G63" s="681"/>
      <c r="H63" s="681"/>
    </row>
    <row r="64" spans="2:8" s="660" customFormat="1" ht="11.25">
      <c r="B64" s="682"/>
      <c r="C64" s="684"/>
      <c r="D64" s="684"/>
      <c r="E64" s="684"/>
      <c r="F64" s="681"/>
      <c r="G64" s="681"/>
      <c r="H64" s="681"/>
    </row>
    <row r="65" spans="2:8" s="660" customFormat="1" ht="11.25">
      <c r="B65" s="682"/>
      <c r="C65" s="684"/>
      <c r="D65" s="684"/>
      <c r="E65" s="684"/>
      <c r="F65" s="681"/>
      <c r="G65" s="681"/>
      <c r="H65" s="681"/>
    </row>
    <row r="66" spans="2:8" s="660" customFormat="1" ht="11.25">
      <c r="B66" s="682"/>
      <c r="C66" s="684"/>
      <c r="D66" s="684"/>
      <c r="E66" s="684"/>
      <c r="F66" s="681"/>
      <c r="G66" s="681"/>
      <c r="H66" s="681"/>
    </row>
    <row r="67" spans="2:8" s="660" customFormat="1" ht="11.25">
      <c r="B67" s="682"/>
      <c r="C67" s="684"/>
      <c r="D67" s="684"/>
      <c r="E67" s="684"/>
      <c r="F67" s="681"/>
      <c r="G67" s="681"/>
      <c r="H67" s="681"/>
    </row>
    <row r="68" spans="2:8" s="660" customFormat="1" ht="11.25">
      <c r="B68" s="682"/>
      <c r="C68" s="684"/>
      <c r="D68" s="684"/>
      <c r="E68" s="684"/>
      <c r="F68" s="681"/>
      <c r="G68" s="681"/>
      <c r="H68" s="681"/>
    </row>
    <row r="69" spans="2:8" s="660" customFormat="1" ht="11.25">
      <c r="B69" s="682"/>
      <c r="C69" s="684"/>
      <c r="D69" s="684"/>
      <c r="E69" s="684"/>
      <c r="F69" s="681"/>
      <c r="G69" s="681"/>
      <c r="H69" s="681"/>
    </row>
    <row r="70" spans="2:8" s="660" customFormat="1" ht="11.25">
      <c r="B70" s="682"/>
      <c r="C70" s="684"/>
      <c r="D70" s="684"/>
      <c r="E70" s="684"/>
      <c r="F70" s="681"/>
      <c r="G70" s="681"/>
      <c r="H70" s="681"/>
    </row>
    <row r="71" spans="2:8" s="660" customFormat="1" ht="11.25">
      <c r="B71" s="682"/>
      <c r="C71" s="684"/>
      <c r="D71" s="684"/>
      <c r="E71" s="684"/>
      <c r="F71" s="681"/>
      <c r="G71" s="681"/>
      <c r="H71" s="681"/>
    </row>
    <row r="72" spans="2:8" s="660" customFormat="1" ht="11.25">
      <c r="B72" s="682"/>
      <c r="C72" s="684"/>
      <c r="D72" s="684"/>
      <c r="E72" s="684"/>
      <c r="F72" s="681"/>
      <c r="G72" s="681"/>
      <c r="H72" s="681"/>
    </row>
    <row r="73" spans="2:8" s="660" customFormat="1" ht="11.25">
      <c r="B73" s="682"/>
      <c r="C73" s="684"/>
      <c r="D73" s="684"/>
      <c r="E73" s="684"/>
      <c r="F73" s="681"/>
      <c r="G73" s="681"/>
      <c r="H73" s="681"/>
    </row>
    <row r="74" spans="2:8" s="660" customFormat="1" ht="11.25">
      <c r="B74" s="682"/>
      <c r="C74" s="684"/>
      <c r="D74" s="684"/>
      <c r="E74" s="684"/>
      <c r="F74" s="681"/>
      <c r="G74" s="681"/>
      <c r="H74" s="681"/>
    </row>
    <row r="75" spans="2:8" s="660" customFormat="1" ht="11.25">
      <c r="B75" s="682"/>
      <c r="C75" s="684"/>
      <c r="D75" s="684"/>
      <c r="E75" s="684"/>
      <c r="F75" s="681"/>
      <c r="G75" s="681"/>
      <c r="H75" s="681"/>
    </row>
    <row r="76" spans="2:8" s="660" customFormat="1" ht="11.25">
      <c r="B76" s="682"/>
      <c r="C76" s="684"/>
      <c r="D76" s="684"/>
      <c r="E76" s="684"/>
      <c r="F76" s="681"/>
      <c r="G76" s="681"/>
      <c r="H76" s="681"/>
    </row>
    <row r="77" spans="2:8" s="660" customFormat="1" ht="11.25">
      <c r="B77" s="682"/>
      <c r="C77" s="684"/>
      <c r="D77" s="684"/>
      <c r="E77" s="684"/>
      <c r="F77" s="681"/>
      <c r="G77" s="681"/>
      <c r="H77" s="681"/>
    </row>
    <row r="78" spans="2:8" s="660" customFormat="1" ht="11.25">
      <c r="B78" s="682"/>
      <c r="C78" s="684"/>
      <c r="D78" s="684"/>
      <c r="E78" s="684"/>
      <c r="F78" s="681"/>
      <c r="G78" s="681"/>
      <c r="H78" s="681"/>
    </row>
    <row r="79" spans="2:8" s="660" customFormat="1" ht="11.25">
      <c r="B79" s="682"/>
      <c r="C79" s="684"/>
      <c r="D79" s="684"/>
      <c r="E79" s="684"/>
      <c r="F79" s="681"/>
      <c r="G79" s="681"/>
      <c r="H79" s="681"/>
    </row>
    <row r="80" spans="2:8" s="660" customFormat="1" ht="11.25">
      <c r="B80" s="682"/>
      <c r="C80" s="684"/>
      <c r="D80" s="684"/>
      <c r="E80" s="684"/>
      <c r="F80" s="681"/>
      <c r="G80" s="681"/>
      <c r="H80" s="681"/>
    </row>
    <row r="81" spans="2:8" s="660" customFormat="1" ht="11.25">
      <c r="B81" s="682"/>
      <c r="C81" s="684"/>
      <c r="D81" s="684"/>
      <c r="E81" s="684"/>
      <c r="F81" s="681"/>
      <c r="G81" s="681"/>
      <c r="H81" s="681"/>
    </row>
    <row r="82" spans="2:8" s="660" customFormat="1" ht="11.25">
      <c r="B82" s="682"/>
      <c r="C82" s="684"/>
      <c r="D82" s="684"/>
      <c r="E82" s="684"/>
      <c r="F82" s="681"/>
      <c r="G82" s="681"/>
      <c r="H82" s="681"/>
    </row>
    <row r="83" spans="2:8" s="660" customFormat="1" ht="11.25">
      <c r="B83" s="682"/>
      <c r="C83" s="684"/>
      <c r="D83" s="684"/>
      <c r="E83" s="684"/>
      <c r="F83" s="681"/>
      <c r="G83" s="681"/>
      <c r="H83" s="681"/>
    </row>
    <row r="84" spans="2:8" s="660" customFormat="1" ht="11.25">
      <c r="B84" s="682"/>
      <c r="C84" s="684"/>
      <c r="D84" s="684"/>
      <c r="E84" s="684"/>
      <c r="F84" s="681"/>
      <c r="G84" s="681"/>
      <c r="H84" s="681"/>
    </row>
    <row r="85" spans="2:8" s="660" customFormat="1" ht="11.25">
      <c r="B85" s="682"/>
      <c r="C85" s="684"/>
      <c r="D85" s="684"/>
      <c r="E85" s="684"/>
      <c r="F85" s="681"/>
      <c r="G85" s="681"/>
      <c r="H85" s="681"/>
    </row>
    <row r="86" spans="2:8" s="660" customFormat="1" ht="11.25">
      <c r="B86" s="682"/>
      <c r="C86" s="684"/>
      <c r="D86" s="684"/>
      <c r="E86" s="684"/>
      <c r="F86" s="681"/>
      <c r="G86" s="681"/>
      <c r="H86" s="681"/>
    </row>
    <row r="87" spans="2:8" s="660" customFormat="1" ht="11.25">
      <c r="B87" s="682"/>
      <c r="C87" s="684"/>
      <c r="D87" s="684"/>
      <c r="E87" s="684"/>
      <c r="F87" s="681"/>
      <c r="G87" s="681"/>
      <c r="H87" s="681"/>
    </row>
    <row r="88" spans="2:8" s="660" customFormat="1" ht="11.25">
      <c r="B88" s="682"/>
      <c r="C88" s="684"/>
      <c r="D88" s="684"/>
      <c r="E88" s="684"/>
      <c r="F88" s="681"/>
      <c r="G88" s="681"/>
      <c r="H88" s="681"/>
    </row>
    <row r="89" spans="2:8" s="660" customFormat="1" ht="11.25">
      <c r="B89" s="682"/>
      <c r="C89" s="684"/>
      <c r="D89" s="684"/>
      <c r="E89" s="684"/>
      <c r="F89" s="681"/>
      <c r="G89" s="681"/>
      <c r="H89" s="681"/>
    </row>
    <row r="90" spans="2:8" s="660" customFormat="1" ht="11.25">
      <c r="B90" s="682"/>
      <c r="C90" s="684"/>
      <c r="D90" s="684"/>
      <c r="E90" s="684"/>
      <c r="F90" s="681"/>
      <c r="G90" s="681"/>
      <c r="H90" s="681"/>
    </row>
    <row r="91" spans="2:8" s="660" customFormat="1" ht="11.25">
      <c r="B91" s="682"/>
      <c r="C91" s="684"/>
      <c r="D91" s="684"/>
      <c r="E91" s="684"/>
      <c r="F91" s="681"/>
      <c r="G91" s="681"/>
      <c r="H91" s="681"/>
    </row>
    <row r="92" spans="2:8" s="660" customFormat="1" ht="11.25">
      <c r="B92" s="682"/>
      <c r="C92" s="684"/>
      <c r="D92" s="684"/>
      <c r="E92" s="684"/>
      <c r="F92" s="681"/>
      <c r="G92" s="681"/>
      <c r="H92" s="681"/>
    </row>
    <row r="93" spans="2:8" s="660" customFormat="1" ht="11.25">
      <c r="B93" s="682"/>
      <c r="C93" s="684"/>
      <c r="D93" s="684"/>
      <c r="E93" s="684"/>
      <c r="F93" s="681"/>
      <c r="G93" s="681"/>
      <c r="H93" s="681"/>
    </row>
    <row r="94" spans="2:8" s="660" customFormat="1" ht="11.25">
      <c r="B94" s="682"/>
      <c r="C94" s="684"/>
      <c r="D94" s="684"/>
      <c r="E94" s="684"/>
      <c r="F94" s="681"/>
      <c r="G94" s="681"/>
      <c r="H94" s="681"/>
    </row>
    <row r="95" spans="2:8" s="660" customFormat="1" ht="11.25">
      <c r="B95" s="682"/>
      <c r="C95" s="684"/>
      <c r="D95" s="684"/>
      <c r="E95" s="684"/>
      <c r="F95" s="681"/>
      <c r="G95" s="681"/>
      <c r="H95" s="681"/>
    </row>
    <row r="96" spans="2:8" s="660" customFormat="1" ht="11.25">
      <c r="B96" s="682"/>
      <c r="C96" s="684"/>
      <c r="D96" s="684"/>
      <c r="E96" s="684"/>
      <c r="F96" s="681"/>
      <c r="G96" s="681"/>
      <c r="H96" s="681"/>
    </row>
    <row r="97" spans="2:8" s="660" customFormat="1" ht="11.25">
      <c r="B97" s="682"/>
      <c r="C97" s="684"/>
      <c r="D97" s="684"/>
      <c r="E97" s="684"/>
      <c r="F97" s="681"/>
      <c r="G97" s="681"/>
      <c r="H97" s="681"/>
    </row>
    <row r="98" spans="2:8" s="660" customFormat="1" ht="11.25">
      <c r="B98" s="682"/>
      <c r="C98" s="684"/>
      <c r="D98" s="684"/>
      <c r="E98" s="684"/>
      <c r="F98" s="681"/>
      <c r="G98" s="681"/>
      <c r="H98" s="681"/>
    </row>
    <row r="99" spans="2:8" s="660" customFormat="1" ht="11.25">
      <c r="B99" s="682"/>
      <c r="C99" s="684"/>
      <c r="D99" s="684"/>
      <c r="E99" s="684"/>
      <c r="F99" s="681"/>
      <c r="G99" s="681"/>
      <c r="H99" s="681"/>
    </row>
    <row r="100" spans="2:8" s="660" customFormat="1" ht="11.25">
      <c r="B100" s="682"/>
      <c r="C100" s="684"/>
      <c r="D100" s="684"/>
      <c r="E100" s="684"/>
      <c r="F100" s="681"/>
      <c r="G100" s="681"/>
      <c r="H100" s="681"/>
    </row>
    <row r="101" spans="2:8" s="660" customFormat="1" ht="11.25">
      <c r="B101" s="682"/>
      <c r="C101" s="684"/>
      <c r="D101" s="684"/>
      <c r="E101" s="684"/>
      <c r="F101" s="681"/>
      <c r="G101" s="681"/>
      <c r="H101" s="681"/>
    </row>
  </sheetData>
  <sheetProtection selectLockedCells="1"/>
  <mergeCells count="16">
    <mergeCell ref="A39:D39"/>
    <mergeCell ref="A3:H3"/>
    <mergeCell ref="A4:H4"/>
    <mergeCell ref="A6:B9"/>
    <mergeCell ref="C6:C9"/>
    <mergeCell ref="D6:D9"/>
    <mergeCell ref="E6:E9"/>
    <mergeCell ref="F6:H7"/>
    <mergeCell ref="F8:F9"/>
    <mergeCell ref="G8:G9"/>
    <mergeCell ref="H8:H9"/>
    <mergeCell ref="A10:B10"/>
    <mergeCell ref="A11:B11"/>
    <mergeCell ref="A12:B12"/>
    <mergeCell ref="A13:B13"/>
    <mergeCell ref="A14:B14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view="pageBreakPreview" topLeftCell="A17" zoomScaleNormal="100" zoomScaleSheetLayoutView="100" workbookViewId="0">
      <selection activeCell="G18" sqref="G18:G21"/>
    </sheetView>
  </sheetViews>
  <sheetFormatPr defaultRowHeight="14.25"/>
  <cols>
    <col min="1" max="1" width="12.5" style="1127" customWidth="1"/>
    <col min="2" max="7" width="11.625" style="1127" customWidth="1"/>
    <col min="8" max="9" width="9.125" style="1127" bestFit="1" customWidth="1"/>
    <col min="10" max="16384" width="9" style="1127"/>
  </cols>
  <sheetData>
    <row r="1" spans="1:8" s="1014" customFormat="1" ht="14.1" customHeight="1">
      <c r="A1" s="931"/>
      <c r="B1" s="1010"/>
      <c r="C1" s="1011"/>
      <c r="D1" s="1011"/>
      <c r="E1" s="1011"/>
      <c r="F1" s="1012"/>
      <c r="G1" s="1013" t="s">
        <v>1139</v>
      </c>
      <c r="H1" s="1012"/>
    </row>
    <row r="2" spans="1:8" s="648" customFormat="1" ht="14.1" customHeight="1">
      <c r="B2" s="645"/>
      <c r="C2" s="646"/>
      <c r="D2" s="646"/>
      <c r="E2" s="646"/>
      <c r="F2" s="647"/>
      <c r="G2" s="647"/>
      <c r="H2" s="647"/>
    </row>
    <row r="3" spans="1:8" s="649" customFormat="1" ht="20.100000000000001" customHeight="1">
      <c r="A3" s="1338" t="s">
        <v>581</v>
      </c>
      <c r="B3" s="1338"/>
      <c r="C3" s="1338"/>
      <c r="D3" s="1338"/>
      <c r="E3" s="1338"/>
      <c r="F3" s="1338"/>
      <c r="G3" s="1338"/>
      <c r="H3" s="1101"/>
    </row>
    <row r="4" spans="1:8" ht="9" hidden="1" customHeight="1">
      <c r="A4" s="11"/>
      <c r="B4" s="11"/>
      <c r="C4" s="11"/>
      <c r="D4" s="11"/>
      <c r="E4" s="11"/>
      <c r="F4" s="11"/>
      <c r="G4" s="11"/>
    </row>
    <row r="5" spans="1:8" s="171" customFormat="1" ht="24" customHeight="1">
      <c r="A5" s="1372" t="s">
        <v>582</v>
      </c>
      <c r="B5" s="1372"/>
      <c r="C5" s="1372"/>
      <c r="D5" s="1372"/>
      <c r="E5" s="1372"/>
      <c r="F5" s="1372"/>
      <c r="G5" s="1372"/>
    </row>
    <row r="6" spans="1:8" s="1134" customFormat="1" ht="18" customHeight="1" thickBot="1">
      <c r="A6" s="650" t="s">
        <v>583</v>
      </c>
      <c r="B6" s="93"/>
      <c r="C6" s="93"/>
      <c r="D6" s="93"/>
      <c r="E6" s="93"/>
      <c r="F6" s="93"/>
      <c r="G6" s="72" t="s">
        <v>584</v>
      </c>
    </row>
    <row r="7" spans="1:8" s="1134" customFormat="1" ht="20.100000000000001" customHeight="1">
      <c r="A7" s="1373" t="s">
        <v>585</v>
      </c>
      <c r="B7" s="1376" t="s">
        <v>979</v>
      </c>
      <c r="C7" s="1377"/>
      <c r="D7" s="1369" t="s">
        <v>586</v>
      </c>
      <c r="E7" s="1349" t="s">
        <v>587</v>
      </c>
      <c r="F7" s="1349" t="s">
        <v>588</v>
      </c>
      <c r="G7" s="1382" t="s">
        <v>589</v>
      </c>
    </row>
    <row r="8" spans="1:8" s="1134" customFormat="1" ht="20.100000000000001" customHeight="1">
      <c r="A8" s="1374"/>
      <c r="B8" s="1378"/>
      <c r="C8" s="1379"/>
      <c r="D8" s="1370"/>
      <c r="E8" s="1350"/>
      <c r="F8" s="1350"/>
      <c r="G8" s="1383"/>
    </row>
    <row r="9" spans="1:8" s="1134" customFormat="1" ht="20.100000000000001" customHeight="1">
      <c r="A9" s="1374"/>
      <c r="B9" s="1378"/>
      <c r="C9" s="1379"/>
      <c r="D9" s="1370"/>
      <c r="E9" s="1350"/>
      <c r="F9" s="1350"/>
      <c r="G9" s="1383"/>
    </row>
    <row r="10" spans="1:8" s="1134" customFormat="1" ht="20.100000000000001" customHeight="1">
      <c r="A10" s="1375"/>
      <c r="B10" s="1380"/>
      <c r="C10" s="1381"/>
      <c r="D10" s="1371"/>
      <c r="E10" s="1351"/>
      <c r="F10" s="1351"/>
      <c r="G10" s="1384"/>
    </row>
    <row r="11" spans="1:8" s="173" customFormat="1" ht="35.1" customHeight="1">
      <c r="A11" s="1093">
        <v>2012</v>
      </c>
      <c r="B11" s="1385">
        <v>195779</v>
      </c>
      <c r="C11" s="1386"/>
      <c r="D11" s="651">
        <v>3187</v>
      </c>
      <c r="E11" s="651">
        <v>2070</v>
      </c>
      <c r="F11" s="651">
        <v>75605</v>
      </c>
      <c r="G11" s="651">
        <v>49002</v>
      </c>
    </row>
    <row r="12" spans="1:8" s="173" customFormat="1" ht="35.1" customHeight="1">
      <c r="A12" s="1093" t="s">
        <v>844</v>
      </c>
      <c r="B12" s="1385">
        <v>195108</v>
      </c>
      <c r="C12" s="1386"/>
      <c r="D12" s="651">
        <v>2759</v>
      </c>
      <c r="E12" s="651">
        <v>2089</v>
      </c>
      <c r="F12" s="651">
        <v>75383</v>
      </c>
      <c r="G12" s="651">
        <v>48719</v>
      </c>
    </row>
    <row r="13" spans="1:8" s="173" customFormat="1" ht="35.1" customHeight="1">
      <c r="A13" s="1093" t="s">
        <v>1009</v>
      </c>
      <c r="B13" s="1385">
        <v>192583</v>
      </c>
      <c r="C13" s="1386"/>
      <c r="D13" s="651">
        <v>2568</v>
      </c>
      <c r="E13" s="651">
        <v>2054</v>
      </c>
      <c r="F13" s="651">
        <v>75949</v>
      </c>
      <c r="G13" s="651">
        <v>47230</v>
      </c>
    </row>
    <row r="14" spans="1:8" s="173" customFormat="1" ht="35.1" customHeight="1">
      <c r="A14" s="1093" t="s">
        <v>1010</v>
      </c>
      <c r="B14" s="1385">
        <v>184642</v>
      </c>
      <c r="C14" s="1386"/>
      <c r="D14" s="651">
        <v>1988</v>
      </c>
      <c r="E14" s="651">
        <v>3068</v>
      </c>
      <c r="F14" s="651">
        <v>73416</v>
      </c>
      <c r="G14" s="651">
        <v>47674</v>
      </c>
    </row>
    <row r="15" spans="1:8" s="173" customFormat="1" ht="35.1" customHeight="1">
      <c r="A15" s="1092" t="s">
        <v>1088</v>
      </c>
      <c r="B15" s="1387">
        <v>181067</v>
      </c>
      <c r="C15" s="1388"/>
      <c r="D15" s="652">
        <v>2592</v>
      </c>
      <c r="E15" s="652">
        <v>2694</v>
      </c>
      <c r="F15" s="652">
        <v>75036</v>
      </c>
      <c r="G15" s="652">
        <v>46536</v>
      </c>
      <c r="H15" s="188"/>
    </row>
    <row r="16" spans="1:8" s="173" customFormat="1" ht="23.1" customHeight="1" thickBot="1">
      <c r="A16" s="653"/>
      <c r="B16" s="654"/>
      <c r="C16" s="1158"/>
      <c r="D16" s="524"/>
      <c r="E16" s="524"/>
      <c r="F16" s="524"/>
      <c r="G16" s="524"/>
    </row>
    <row r="17" spans="1:13" s="1134" customFormat="1" ht="29.1" customHeight="1" thickBot="1">
      <c r="A17" s="1318"/>
      <c r="B17" s="1318"/>
      <c r="C17" s="1318"/>
      <c r="D17" s="1318"/>
      <c r="E17" s="1318"/>
      <c r="F17" s="1318"/>
      <c r="G17" s="1318"/>
    </row>
    <row r="18" spans="1:13" s="1134" customFormat="1" ht="20.100000000000001" customHeight="1">
      <c r="A18" s="1289" t="s">
        <v>585</v>
      </c>
      <c r="B18" s="1363" t="s">
        <v>590</v>
      </c>
      <c r="C18" s="1369" t="s">
        <v>591</v>
      </c>
      <c r="D18" s="1369" t="s">
        <v>592</v>
      </c>
      <c r="E18" s="1369" t="s">
        <v>593</v>
      </c>
      <c r="F18" s="1369" t="s">
        <v>594</v>
      </c>
      <c r="G18" s="1363" t="s">
        <v>595</v>
      </c>
    </row>
    <row r="19" spans="1:13" s="1134" customFormat="1" ht="20.100000000000001" customHeight="1">
      <c r="A19" s="1367"/>
      <c r="B19" s="1364"/>
      <c r="C19" s="1370"/>
      <c r="D19" s="1370"/>
      <c r="E19" s="1370"/>
      <c r="F19" s="1370"/>
      <c r="G19" s="1364"/>
    </row>
    <row r="20" spans="1:13" s="1134" customFormat="1" ht="20.100000000000001" customHeight="1">
      <c r="A20" s="1367"/>
      <c r="B20" s="1364"/>
      <c r="C20" s="1370"/>
      <c r="D20" s="1370"/>
      <c r="E20" s="1370"/>
      <c r="F20" s="1370"/>
      <c r="G20" s="1364"/>
    </row>
    <row r="21" spans="1:13" s="1134" customFormat="1" ht="20.100000000000001" customHeight="1">
      <c r="A21" s="1368"/>
      <c r="B21" s="1365"/>
      <c r="C21" s="1371"/>
      <c r="D21" s="1371"/>
      <c r="E21" s="1371"/>
      <c r="F21" s="1371"/>
      <c r="G21" s="1365"/>
    </row>
    <row r="22" spans="1:13" s="173" customFormat="1" ht="35.1" customHeight="1">
      <c r="A22" s="1094">
        <v>2012</v>
      </c>
      <c r="B22" s="651">
        <v>25342</v>
      </c>
      <c r="C22" s="651">
        <v>15558</v>
      </c>
      <c r="D22" s="651">
        <v>13000</v>
      </c>
      <c r="E22" s="651">
        <v>8192</v>
      </c>
      <c r="F22" s="651">
        <v>3156</v>
      </c>
      <c r="G22" s="651">
        <v>666</v>
      </c>
    </row>
    <row r="23" spans="1:13" s="173" customFormat="1" ht="35.1" customHeight="1">
      <c r="A23" s="1094" t="s">
        <v>844</v>
      </c>
      <c r="B23" s="651">
        <v>25418</v>
      </c>
      <c r="C23" s="651">
        <v>15464</v>
      </c>
      <c r="D23" s="651">
        <v>13193</v>
      </c>
      <c r="E23" s="651">
        <v>8214</v>
      </c>
      <c r="F23" s="651">
        <v>3184</v>
      </c>
      <c r="G23" s="651">
        <v>685</v>
      </c>
    </row>
    <row r="24" spans="1:13" s="173" customFormat="1" ht="35.1" customHeight="1">
      <c r="A24" s="1094" t="s">
        <v>1009</v>
      </c>
      <c r="B24" s="651">
        <v>24517</v>
      </c>
      <c r="C24" s="651">
        <v>14806</v>
      </c>
      <c r="D24" s="651">
        <v>13608</v>
      </c>
      <c r="E24" s="651">
        <v>7838</v>
      </c>
      <c r="F24" s="651">
        <v>3342</v>
      </c>
      <c r="G24" s="651">
        <v>668</v>
      </c>
    </row>
    <row r="25" spans="1:13" s="173" customFormat="1" ht="35.1" customHeight="1">
      <c r="A25" s="1094" t="s">
        <v>1010</v>
      </c>
      <c r="B25" s="651">
        <v>22026</v>
      </c>
      <c r="C25" s="651">
        <v>13728</v>
      </c>
      <c r="D25" s="651">
        <v>11274</v>
      </c>
      <c r="E25" s="651">
        <v>7398</v>
      </c>
      <c r="F25" s="651">
        <v>3336</v>
      </c>
      <c r="G25" s="651">
        <v>734</v>
      </c>
    </row>
    <row r="26" spans="1:13" s="173" customFormat="1" ht="35.1" customHeight="1">
      <c r="A26" s="1106" t="s">
        <v>1088</v>
      </c>
      <c r="B26" s="652">
        <v>21574</v>
      </c>
      <c r="C26" s="652">
        <v>11687</v>
      </c>
      <c r="D26" s="652">
        <v>10251</v>
      </c>
      <c r="E26" s="652">
        <v>6429</v>
      </c>
      <c r="F26" s="652">
        <v>3614</v>
      </c>
      <c r="G26" s="652">
        <v>654</v>
      </c>
    </row>
    <row r="27" spans="1:13" s="173" customFormat="1" ht="20.100000000000001" customHeight="1" thickBot="1">
      <c r="A27" s="653"/>
      <c r="B27" s="655"/>
      <c r="C27" s="524"/>
      <c r="D27" s="524"/>
      <c r="E27" s="524"/>
      <c r="F27" s="524"/>
      <c r="G27" s="524"/>
    </row>
    <row r="28" spans="1:13" s="180" customFormat="1" ht="14.1" customHeight="1">
      <c r="A28" s="656" t="s">
        <v>846</v>
      </c>
      <c r="B28" s="1091"/>
      <c r="C28" s="1091"/>
      <c r="D28" s="1091"/>
      <c r="E28" s="1091"/>
      <c r="F28" s="1091"/>
      <c r="G28" s="657" t="s">
        <v>7</v>
      </c>
      <c r="M28" s="86"/>
    </row>
    <row r="29" spans="1:13" s="27" customFormat="1" ht="11.1" customHeight="1">
      <c r="A29" s="1366"/>
      <c r="B29" s="1366"/>
      <c r="C29" s="1366"/>
      <c r="D29" s="28"/>
      <c r="E29" s="28"/>
      <c r="F29" s="28"/>
      <c r="G29" s="28"/>
    </row>
    <row r="30" spans="1:13" s="1134" customFormat="1" ht="13.5" customHeight="1">
      <c r="A30" s="93"/>
      <c r="B30" s="93"/>
      <c r="C30" s="93"/>
      <c r="D30" s="93"/>
      <c r="E30" s="93"/>
      <c r="F30" s="93"/>
      <c r="G30" s="93"/>
    </row>
    <row r="31" spans="1:13" s="1134" customFormat="1" ht="11.25" hidden="1">
      <c r="A31" s="93"/>
      <c r="B31" s="93"/>
      <c r="C31" s="93"/>
      <c r="D31" s="93"/>
      <c r="E31" s="93"/>
      <c r="F31" s="93"/>
      <c r="G31" s="93"/>
    </row>
    <row r="32" spans="1:13" s="1134" customFormat="1" ht="15" customHeight="1">
      <c r="A32" s="93"/>
      <c r="B32" s="93"/>
      <c r="C32" s="93"/>
      <c r="D32" s="93"/>
      <c r="E32" s="93"/>
      <c r="F32" s="93"/>
      <c r="G32" s="93"/>
    </row>
    <row r="33" spans="1:7" s="1134" customFormat="1" ht="11.25">
      <c r="A33" s="93"/>
      <c r="B33" s="93"/>
      <c r="C33" s="93"/>
      <c r="D33" s="93"/>
      <c r="E33" s="93"/>
      <c r="F33" s="93"/>
      <c r="G33" s="93"/>
    </row>
    <row r="34" spans="1:7" s="93" customFormat="1" ht="11.25">
      <c r="G34" s="658"/>
    </row>
    <row r="35" spans="1:7" s="93" customFormat="1" ht="11.25"/>
    <row r="36" spans="1:7" s="93" customFormat="1" ht="11.25"/>
    <row r="37" spans="1:7" s="93" customFormat="1" ht="11.25"/>
    <row r="38" spans="1:7" s="93" customFormat="1" ht="11.25"/>
    <row r="39" spans="1:7" s="93" customFormat="1" ht="11.25"/>
    <row r="40" spans="1:7" s="93" customFormat="1" ht="11.25"/>
    <row r="41" spans="1:7" s="93" customFormat="1" ht="11.25"/>
    <row r="42" spans="1:7" s="93" customFormat="1" ht="11.25"/>
    <row r="43" spans="1:7" s="93" customFormat="1" ht="11.25"/>
    <row r="44" spans="1:7" s="93" customFormat="1" ht="11.25"/>
    <row r="45" spans="1:7" s="93" customFormat="1" ht="11.25"/>
    <row r="46" spans="1:7" s="93" customFormat="1" ht="11.25"/>
    <row r="47" spans="1:7" s="93" customFormat="1" ht="11.25"/>
    <row r="48" spans="1:7" s="93" customFormat="1" ht="11.25"/>
    <row r="49" s="93" customFormat="1" ht="11.25"/>
    <row r="50" s="93" customFormat="1" ht="11.25"/>
    <row r="51" s="93" customFormat="1" ht="11.25"/>
    <row r="52" s="93" customFormat="1" ht="11.25"/>
    <row r="53" s="93" customFormat="1" ht="11.25"/>
    <row r="54" s="93" customFormat="1" ht="11.25"/>
    <row r="55" s="93" customFormat="1" ht="11.25"/>
    <row r="56" s="93" customFormat="1" ht="11.25"/>
    <row r="57" s="93" customFormat="1" ht="11.25"/>
    <row r="58" s="93" customFormat="1" ht="11.25"/>
    <row r="59" s="93" customFormat="1" ht="11.25"/>
    <row r="60" s="93" customFormat="1" ht="11.25"/>
    <row r="61" s="93" customFormat="1" ht="11.25"/>
    <row r="62" s="93" customFormat="1" ht="11.25"/>
    <row r="63" s="93" customFormat="1" ht="11.25"/>
    <row r="64" s="93" customFormat="1" ht="11.25"/>
    <row r="65" s="93" customFormat="1" ht="11.25"/>
    <row r="66" s="93" customFormat="1" ht="11.25"/>
    <row r="67" s="93" customFormat="1" ht="11.25"/>
    <row r="68" s="93" customFormat="1" ht="11.25"/>
    <row r="69" s="93" customFormat="1" ht="11.25"/>
    <row r="70" s="93" customFormat="1" ht="11.25"/>
    <row r="71" s="93" customFormat="1" ht="11.25"/>
    <row r="72" s="93" customFormat="1" ht="11.25"/>
    <row r="73" s="93" customFormat="1" ht="11.25"/>
    <row r="74" s="93" customFormat="1" ht="11.25"/>
    <row r="75" s="93" customFormat="1" ht="11.25"/>
    <row r="76" s="93" customFormat="1" ht="11.25"/>
    <row r="77" s="93" customFormat="1" ht="11.25"/>
    <row r="78" s="93" customFormat="1" ht="11.25"/>
    <row r="79" s="93" customFormat="1" ht="11.25"/>
    <row r="80" s="93" customFormat="1" ht="11.25"/>
    <row r="81" s="93" customFormat="1" ht="11.25"/>
    <row r="82" s="93" customFormat="1" ht="11.25"/>
    <row r="83" s="93" customFormat="1" ht="11.25"/>
    <row r="84" s="93" customFormat="1" ht="11.25"/>
    <row r="85" s="93" customFormat="1" ht="11.25"/>
    <row r="86" s="93" customFormat="1" ht="11.25"/>
    <row r="87" s="93" customFormat="1" ht="11.25"/>
    <row r="88" s="93" customFormat="1" ht="11.25"/>
    <row r="89" s="93" customFormat="1" ht="11.25"/>
    <row r="90" s="93" customFormat="1" ht="11.25"/>
    <row r="91" s="93" customFormat="1" ht="11.25"/>
    <row r="92" s="93" customFormat="1" ht="11.25"/>
    <row r="93" s="93" customFormat="1" ht="11.25"/>
    <row r="94" s="93" customFormat="1" ht="11.25"/>
    <row r="95" s="93" customFormat="1" ht="11.25"/>
    <row r="96" s="93" customFormat="1" ht="11.25"/>
    <row r="97" s="93" customFormat="1" ht="11.25"/>
    <row r="98" s="93" customFormat="1" ht="11.25"/>
    <row r="99" s="93" customFormat="1" ht="11.25"/>
    <row r="100" s="93" customFormat="1" ht="11.25"/>
    <row r="101" s="93" customFormat="1" ht="11.25"/>
  </sheetData>
  <sheetProtection selectLockedCells="1"/>
  <mergeCells count="22">
    <mergeCell ref="A17:G17"/>
    <mergeCell ref="A3:G3"/>
    <mergeCell ref="A5:G5"/>
    <mergeCell ref="A7:A10"/>
    <mergeCell ref="B7:C10"/>
    <mergeCell ref="D7:D10"/>
    <mergeCell ref="E7:E10"/>
    <mergeCell ref="F7:F10"/>
    <mergeCell ref="G7:G10"/>
    <mergeCell ref="B11:C11"/>
    <mergeCell ref="B12:C12"/>
    <mergeCell ref="B13:C13"/>
    <mergeCell ref="B14:C14"/>
    <mergeCell ref="B15:C15"/>
    <mergeCell ref="G18:G21"/>
    <mergeCell ref="A29:C29"/>
    <mergeCell ref="A18:A21"/>
    <mergeCell ref="B18:B21"/>
    <mergeCell ref="C18:C21"/>
    <mergeCell ref="D18:D21"/>
    <mergeCell ref="E18:E21"/>
    <mergeCell ref="F18:F21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100"/>
  <sheetViews>
    <sheetView view="pageBreakPreview" topLeftCell="A19" zoomScaleNormal="100" zoomScaleSheetLayoutView="100" workbookViewId="0">
      <selection activeCell="G19" sqref="G19"/>
    </sheetView>
  </sheetViews>
  <sheetFormatPr defaultRowHeight="12"/>
  <cols>
    <col min="1" max="1" width="7.125" style="637" customWidth="1"/>
    <col min="2" max="2" width="10.5" style="638" customWidth="1"/>
    <col min="3" max="3" width="21.125" style="640" customWidth="1"/>
    <col min="4" max="4" width="21.625" style="640" customWidth="1"/>
    <col min="5" max="5" width="21.75" style="640" customWidth="1"/>
    <col min="6" max="16384" width="9" style="637"/>
  </cols>
  <sheetData>
    <row r="1" spans="1:5" s="1007" customFormat="1" ht="14.1" customHeight="1">
      <c r="A1" s="931" t="s">
        <v>1035</v>
      </c>
      <c r="B1" s="1008"/>
      <c r="C1" s="1009"/>
      <c r="D1" s="1009"/>
      <c r="E1" s="1009"/>
    </row>
    <row r="2" spans="1:5" ht="14.1" customHeight="1"/>
    <row r="3" spans="1:5" s="620" customFormat="1" ht="20.100000000000001" customHeight="1">
      <c r="A3" s="1390" t="s">
        <v>306</v>
      </c>
      <c r="B3" s="1390"/>
      <c r="C3" s="1390"/>
      <c r="D3" s="1390"/>
      <c r="E3" s="1390"/>
    </row>
    <row r="4" spans="1:5" s="621" customFormat="1" ht="24" customHeight="1">
      <c r="A4" s="1391" t="s">
        <v>486</v>
      </c>
      <c r="B4" s="1391"/>
      <c r="C4" s="1391"/>
      <c r="D4" s="1391"/>
      <c r="E4" s="1391"/>
    </row>
    <row r="5" spans="1:5" s="623" customFormat="1" ht="18" customHeight="1" thickBot="1">
      <c r="A5" s="622" t="s">
        <v>288</v>
      </c>
      <c r="C5" s="625"/>
      <c r="D5" s="625"/>
      <c r="E5" s="626" t="s">
        <v>289</v>
      </c>
    </row>
    <row r="6" spans="1:5" s="627" customFormat="1" ht="30" customHeight="1">
      <c r="A6" s="1392" t="s">
        <v>189</v>
      </c>
      <c r="B6" s="1393"/>
      <c r="C6" s="1400" t="s">
        <v>487</v>
      </c>
      <c r="D6" s="1398" t="s">
        <v>307</v>
      </c>
      <c r="E6" s="1396" t="s">
        <v>488</v>
      </c>
    </row>
    <row r="7" spans="1:5" s="627" customFormat="1" ht="30" customHeight="1">
      <c r="A7" s="1394"/>
      <c r="B7" s="1395"/>
      <c r="C7" s="1401"/>
      <c r="D7" s="1399"/>
      <c r="E7" s="1397"/>
    </row>
    <row r="8" spans="1:5" s="631" customFormat="1" ht="18" customHeight="1">
      <c r="A8" s="1276" t="s">
        <v>566</v>
      </c>
      <c r="B8" s="1277"/>
      <c r="C8" s="48">
        <v>152148.6</v>
      </c>
      <c r="D8" s="48">
        <v>134422.59999999998</v>
      </c>
      <c r="E8" s="48">
        <v>17726</v>
      </c>
    </row>
    <row r="9" spans="1:5" s="631" customFormat="1" ht="18" customHeight="1">
      <c r="A9" s="1276" t="s">
        <v>936</v>
      </c>
      <c r="B9" s="1277"/>
      <c r="C9" s="48">
        <v>152078.6</v>
      </c>
      <c r="D9" s="48">
        <v>134370.1</v>
      </c>
      <c r="E9" s="48">
        <v>17708.5</v>
      </c>
    </row>
    <row r="10" spans="1:5" s="631" customFormat="1" ht="18" customHeight="1">
      <c r="A10" s="1276" t="s">
        <v>1009</v>
      </c>
      <c r="B10" s="1277"/>
      <c r="C10" s="48">
        <v>152019.33030000003</v>
      </c>
      <c r="D10" s="48">
        <v>134292.56080000001</v>
      </c>
      <c r="E10" s="48">
        <v>17726.769499999999</v>
      </c>
    </row>
    <row r="11" spans="1:5" s="631" customFormat="1" ht="18" customHeight="1">
      <c r="A11" s="1276" t="s">
        <v>1010</v>
      </c>
      <c r="B11" s="1277"/>
      <c r="C11" s="48">
        <v>151973.37700000004</v>
      </c>
      <c r="D11" s="48">
        <v>134299.0883</v>
      </c>
      <c r="E11" s="48">
        <v>17674.288699999997</v>
      </c>
    </row>
    <row r="12" spans="1:5" s="631" customFormat="1" ht="18" customHeight="1">
      <c r="A12" s="1278" t="s">
        <v>1088</v>
      </c>
      <c r="B12" s="1389"/>
      <c r="C12" s="641">
        <f>SUM(C14:C36)</f>
        <v>150645.9</v>
      </c>
      <c r="D12" s="641">
        <f>SUM(D14:D36)</f>
        <v>127247.8</v>
      </c>
      <c r="E12" s="641">
        <f>SUM(E14:E36)</f>
        <v>23398.1</v>
      </c>
    </row>
    <row r="13" spans="1:5" s="623" customFormat="1" ht="8.4499999999999993" customHeight="1">
      <c r="B13" s="1029"/>
      <c r="C13" s="48"/>
      <c r="D13" s="48"/>
      <c r="E13" s="48"/>
    </row>
    <row r="14" spans="1:5" s="623" customFormat="1" ht="18" customHeight="1">
      <c r="A14" s="1046" t="s">
        <v>290</v>
      </c>
      <c r="B14" s="65" t="s">
        <v>225</v>
      </c>
      <c r="C14" s="48">
        <f>SUM(D14:E14)</f>
        <v>7693.5</v>
      </c>
      <c r="D14" s="738">
        <v>6634.1</v>
      </c>
      <c r="E14" s="738">
        <v>1059.4000000000001</v>
      </c>
    </row>
    <row r="15" spans="1:5" s="623" customFormat="1" ht="18" customHeight="1">
      <c r="A15" s="1046" t="s">
        <v>226</v>
      </c>
      <c r="B15" s="65" t="s">
        <v>227</v>
      </c>
      <c r="C15" s="48">
        <f t="shared" ref="C15:C36" si="0">SUM(D15:E15)</f>
        <v>10364.4</v>
      </c>
      <c r="D15" s="738">
        <v>8632.7999999999993</v>
      </c>
      <c r="E15" s="738">
        <v>1731.6</v>
      </c>
    </row>
    <row r="16" spans="1:5" s="623" customFormat="1" ht="18" customHeight="1">
      <c r="A16" s="1046" t="s">
        <v>228</v>
      </c>
      <c r="B16" s="65" t="s">
        <v>229</v>
      </c>
      <c r="C16" s="48">
        <f t="shared" si="0"/>
        <v>7932</v>
      </c>
      <c r="D16" s="738">
        <v>7021.4</v>
      </c>
      <c r="E16" s="738">
        <v>910.6</v>
      </c>
    </row>
    <row r="17" spans="1:5" s="623" customFormat="1" ht="18" customHeight="1">
      <c r="A17" s="1046" t="s">
        <v>230</v>
      </c>
      <c r="B17" s="65" t="s">
        <v>231</v>
      </c>
      <c r="C17" s="48">
        <f t="shared" si="0"/>
        <v>7414.6</v>
      </c>
      <c r="D17" s="738">
        <v>6508</v>
      </c>
      <c r="E17" s="738">
        <v>906.6</v>
      </c>
    </row>
    <row r="18" spans="1:5" s="623" customFormat="1" ht="18" customHeight="1">
      <c r="A18" s="1046" t="s">
        <v>232</v>
      </c>
      <c r="B18" s="65" t="s">
        <v>233</v>
      </c>
      <c r="C18" s="48">
        <f t="shared" si="0"/>
        <v>8109.3</v>
      </c>
      <c r="D18" s="738">
        <v>7501.5</v>
      </c>
      <c r="E18" s="738">
        <v>607.79999999999995</v>
      </c>
    </row>
    <row r="19" spans="1:5" s="623" customFormat="1" ht="18" customHeight="1">
      <c r="A19" s="1046" t="s">
        <v>234</v>
      </c>
      <c r="B19" s="65" t="s">
        <v>235</v>
      </c>
      <c r="C19" s="48">
        <f t="shared" si="0"/>
        <v>5892.8</v>
      </c>
      <c r="D19" s="738">
        <v>5237.8</v>
      </c>
      <c r="E19" s="738">
        <v>655</v>
      </c>
    </row>
    <row r="20" spans="1:5" s="623" customFormat="1" ht="18" customHeight="1">
      <c r="A20" s="1046" t="s">
        <v>236</v>
      </c>
      <c r="B20" s="65" t="s">
        <v>237</v>
      </c>
      <c r="C20" s="48">
        <f t="shared" si="0"/>
        <v>10412</v>
      </c>
      <c r="D20" s="738">
        <v>7378.1</v>
      </c>
      <c r="E20" s="738">
        <v>3033.9</v>
      </c>
    </row>
    <row r="21" spans="1:5" s="623" customFormat="1" ht="18" customHeight="1">
      <c r="A21" s="1046" t="s">
        <v>238</v>
      </c>
      <c r="B21" s="65" t="s">
        <v>239</v>
      </c>
      <c r="C21" s="48">
        <f t="shared" si="0"/>
        <v>16531</v>
      </c>
      <c r="D21" s="738">
        <v>14496.9</v>
      </c>
      <c r="E21" s="738">
        <v>2034.1</v>
      </c>
    </row>
    <row r="22" spans="1:5" s="623" customFormat="1" ht="18" customHeight="1">
      <c r="A22" s="1046" t="s">
        <v>240</v>
      </c>
      <c r="B22" s="65" t="s">
        <v>241</v>
      </c>
      <c r="C22" s="48">
        <f t="shared" si="0"/>
        <v>6244.2000000000007</v>
      </c>
      <c r="D22" s="738">
        <v>5319.1</v>
      </c>
      <c r="E22" s="738">
        <v>925.1</v>
      </c>
    </row>
    <row r="23" spans="1:5" s="623" customFormat="1" ht="18" customHeight="1">
      <c r="A23" s="1046" t="s">
        <v>242</v>
      </c>
      <c r="B23" s="65" t="s">
        <v>243</v>
      </c>
      <c r="C23" s="48">
        <f t="shared" si="0"/>
        <v>5534.7000000000007</v>
      </c>
      <c r="D23" s="738">
        <v>4149.6000000000004</v>
      </c>
      <c r="E23" s="738">
        <v>1385.1</v>
      </c>
    </row>
    <row r="24" spans="1:5" s="623" customFormat="1" ht="18" customHeight="1">
      <c r="A24" s="1046" t="s">
        <v>244</v>
      </c>
      <c r="B24" s="65" t="s">
        <v>245</v>
      </c>
      <c r="C24" s="48">
        <f t="shared" si="0"/>
        <v>5070.8999999999996</v>
      </c>
      <c r="D24" s="738">
        <v>4504.8999999999996</v>
      </c>
      <c r="E24" s="738">
        <v>566</v>
      </c>
    </row>
    <row r="25" spans="1:5" s="623" customFormat="1" ht="18" customHeight="1">
      <c r="A25" s="1046" t="s">
        <v>246</v>
      </c>
      <c r="B25" s="65" t="s">
        <v>247</v>
      </c>
      <c r="C25" s="48">
        <f t="shared" si="0"/>
        <v>14846.3</v>
      </c>
      <c r="D25" s="738">
        <v>12346.9</v>
      </c>
      <c r="E25" s="738">
        <v>2499.4</v>
      </c>
    </row>
    <row r="26" spans="1:5" s="623" customFormat="1" ht="18" customHeight="1">
      <c r="A26" s="1046" t="s">
        <v>248</v>
      </c>
      <c r="B26" s="65" t="s">
        <v>249</v>
      </c>
      <c r="C26" s="48">
        <f t="shared" si="0"/>
        <v>3930.6</v>
      </c>
      <c r="D26" s="738">
        <v>3031.7</v>
      </c>
      <c r="E26" s="738">
        <v>898.9</v>
      </c>
    </row>
    <row r="27" spans="1:5" s="623" customFormat="1" ht="18" customHeight="1">
      <c r="A27" s="1046" t="s">
        <v>250</v>
      </c>
      <c r="B27" s="65" t="s">
        <v>251</v>
      </c>
      <c r="C27" s="48">
        <f t="shared" si="0"/>
        <v>2250.3000000000002</v>
      </c>
      <c r="D27" s="738">
        <v>1937.8</v>
      </c>
      <c r="E27" s="738">
        <v>312.5</v>
      </c>
    </row>
    <row r="28" spans="1:5" s="623" customFormat="1" ht="18" customHeight="1">
      <c r="A28" s="1046" t="s">
        <v>252</v>
      </c>
      <c r="B28" s="65" t="s">
        <v>253</v>
      </c>
      <c r="C28" s="48">
        <f t="shared" si="0"/>
        <v>3626.2999999999997</v>
      </c>
      <c r="D28" s="738">
        <v>3222.6</v>
      </c>
      <c r="E28" s="738">
        <v>403.7</v>
      </c>
    </row>
    <row r="29" spans="1:5" s="623" customFormat="1" ht="18" customHeight="1">
      <c r="A29" s="1046" t="s">
        <v>254</v>
      </c>
      <c r="B29" s="65" t="s">
        <v>255</v>
      </c>
      <c r="C29" s="48">
        <f t="shared" si="0"/>
        <v>6182.4</v>
      </c>
      <c r="D29" s="738">
        <v>4476.8</v>
      </c>
      <c r="E29" s="738">
        <v>1705.6</v>
      </c>
    </row>
    <row r="30" spans="1:5" s="623" customFormat="1" ht="18" customHeight="1">
      <c r="A30" s="1046" t="s">
        <v>256</v>
      </c>
      <c r="B30" s="65" t="s">
        <v>257</v>
      </c>
      <c r="C30" s="48">
        <f t="shared" si="0"/>
        <v>4376.8</v>
      </c>
      <c r="D30" s="738">
        <v>4020.4</v>
      </c>
      <c r="E30" s="738">
        <v>356.4</v>
      </c>
    </row>
    <row r="31" spans="1:5" s="623" customFormat="1" ht="18" customHeight="1">
      <c r="A31" s="1046" t="s">
        <v>258</v>
      </c>
      <c r="B31" s="65" t="s">
        <v>259</v>
      </c>
      <c r="C31" s="48">
        <f t="shared" si="0"/>
        <v>7211.4</v>
      </c>
      <c r="D31" s="738">
        <v>6071.8</v>
      </c>
      <c r="E31" s="738">
        <v>1139.5999999999999</v>
      </c>
    </row>
    <row r="32" spans="1:5" s="623" customFormat="1" ht="18" customHeight="1">
      <c r="A32" s="1046" t="s">
        <v>260</v>
      </c>
      <c r="B32" s="65" t="s">
        <v>261</v>
      </c>
      <c r="C32" s="48">
        <f t="shared" si="0"/>
        <v>2091</v>
      </c>
      <c r="D32" s="738">
        <v>1736.7</v>
      </c>
      <c r="E32" s="738">
        <v>354.3</v>
      </c>
    </row>
    <row r="33" spans="1:5" s="623" customFormat="1" ht="18" customHeight="1">
      <c r="A33" s="1046" t="s">
        <v>262</v>
      </c>
      <c r="B33" s="65" t="s">
        <v>263</v>
      </c>
      <c r="C33" s="48">
        <f t="shared" si="0"/>
        <v>9860.9</v>
      </c>
      <c r="D33" s="738">
        <v>8725.9</v>
      </c>
      <c r="E33" s="738">
        <v>1135</v>
      </c>
    </row>
    <row r="34" spans="1:5" s="623" customFormat="1" ht="18" customHeight="1">
      <c r="A34" s="1046" t="s">
        <v>264</v>
      </c>
      <c r="B34" s="65" t="s">
        <v>265</v>
      </c>
      <c r="C34" s="48">
        <f t="shared" si="0"/>
        <v>3185.7</v>
      </c>
      <c r="D34" s="738">
        <v>2723</v>
      </c>
      <c r="E34" s="738">
        <v>462.7</v>
      </c>
    </row>
    <row r="35" spans="1:5" s="623" customFormat="1" ht="18" customHeight="1">
      <c r="A35" s="1046" t="s">
        <v>266</v>
      </c>
      <c r="B35" s="65" t="s">
        <v>267</v>
      </c>
      <c r="C35" s="48">
        <f t="shared" si="0"/>
        <v>1884.8</v>
      </c>
      <c r="D35" s="738">
        <v>1570</v>
      </c>
      <c r="E35" s="738">
        <v>314.8</v>
      </c>
    </row>
    <row r="36" spans="1:5" s="623" customFormat="1" ht="18" customHeight="1" thickBot="1">
      <c r="A36" s="1044" t="s">
        <v>268</v>
      </c>
      <c r="B36" s="68" t="s">
        <v>269</v>
      </c>
      <c r="C36" s="49">
        <f t="shared" si="0"/>
        <v>0</v>
      </c>
      <c r="D36" s="739">
        <v>0</v>
      </c>
      <c r="E36" s="739">
        <v>0</v>
      </c>
    </row>
    <row r="37" spans="1:5" s="272" customFormat="1" ht="11.1" customHeight="1">
      <c r="A37" s="269" t="s">
        <v>308</v>
      </c>
      <c r="B37" s="269"/>
      <c r="C37" s="642"/>
      <c r="D37" s="271"/>
      <c r="E37" s="643" t="s">
        <v>1076</v>
      </c>
    </row>
    <row r="38" spans="1:5" s="272" customFormat="1" ht="11.1" customHeight="1">
      <c r="A38" s="644" t="s">
        <v>309</v>
      </c>
      <c r="B38" s="269"/>
      <c r="C38" s="271"/>
      <c r="D38" s="271"/>
      <c r="E38" s="271"/>
    </row>
    <row r="39" spans="1:5" s="623" customFormat="1" ht="20.25" customHeight="1">
      <c r="B39" s="634"/>
      <c r="C39" s="636"/>
      <c r="D39" s="636"/>
      <c r="E39" s="636"/>
    </row>
    <row r="40" spans="1:5" s="623" customFormat="1" ht="20.25" customHeight="1">
      <c r="B40" s="634"/>
      <c r="C40" s="636"/>
      <c r="D40" s="636"/>
      <c r="E40" s="636"/>
    </row>
    <row r="41" spans="1:5" s="623" customFormat="1" ht="20.25" customHeight="1">
      <c r="B41" s="634"/>
      <c r="C41" s="636"/>
      <c r="D41" s="636"/>
      <c r="E41" s="636"/>
    </row>
    <row r="42" spans="1:5" s="623" customFormat="1" ht="20.25" customHeight="1">
      <c r="B42" s="634"/>
      <c r="C42" s="636"/>
      <c r="D42" s="636"/>
      <c r="E42" s="636"/>
    </row>
    <row r="43" spans="1:5" s="623" customFormat="1" ht="20.25" customHeight="1">
      <c r="B43" s="634"/>
      <c r="C43" s="636"/>
      <c r="D43" s="636"/>
      <c r="E43" s="636"/>
    </row>
    <row r="44" spans="1:5" s="623" customFormat="1" ht="20.25" customHeight="1">
      <c r="B44" s="634"/>
      <c r="C44" s="636"/>
      <c r="D44" s="636"/>
      <c r="E44" s="636"/>
    </row>
    <row r="45" spans="1:5" s="623" customFormat="1" ht="20.25" customHeight="1">
      <c r="B45" s="634"/>
      <c r="C45" s="636"/>
      <c r="D45" s="636"/>
      <c r="E45" s="636"/>
    </row>
    <row r="46" spans="1:5" s="623" customFormat="1" ht="20.25" customHeight="1">
      <c r="B46" s="634"/>
      <c r="C46" s="636"/>
      <c r="D46" s="636"/>
      <c r="E46" s="636"/>
    </row>
    <row r="47" spans="1:5" s="623" customFormat="1" ht="20.25" customHeight="1">
      <c r="B47" s="634"/>
      <c r="C47" s="636"/>
      <c r="D47" s="636"/>
      <c r="E47" s="636"/>
    </row>
    <row r="48" spans="1:5" s="623" customFormat="1" ht="20.25" customHeight="1">
      <c r="B48" s="634"/>
      <c r="C48" s="636"/>
      <c r="D48" s="636"/>
      <c r="E48" s="636"/>
    </row>
    <row r="49" spans="2:5" s="623" customFormat="1" ht="20.25" customHeight="1">
      <c r="B49" s="634"/>
      <c r="C49" s="636"/>
      <c r="D49" s="636"/>
      <c r="E49" s="636"/>
    </row>
    <row r="50" spans="2:5" s="623" customFormat="1" ht="20.25" customHeight="1">
      <c r="B50" s="634"/>
      <c r="C50" s="636"/>
      <c r="D50" s="636"/>
      <c r="E50" s="636"/>
    </row>
    <row r="51" spans="2:5" s="623" customFormat="1" ht="20.25" customHeight="1">
      <c r="B51" s="634"/>
      <c r="C51" s="636"/>
      <c r="D51" s="636"/>
      <c r="E51" s="636"/>
    </row>
    <row r="52" spans="2:5" s="623" customFormat="1" ht="20.25" customHeight="1">
      <c r="B52" s="634"/>
      <c r="C52" s="636"/>
      <c r="D52" s="636"/>
      <c r="E52" s="636"/>
    </row>
    <row r="53" spans="2:5" s="623" customFormat="1" ht="20.25" customHeight="1">
      <c r="B53" s="634"/>
      <c r="C53" s="636"/>
      <c r="D53" s="636"/>
      <c r="E53" s="636"/>
    </row>
    <row r="54" spans="2:5" s="623" customFormat="1" ht="20.25" customHeight="1">
      <c r="B54" s="634"/>
      <c r="C54" s="636"/>
      <c r="D54" s="636"/>
      <c r="E54" s="636"/>
    </row>
    <row r="55" spans="2:5" s="623" customFormat="1" ht="20.25" customHeight="1">
      <c r="B55" s="634"/>
      <c r="C55" s="636"/>
      <c r="D55" s="636"/>
      <c r="E55" s="636"/>
    </row>
    <row r="56" spans="2:5" s="623" customFormat="1" ht="20.25" customHeight="1">
      <c r="B56" s="634"/>
      <c r="C56" s="636"/>
      <c r="D56" s="636"/>
      <c r="E56" s="636"/>
    </row>
    <row r="57" spans="2:5" s="623" customFormat="1" ht="20.25" customHeight="1">
      <c r="B57" s="634"/>
      <c r="C57" s="636"/>
      <c r="D57" s="636"/>
      <c r="E57" s="636"/>
    </row>
    <row r="58" spans="2:5" s="623" customFormat="1" ht="20.25" customHeight="1">
      <c r="B58" s="634"/>
      <c r="C58" s="636"/>
      <c r="D58" s="636"/>
      <c r="E58" s="636"/>
    </row>
    <row r="59" spans="2:5" s="623" customFormat="1" ht="11.25">
      <c r="B59" s="634"/>
      <c r="C59" s="636"/>
      <c r="D59" s="636"/>
      <c r="E59" s="636"/>
    </row>
    <row r="60" spans="2:5" s="623" customFormat="1" ht="11.25">
      <c r="B60" s="634"/>
      <c r="C60" s="636"/>
      <c r="D60" s="636"/>
      <c r="E60" s="636"/>
    </row>
    <row r="61" spans="2:5" s="623" customFormat="1" ht="11.25">
      <c r="B61" s="634"/>
      <c r="C61" s="636"/>
      <c r="D61" s="636"/>
      <c r="E61" s="636"/>
    </row>
    <row r="62" spans="2:5" s="623" customFormat="1" ht="11.25">
      <c r="B62" s="634"/>
      <c r="C62" s="636"/>
      <c r="D62" s="636"/>
      <c r="E62" s="636"/>
    </row>
    <row r="63" spans="2:5" s="623" customFormat="1" ht="11.25">
      <c r="B63" s="634"/>
      <c r="C63" s="636"/>
      <c r="D63" s="636"/>
      <c r="E63" s="636"/>
    </row>
    <row r="64" spans="2:5" s="623" customFormat="1" ht="11.25">
      <c r="B64" s="634"/>
      <c r="C64" s="636"/>
      <c r="D64" s="636"/>
      <c r="E64" s="636"/>
    </row>
    <row r="65" spans="2:5" s="623" customFormat="1" ht="11.25">
      <c r="B65" s="634"/>
      <c r="C65" s="636"/>
      <c r="D65" s="636"/>
      <c r="E65" s="636"/>
    </row>
    <row r="66" spans="2:5" s="623" customFormat="1" ht="11.25">
      <c r="B66" s="634"/>
      <c r="C66" s="636"/>
      <c r="D66" s="636"/>
      <c r="E66" s="636"/>
    </row>
    <row r="67" spans="2:5" s="623" customFormat="1" ht="11.25">
      <c r="B67" s="634"/>
      <c r="C67" s="636"/>
      <c r="D67" s="636"/>
      <c r="E67" s="636"/>
    </row>
    <row r="68" spans="2:5" s="623" customFormat="1" ht="11.25">
      <c r="B68" s="634"/>
      <c r="C68" s="636"/>
      <c r="D68" s="636"/>
      <c r="E68" s="636"/>
    </row>
    <row r="69" spans="2:5" s="623" customFormat="1" ht="11.25">
      <c r="B69" s="634"/>
      <c r="C69" s="636"/>
      <c r="D69" s="636"/>
      <c r="E69" s="636"/>
    </row>
    <row r="70" spans="2:5" s="623" customFormat="1" ht="11.25">
      <c r="B70" s="634"/>
      <c r="C70" s="636"/>
      <c r="D70" s="636"/>
      <c r="E70" s="636"/>
    </row>
    <row r="71" spans="2:5" s="623" customFormat="1" ht="11.25">
      <c r="B71" s="634"/>
      <c r="C71" s="636"/>
      <c r="D71" s="636"/>
      <c r="E71" s="636"/>
    </row>
    <row r="72" spans="2:5" s="623" customFormat="1" ht="11.25">
      <c r="B72" s="634"/>
      <c r="C72" s="636"/>
      <c r="D72" s="636"/>
      <c r="E72" s="636"/>
    </row>
    <row r="73" spans="2:5" s="623" customFormat="1" ht="11.25">
      <c r="B73" s="634"/>
      <c r="C73" s="636"/>
      <c r="D73" s="636"/>
      <c r="E73" s="636"/>
    </row>
    <row r="74" spans="2:5" s="623" customFormat="1" ht="11.25">
      <c r="B74" s="634"/>
      <c r="C74" s="636"/>
      <c r="D74" s="636"/>
      <c r="E74" s="636"/>
    </row>
    <row r="75" spans="2:5" s="623" customFormat="1" ht="11.25">
      <c r="B75" s="634"/>
      <c r="C75" s="636"/>
      <c r="D75" s="636"/>
      <c r="E75" s="636"/>
    </row>
    <row r="76" spans="2:5" s="623" customFormat="1" ht="11.25">
      <c r="B76" s="634"/>
      <c r="C76" s="636"/>
      <c r="D76" s="636"/>
      <c r="E76" s="636"/>
    </row>
    <row r="77" spans="2:5" s="623" customFormat="1" ht="11.25">
      <c r="B77" s="634"/>
      <c r="C77" s="636"/>
      <c r="D77" s="636"/>
      <c r="E77" s="636"/>
    </row>
    <row r="78" spans="2:5" s="623" customFormat="1" ht="11.25">
      <c r="B78" s="634"/>
      <c r="C78" s="636"/>
      <c r="D78" s="636"/>
      <c r="E78" s="636"/>
    </row>
    <row r="79" spans="2:5" s="623" customFormat="1" ht="11.25">
      <c r="B79" s="634"/>
      <c r="C79" s="636"/>
      <c r="D79" s="636"/>
      <c r="E79" s="636"/>
    </row>
    <row r="80" spans="2:5" s="623" customFormat="1" ht="11.25">
      <c r="B80" s="634"/>
      <c r="C80" s="636"/>
      <c r="D80" s="636"/>
      <c r="E80" s="636"/>
    </row>
    <row r="81" spans="2:5" s="623" customFormat="1" ht="11.25">
      <c r="B81" s="634"/>
      <c r="C81" s="636"/>
      <c r="D81" s="636"/>
      <c r="E81" s="636"/>
    </row>
    <row r="82" spans="2:5" s="623" customFormat="1" ht="11.25">
      <c r="B82" s="634"/>
      <c r="C82" s="636"/>
      <c r="D82" s="636"/>
      <c r="E82" s="636"/>
    </row>
    <row r="83" spans="2:5" s="623" customFormat="1" ht="11.25">
      <c r="B83" s="634"/>
      <c r="C83" s="636"/>
      <c r="D83" s="636"/>
      <c r="E83" s="636"/>
    </row>
    <row r="84" spans="2:5" s="623" customFormat="1" ht="11.25">
      <c r="B84" s="634"/>
      <c r="C84" s="636"/>
      <c r="D84" s="636"/>
      <c r="E84" s="636"/>
    </row>
    <row r="85" spans="2:5" s="623" customFormat="1" ht="11.25">
      <c r="B85" s="634"/>
      <c r="C85" s="636"/>
      <c r="D85" s="636"/>
      <c r="E85" s="636"/>
    </row>
    <row r="86" spans="2:5" s="623" customFormat="1" ht="11.25">
      <c r="B86" s="634"/>
      <c r="C86" s="636"/>
      <c r="D86" s="636"/>
      <c r="E86" s="636"/>
    </row>
    <row r="87" spans="2:5" s="623" customFormat="1" ht="11.25">
      <c r="B87" s="634"/>
      <c r="C87" s="636"/>
      <c r="D87" s="636"/>
      <c r="E87" s="636"/>
    </row>
    <row r="88" spans="2:5" s="623" customFormat="1" ht="11.25">
      <c r="B88" s="634"/>
      <c r="C88" s="636"/>
      <c r="D88" s="636"/>
      <c r="E88" s="636"/>
    </row>
    <row r="89" spans="2:5" s="623" customFormat="1" ht="11.25">
      <c r="B89" s="634"/>
      <c r="C89" s="636"/>
      <c r="D89" s="636"/>
      <c r="E89" s="636"/>
    </row>
    <row r="90" spans="2:5" s="623" customFormat="1" ht="11.25">
      <c r="B90" s="634"/>
      <c r="C90" s="636"/>
      <c r="D90" s="636"/>
      <c r="E90" s="636"/>
    </row>
    <row r="91" spans="2:5" s="623" customFormat="1" ht="11.25">
      <c r="B91" s="634"/>
      <c r="C91" s="636"/>
      <c r="D91" s="636"/>
      <c r="E91" s="636"/>
    </row>
    <row r="92" spans="2:5" s="623" customFormat="1" ht="11.25">
      <c r="B92" s="634"/>
      <c r="C92" s="636"/>
      <c r="D92" s="636"/>
      <c r="E92" s="636"/>
    </row>
    <row r="93" spans="2:5" s="623" customFormat="1" ht="11.25">
      <c r="B93" s="634"/>
      <c r="C93" s="636"/>
      <c r="D93" s="636"/>
      <c r="E93" s="636"/>
    </row>
    <row r="94" spans="2:5" s="623" customFormat="1" ht="11.25">
      <c r="B94" s="634"/>
      <c r="C94" s="636"/>
      <c r="D94" s="636"/>
      <c r="E94" s="636"/>
    </row>
    <row r="95" spans="2:5" s="623" customFormat="1" ht="11.25">
      <c r="B95" s="634"/>
      <c r="C95" s="636"/>
      <c r="D95" s="636"/>
      <c r="E95" s="636"/>
    </row>
    <row r="96" spans="2:5" s="623" customFormat="1" ht="11.25">
      <c r="B96" s="634"/>
      <c r="C96" s="636"/>
      <c r="D96" s="636"/>
      <c r="E96" s="636"/>
    </row>
    <row r="97" spans="2:5" s="623" customFormat="1" ht="11.25">
      <c r="B97" s="634"/>
      <c r="C97" s="636"/>
      <c r="D97" s="636"/>
      <c r="E97" s="636"/>
    </row>
    <row r="98" spans="2:5" s="623" customFormat="1" ht="11.25">
      <c r="B98" s="634"/>
      <c r="C98" s="636"/>
      <c r="D98" s="636"/>
      <c r="E98" s="636"/>
    </row>
    <row r="99" spans="2:5" s="623" customFormat="1" ht="11.25">
      <c r="B99" s="634"/>
      <c r="C99" s="636"/>
      <c r="D99" s="636"/>
      <c r="E99" s="636"/>
    </row>
    <row r="100" spans="2:5" s="623" customFormat="1" ht="11.25">
      <c r="B100" s="634"/>
      <c r="C100" s="636"/>
      <c r="D100" s="636"/>
      <c r="E100" s="636"/>
    </row>
  </sheetData>
  <sheetProtection selectLockedCells="1"/>
  <mergeCells count="11">
    <mergeCell ref="A8:B8"/>
    <mergeCell ref="A12:B12"/>
    <mergeCell ref="A3:E3"/>
    <mergeCell ref="A4:E4"/>
    <mergeCell ref="A6:B7"/>
    <mergeCell ref="E6:E7"/>
    <mergeCell ref="D6:D7"/>
    <mergeCell ref="C6:C7"/>
    <mergeCell ref="A9:B9"/>
    <mergeCell ref="A10:B10"/>
    <mergeCell ref="A11:B11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view="pageBreakPreview" topLeftCell="A13" zoomScaleNormal="100" zoomScaleSheetLayoutView="100" workbookViewId="0">
      <selection activeCell="G19" sqref="G19"/>
    </sheetView>
  </sheetViews>
  <sheetFormatPr defaultRowHeight="12"/>
  <cols>
    <col min="1" max="1" width="11.75" style="637" customWidth="1"/>
    <col min="2" max="2" width="13.125" style="638" customWidth="1"/>
    <col min="3" max="3" width="11.625" style="639" customWidth="1"/>
    <col min="4" max="4" width="11.625" style="640" customWidth="1"/>
    <col min="5" max="6" width="11.125" style="640" customWidth="1"/>
    <col min="7" max="7" width="11.875" style="639" customWidth="1"/>
    <col min="8" max="16384" width="9" style="637"/>
  </cols>
  <sheetData>
    <row r="1" spans="1:7" s="1007" customFormat="1" ht="14.1" customHeight="1">
      <c r="A1" s="931"/>
      <c r="B1" s="930"/>
      <c r="C1" s="930"/>
      <c r="D1" s="930"/>
      <c r="E1" s="930"/>
      <c r="F1" s="930"/>
      <c r="G1" s="928" t="s">
        <v>1001</v>
      </c>
    </row>
    <row r="2" spans="1:7" s="619" customFormat="1" ht="14.1" customHeight="1">
      <c r="A2" s="47"/>
      <c r="B2" s="47"/>
      <c r="C2" s="47"/>
      <c r="D2" s="47"/>
      <c r="E2" s="47"/>
      <c r="F2" s="47"/>
      <c r="G2" s="47"/>
    </row>
    <row r="3" spans="1:7" s="620" customFormat="1" ht="20.100000000000001" customHeight="1">
      <c r="A3" s="1390" t="s">
        <v>436</v>
      </c>
      <c r="B3" s="1390"/>
      <c r="C3" s="1390"/>
      <c r="D3" s="1390"/>
      <c r="E3" s="1390"/>
      <c r="F3" s="1390"/>
      <c r="G3" s="1390"/>
    </row>
    <row r="4" spans="1:7" s="621" customFormat="1" ht="24" customHeight="1">
      <c r="A4" s="1391" t="s">
        <v>437</v>
      </c>
      <c r="B4" s="1391"/>
      <c r="C4" s="1391"/>
      <c r="D4" s="1391"/>
      <c r="E4" s="1391"/>
      <c r="F4" s="1391"/>
      <c r="G4" s="1391"/>
    </row>
    <row r="5" spans="1:7" s="623" customFormat="1" ht="18" customHeight="1" thickBot="1">
      <c r="A5" s="622" t="s">
        <v>438</v>
      </c>
      <c r="C5" s="624"/>
      <c r="D5" s="625"/>
      <c r="E5" s="625"/>
      <c r="F5" s="625"/>
      <c r="G5" s="626" t="s">
        <v>439</v>
      </c>
    </row>
    <row r="6" spans="1:7" s="627" customFormat="1" ht="30" customHeight="1">
      <c r="A6" s="1407" t="s">
        <v>440</v>
      </c>
      <c r="B6" s="1408"/>
      <c r="C6" s="1404" t="s">
        <v>567</v>
      </c>
      <c r="D6" s="1402" t="s">
        <v>847</v>
      </c>
      <c r="E6" s="1406"/>
      <c r="F6" s="1404"/>
      <c r="G6" s="1402" t="s">
        <v>441</v>
      </c>
    </row>
    <row r="7" spans="1:7" s="627" customFormat="1" ht="30" customHeight="1">
      <c r="A7" s="1409"/>
      <c r="B7" s="1410"/>
      <c r="C7" s="1405"/>
      <c r="D7" s="628"/>
      <c r="E7" s="629" t="s">
        <v>298</v>
      </c>
      <c r="F7" s="630" t="s">
        <v>848</v>
      </c>
      <c r="G7" s="1403"/>
    </row>
    <row r="8" spans="1:7" s="631" customFormat="1" ht="24" customHeight="1">
      <c r="A8" s="1276" t="s">
        <v>566</v>
      </c>
      <c r="B8" s="1277"/>
      <c r="C8" s="194">
        <v>68873.400000000009</v>
      </c>
      <c r="D8" s="1033">
        <v>134576</v>
      </c>
      <c r="E8" s="1033" t="s">
        <v>849</v>
      </c>
      <c r="F8" s="1033" t="s">
        <v>849</v>
      </c>
      <c r="G8" s="1033">
        <v>16064443</v>
      </c>
    </row>
    <row r="9" spans="1:7" s="631" customFormat="1" ht="24" customHeight="1">
      <c r="A9" s="1276" t="s">
        <v>936</v>
      </c>
      <c r="B9" s="1277"/>
      <c r="C9" s="194">
        <v>66182.400000000009</v>
      </c>
      <c r="D9" s="1033">
        <v>112157</v>
      </c>
      <c r="E9" s="1033" t="s">
        <v>295</v>
      </c>
      <c r="F9" s="1033" t="s">
        <v>295</v>
      </c>
      <c r="G9" s="1033">
        <v>15847308</v>
      </c>
    </row>
    <row r="10" spans="1:7" s="631" customFormat="1" ht="24" customHeight="1">
      <c r="A10" s="1276" t="s">
        <v>1009</v>
      </c>
      <c r="B10" s="1277"/>
      <c r="C10" s="194">
        <v>63574.5</v>
      </c>
      <c r="D10" s="1033">
        <v>112527</v>
      </c>
      <c r="E10" s="1033" t="s">
        <v>295</v>
      </c>
      <c r="F10" s="1033" t="s">
        <v>295</v>
      </c>
      <c r="G10" s="1033">
        <v>19728418</v>
      </c>
    </row>
    <row r="11" spans="1:7" s="631" customFormat="1" ht="24" customHeight="1">
      <c r="A11" s="1276" t="s">
        <v>1010</v>
      </c>
      <c r="B11" s="1277"/>
      <c r="C11" s="194">
        <v>63077.799999999996</v>
      </c>
      <c r="D11" s="1033">
        <v>111621</v>
      </c>
      <c r="E11" s="1033" t="s">
        <v>295</v>
      </c>
      <c r="F11" s="1033" t="s">
        <v>295</v>
      </c>
      <c r="G11" s="1033">
        <v>20069512</v>
      </c>
    </row>
    <row r="12" spans="1:7" s="631" customFormat="1" ht="24" customHeight="1">
      <c r="A12" s="1278" t="s">
        <v>1088</v>
      </c>
      <c r="B12" s="1389"/>
      <c r="C12" s="156">
        <f>SUM(C14:C27)</f>
        <v>61434</v>
      </c>
      <c r="D12" s="57">
        <f>SUM(D14:D27)</f>
        <v>111618</v>
      </c>
      <c r="E12" s="1033" t="s">
        <v>295</v>
      </c>
      <c r="F12" s="1033" t="s">
        <v>295</v>
      </c>
      <c r="G12" s="57">
        <f>SUM(G14:G27)</f>
        <v>16850065</v>
      </c>
    </row>
    <row r="13" spans="1:7" s="623" customFormat="1" ht="23.1" customHeight="1">
      <c r="B13" s="1029"/>
      <c r="C13" s="194"/>
      <c r="D13" s="1033"/>
      <c r="E13" s="1033"/>
      <c r="F13" s="1033"/>
      <c r="G13" s="1033"/>
    </row>
    <row r="14" spans="1:7" s="623" customFormat="1" ht="24" customHeight="1">
      <c r="A14" s="1046" t="s">
        <v>1208</v>
      </c>
      <c r="B14" s="65" t="s">
        <v>1209</v>
      </c>
      <c r="C14" s="741">
        <v>4588</v>
      </c>
      <c r="D14" s="809">
        <v>9159</v>
      </c>
      <c r="E14" s="809" t="s">
        <v>1207</v>
      </c>
      <c r="F14" s="809" t="s">
        <v>1207</v>
      </c>
      <c r="G14" s="809">
        <v>1165290</v>
      </c>
    </row>
    <row r="15" spans="1:7" s="623" customFormat="1" ht="24" customHeight="1">
      <c r="A15" s="1046" t="s">
        <v>300</v>
      </c>
      <c r="B15" s="65" t="s">
        <v>227</v>
      </c>
      <c r="C15" s="741">
        <v>7076</v>
      </c>
      <c r="D15" s="809">
        <v>10157</v>
      </c>
      <c r="E15" s="809" t="s">
        <v>1207</v>
      </c>
      <c r="F15" s="809" t="s">
        <v>1207</v>
      </c>
      <c r="G15" s="809">
        <v>1829991</v>
      </c>
    </row>
    <row r="16" spans="1:7" s="623" customFormat="1" ht="24" customHeight="1">
      <c r="A16" s="1046" t="s">
        <v>301</v>
      </c>
      <c r="B16" s="65" t="s">
        <v>231</v>
      </c>
      <c r="C16" s="741">
        <v>3376</v>
      </c>
      <c r="D16" s="809">
        <v>4186</v>
      </c>
      <c r="E16" s="809" t="s">
        <v>1207</v>
      </c>
      <c r="F16" s="809" t="s">
        <v>1207</v>
      </c>
      <c r="G16" s="809">
        <v>995869</v>
      </c>
    </row>
    <row r="17" spans="1:8" s="623" customFormat="1" ht="24" customHeight="1">
      <c r="A17" s="1046" t="s">
        <v>1210</v>
      </c>
      <c r="B17" s="65" t="s">
        <v>1211</v>
      </c>
      <c r="C17" s="741">
        <v>5333</v>
      </c>
      <c r="D17" s="809">
        <v>10875</v>
      </c>
      <c r="E17" s="809" t="s">
        <v>1207</v>
      </c>
      <c r="F17" s="809" t="s">
        <v>1207</v>
      </c>
      <c r="G17" s="809">
        <v>1471350</v>
      </c>
    </row>
    <row r="18" spans="1:8" s="623" customFormat="1" ht="24" customHeight="1">
      <c r="A18" s="1046" t="s">
        <v>1212</v>
      </c>
      <c r="B18" s="65" t="s">
        <v>1213</v>
      </c>
      <c r="C18" s="741">
        <v>2842</v>
      </c>
      <c r="D18" s="809">
        <v>3365</v>
      </c>
      <c r="E18" s="809" t="s">
        <v>1207</v>
      </c>
      <c r="F18" s="809" t="s">
        <v>1207</v>
      </c>
      <c r="G18" s="809">
        <v>513719</v>
      </c>
    </row>
    <row r="19" spans="1:8" s="623" customFormat="1" ht="24" customHeight="1">
      <c r="A19" s="1046" t="s">
        <v>302</v>
      </c>
      <c r="B19" s="65" t="s">
        <v>237</v>
      </c>
      <c r="C19" s="741">
        <v>2420</v>
      </c>
      <c r="D19" s="809">
        <v>7416</v>
      </c>
      <c r="E19" s="809" t="s">
        <v>1207</v>
      </c>
      <c r="F19" s="809" t="s">
        <v>1207</v>
      </c>
      <c r="G19" s="809">
        <v>840288</v>
      </c>
    </row>
    <row r="20" spans="1:8" s="623" customFormat="1" ht="24" customHeight="1">
      <c r="A20" s="1046" t="s">
        <v>303</v>
      </c>
      <c r="B20" s="65" t="s">
        <v>239</v>
      </c>
      <c r="C20" s="741">
        <v>5619</v>
      </c>
      <c r="D20" s="809">
        <v>8499</v>
      </c>
      <c r="E20" s="809" t="s">
        <v>1207</v>
      </c>
      <c r="F20" s="809" t="s">
        <v>1207</v>
      </c>
      <c r="G20" s="809">
        <v>1424324</v>
      </c>
    </row>
    <row r="21" spans="1:8" s="623" customFormat="1" ht="24" customHeight="1">
      <c r="A21" s="1046" t="s">
        <v>1214</v>
      </c>
      <c r="B21" s="65" t="s">
        <v>1215</v>
      </c>
      <c r="C21" s="741">
        <v>7992</v>
      </c>
      <c r="D21" s="809">
        <v>8289</v>
      </c>
      <c r="E21" s="809" t="s">
        <v>1207</v>
      </c>
      <c r="F21" s="809" t="s">
        <v>1207</v>
      </c>
      <c r="G21" s="809">
        <f>914411+773184</f>
        <v>1687595</v>
      </c>
    </row>
    <row r="22" spans="1:8" s="623" customFormat="1" ht="24" customHeight="1">
      <c r="A22" s="1046" t="s">
        <v>1216</v>
      </c>
      <c r="B22" s="65" t="s">
        <v>1217</v>
      </c>
      <c r="C22" s="741">
        <v>1875</v>
      </c>
      <c r="D22" s="809">
        <v>9212</v>
      </c>
      <c r="E22" s="809" t="s">
        <v>1207</v>
      </c>
      <c r="F22" s="809" t="s">
        <v>1207</v>
      </c>
      <c r="G22" s="809">
        <v>904434</v>
      </c>
    </row>
    <row r="23" spans="1:8" s="623" customFormat="1" ht="24" customHeight="1">
      <c r="A23" s="1046" t="s">
        <v>1218</v>
      </c>
      <c r="B23" s="65" t="s">
        <v>1219</v>
      </c>
      <c r="C23" s="741">
        <v>6387</v>
      </c>
      <c r="D23" s="809">
        <v>10195</v>
      </c>
      <c r="E23" s="809" t="s">
        <v>1207</v>
      </c>
      <c r="F23" s="809" t="s">
        <v>1207</v>
      </c>
      <c r="G23" s="809">
        <v>1890309</v>
      </c>
      <c r="H23" s="86"/>
    </row>
    <row r="24" spans="1:8" s="623" customFormat="1" ht="24" customHeight="1">
      <c r="A24" s="1046" t="s">
        <v>1220</v>
      </c>
      <c r="B24" s="65" t="s">
        <v>1221</v>
      </c>
      <c r="C24" s="741">
        <v>1334</v>
      </c>
      <c r="D24" s="809">
        <v>4996</v>
      </c>
      <c r="E24" s="809" t="s">
        <v>1207</v>
      </c>
      <c r="F24" s="809" t="s">
        <v>1207</v>
      </c>
      <c r="G24" s="809">
        <v>901822</v>
      </c>
    </row>
    <row r="25" spans="1:8" s="623" customFormat="1" ht="24" customHeight="1">
      <c r="A25" s="1046" t="s">
        <v>442</v>
      </c>
      <c r="B25" s="65" t="s">
        <v>1222</v>
      </c>
      <c r="C25" s="741">
        <v>2877</v>
      </c>
      <c r="D25" s="809">
        <v>4747</v>
      </c>
      <c r="E25" s="809" t="s">
        <v>1207</v>
      </c>
      <c r="F25" s="809" t="s">
        <v>1207</v>
      </c>
      <c r="G25" s="809">
        <v>766994</v>
      </c>
    </row>
    <row r="26" spans="1:8" s="623" customFormat="1" ht="24" customHeight="1">
      <c r="A26" s="1046" t="s">
        <v>1223</v>
      </c>
      <c r="B26" s="65" t="s">
        <v>1224</v>
      </c>
      <c r="C26" s="741">
        <v>3747</v>
      </c>
      <c r="D26" s="809">
        <v>6335</v>
      </c>
      <c r="E26" s="809" t="s">
        <v>1207</v>
      </c>
      <c r="F26" s="809" t="s">
        <v>1207</v>
      </c>
      <c r="G26" s="809">
        <f>1037284</f>
        <v>1037284</v>
      </c>
    </row>
    <row r="27" spans="1:8" s="623" customFormat="1" ht="24" customHeight="1" thickBot="1">
      <c r="A27" s="1046" t="s">
        <v>1225</v>
      </c>
      <c r="B27" s="65" t="s">
        <v>1226</v>
      </c>
      <c r="C27" s="742">
        <v>5968</v>
      </c>
      <c r="D27" s="740">
        <v>14187</v>
      </c>
      <c r="E27" s="740" t="s">
        <v>1207</v>
      </c>
      <c r="F27" s="740" t="s">
        <v>1207</v>
      </c>
      <c r="G27" s="740">
        <f>715282+705514</f>
        <v>1420796</v>
      </c>
    </row>
    <row r="28" spans="1:8" s="272" customFormat="1" ht="11.1" customHeight="1">
      <c r="A28" s="632" t="s">
        <v>304</v>
      </c>
      <c r="B28" s="269"/>
      <c r="C28" s="270"/>
      <c r="D28" s="271"/>
      <c r="E28" s="271"/>
      <c r="F28" s="271"/>
      <c r="G28" s="633" t="s">
        <v>305</v>
      </c>
    </row>
    <row r="29" spans="1:8" s="623" customFormat="1" ht="20.25" customHeight="1">
      <c r="B29" s="634"/>
      <c r="C29" s="635"/>
      <c r="D29" s="636"/>
      <c r="E29" s="636"/>
      <c r="F29" s="636"/>
      <c r="G29" s="635"/>
    </row>
    <row r="30" spans="1:8" s="623" customFormat="1" ht="20.25" customHeight="1">
      <c r="B30" s="634"/>
      <c r="C30" s="635"/>
      <c r="D30" s="636"/>
      <c r="E30" s="636"/>
      <c r="F30" s="636"/>
      <c r="G30" s="635"/>
    </row>
    <row r="31" spans="1:8" s="623" customFormat="1" ht="20.25" customHeight="1">
      <c r="B31" s="634"/>
      <c r="C31" s="635"/>
      <c r="D31" s="636"/>
      <c r="E31" s="636"/>
      <c r="F31" s="636"/>
      <c r="G31" s="635"/>
    </row>
    <row r="32" spans="1:8" s="623" customFormat="1" ht="20.25" customHeight="1">
      <c r="B32" s="634"/>
      <c r="C32" s="635"/>
      <c r="D32" s="636"/>
      <c r="E32" s="636"/>
      <c r="F32" s="636"/>
      <c r="G32" s="635"/>
    </row>
    <row r="33" spans="2:7" s="623" customFormat="1" ht="20.25" customHeight="1">
      <c r="B33" s="634"/>
      <c r="C33" s="635"/>
      <c r="D33" s="636"/>
      <c r="E33" s="636"/>
      <c r="F33" s="636"/>
      <c r="G33" s="635"/>
    </row>
    <row r="34" spans="2:7" s="623" customFormat="1" ht="20.25" customHeight="1">
      <c r="B34" s="634"/>
      <c r="C34" s="635"/>
      <c r="D34" s="636"/>
      <c r="E34" s="636"/>
      <c r="F34" s="636"/>
      <c r="G34" s="635"/>
    </row>
    <row r="35" spans="2:7" s="623" customFormat="1" ht="20.25" customHeight="1">
      <c r="B35" s="634"/>
      <c r="C35" s="635"/>
      <c r="D35" s="636"/>
      <c r="E35" s="636"/>
      <c r="F35" s="636"/>
      <c r="G35" s="635"/>
    </row>
    <row r="36" spans="2:7" s="623" customFormat="1" ht="20.25" customHeight="1">
      <c r="B36" s="634"/>
      <c r="C36" s="635"/>
      <c r="D36" s="636"/>
      <c r="E36" s="636"/>
      <c r="F36" s="636"/>
      <c r="G36" s="635"/>
    </row>
    <row r="37" spans="2:7" s="623" customFormat="1" ht="20.25" customHeight="1">
      <c r="B37" s="634"/>
      <c r="C37" s="635"/>
      <c r="D37" s="636"/>
      <c r="E37" s="636"/>
      <c r="F37" s="636"/>
      <c r="G37" s="635"/>
    </row>
    <row r="38" spans="2:7" s="623" customFormat="1" ht="20.25" customHeight="1">
      <c r="B38" s="634"/>
      <c r="C38" s="635"/>
      <c r="D38" s="636"/>
      <c r="E38" s="636"/>
      <c r="F38" s="636"/>
      <c r="G38" s="635"/>
    </row>
    <row r="39" spans="2:7" s="623" customFormat="1" ht="20.25" customHeight="1">
      <c r="B39" s="634"/>
      <c r="C39" s="635"/>
      <c r="D39" s="636"/>
      <c r="E39" s="636"/>
      <c r="F39" s="636"/>
      <c r="G39" s="635"/>
    </row>
    <row r="40" spans="2:7" s="623" customFormat="1" ht="20.25" customHeight="1">
      <c r="B40" s="634"/>
      <c r="C40" s="635"/>
      <c r="D40" s="636"/>
      <c r="E40" s="636"/>
      <c r="F40" s="636"/>
      <c r="G40" s="635"/>
    </row>
    <row r="41" spans="2:7" s="623" customFormat="1" ht="20.25" customHeight="1">
      <c r="B41" s="634"/>
      <c r="C41" s="635"/>
      <c r="D41" s="636"/>
      <c r="E41" s="636"/>
      <c r="F41" s="636"/>
      <c r="G41" s="635"/>
    </row>
    <row r="42" spans="2:7" s="623" customFormat="1" ht="20.25" customHeight="1">
      <c r="B42" s="634"/>
      <c r="C42" s="635"/>
      <c r="D42" s="636"/>
      <c r="E42" s="636"/>
      <c r="F42" s="636"/>
      <c r="G42" s="635"/>
    </row>
    <row r="43" spans="2:7" s="623" customFormat="1" ht="20.25" customHeight="1">
      <c r="B43" s="634"/>
      <c r="C43" s="635"/>
      <c r="D43" s="636"/>
      <c r="E43" s="636"/>
      <c r="F43" s="636"/>
      <c r="G43" s="635"/>
    </row>
    <row r="44" spans="2:7" s="623" customFormat="1" ht="20.25" customHeight="1">
      <c r="B44" s="634"/>
      <c r="C44" s="635"/>
      <c r="D44" s="636"/>
      <c r="E44" s="636"/>
      <c r="F44" s="636"/>
      <c r="G44" s="635"/>
    </row>
    <row r="45" spans="2:7" s="623" customFormat="1" ht="20.25" customHeight="1">
      <c r="B45" s="634"/>
      <c r="C45" s="635"/>
      <c r="D45" s="636"/>
      <c r="E45" s="636"/>
      <c r="F45" s="636"/>
      <c r="G45" s="635"/>
    </row>
    <row r="46" spans="2:7" s="623" customFormat="1" ht="20.25" customHeight="1">
      <c r="B46" s="634"/>
      <c r="C46" s="635"/>
      <c r="D46" s="636"/>
      <c r="E46" s="636"/>
      <c r="F46" s="636"/>
      <c r="G46" s="635"/>
    </row>
    <row r="47" spans="2:7" s="623" customFormat="1" ht="11.25">
      <c r="B47" s="634"/>
      <c r="C47" s="635"/>
      <c r="D47" s="636"/>
      <c r="E47" s="636"/>
      <c r="F47" s="636"/>
      <c r="G47" s="635"/>
    </row>
    <row r="48" spans="2:7" s="623" customFormat="1" ht="11.25">
      <c r="B48" s="634"/>
      <c r="C48" s="635"/>
      <c r="D48" s="636"/>
      <c r="E48" s="636"/>
      <c r="F48" s="636"/>
      <c r="G48" s="635"/>
    </row>
    <row r="49" spans="2:7" s="623" customFormat="1" ht="11.25">
      <c r="B49" s="634"/>
      <c r="C49" s="635"/>
      <c r="D49" s="636"/>
      <c r="E49" s="636"/>
      <c r="F49" s="636"/>
      <c r="G49" s="635"/>
    </row>
    <row r="50" spans="2:7" s="623" customFormat="1" ht="11.25">
      <c r="B50" s="634"/>
      <c r="C50" s="635"/>
      <c r="D50" s="636"/>
      <c r="E50" s="636"/>
      <c r="F50" s="636"/>
      <c r="G50" s="635"/>
    </row>
    <row r="51" spans="2:7" s="623" customFormat="1" ht="11.25">
      <c r="B51" s="634"/>
      <c r="C51" s="635"/>
      <c r="D51" s="636"/>
      <c r="E51" s="636"/>
      <c r="F51" s="636"/>
      <c r="G51" s="635"/>
    </row>
    <row r="52" spans="2:7" s="623" customFormat="1" ht="11.25">
      <c r="B52" s="634"/>
      <c r="C52" s="635"/>
      <c r="D52" s="636"/>
      <c r="E52" s="636"/>
      <c r="F52" s="636"/>
      <c r="G52" s="635"/>
    </row>
    <row r="53" spans="2:7" s="623" customFormat="1" ht="11.25">
      <c r="B53" s="634"/>
      <c r="C53" s="635"/>
      <c r="D53" s="636"/>
      <c r="E53" s="636"/>
      <c r="F53" s="636"/>
      <c r="G53" s="635"/>
    </row>
    <row r="54" spans="2:7" s="623" customFormat="1" ht="11.25">
      <c r="B54" s="634"/>
      <c r="C54" s="635"/>
      <c r="D54" s="636"/>
      <c r="E54" s="636"/>
      <c r="F54" s="636"/>
      <c r="G54" s="635"/>
    </row>
    <row r="55" spans="2:7" s="623" customFormat="1" ht="11.25">
      <c r="B55" s="634"/>
      <c r="C55" s="635"/>
      <c r="D55" s="636"/>
      <c r="E55" s="636"/>
      <c r="F55" s="636"/>
      <c r="G55" s="635"/>
    </row>
    <row r="56" spans="2:7" s="623" customFormat="1" ht="11.25">
      <c r="B56" s="634"/>
      <c r="C56" s="635"/>
      <c r="D56" s="636"/>
      <c r="E56" s="636"/>
      <c r="F56" s="636"/>
      <c r="G56" s="635"/>
    </row>
    <row r="57" spans="2:7" s="623" customFormat="1" ht="11.25">
      <c r="B57" s="634"/>
      <c r="C57" s="635"/>
      <c r="D57" s="636"/>
      <c r="E57" s="636"/>
      <c r="F57" s="636"/>
      <c r="G57" s="635"/>
    </row>
    <row r="58" spans="2:7" s="623" customFormat="1" ht="11.25">
      <c r="B58" s="634"/>
      <c r="C58" s="635"/>
      <c r="D58" s="636"/>
      <c r="E58" s="636"/>
      <c r="F58" s="636"/>
      <c r="G58" s="635"/>
    </row>
    <row r="59" spans="2:7" s="623" customFormat="1" ht="11.25">
      <c r="B59" s="634"/>
      <c r="C59" s="635"/>
      <c r="D59" s="636"/>
      <c r="E59" s="636"/>
      <c r="F59" s="636"/>
      <c r="G59" s="635"/>
    </row>
    <row r="60" spans="2:7" s="623" customFormat="1" ht="11.25">
      <c r="B60" s="634"/>
      <c r="C60" s="635"/>
      <c r="D60" s="636"/>
      <c r="E60" s="636"/>
      <c r="F60" s="636"/>
      <c r="G60" s="635"/>
    </row>
    <row r="61" spans="2:7" s="623" customFormat="1" ht="11.25">
      <c r="B61" s="634"/>
      <c r="C61" s="635"/>
      <c r="D61" s="636"/>
      <c r="E61" s="636"/>
      <c r="F61" s="636"/>
      <c r="G61" s="635"/>
    </row>
    <row r="62" spans="2:7" s="623" customFormat="1" ht="11.25">
      <c r="B62" s="634"/>
      <c r="C62" s="635"/>
      <c r="D62" s="636"/>
      <c r="E62" s="636"/>
      <c r="F62" s="636"/>
      <c r="G62" s="635"/>
    </row>
    <row r="63" spans="2:7" s="623" customFormat="1" ht="11.25">
      <c r="B63" s="634"/>
      <c r="C63" s="635"/>
      <c r="D63" s="636"/>
      <c r="E63" s="636"/>
      <c r="F63" s="636"/>
      <c r="G63" s="635"/>
    </row>
    <row r="64" spans="2:7" s="623" customFormat="1" ht="11.25">
      <c r="B64" s="634"/>
      <c r="C64" s="635"/>
      <c r="D64" s="636"/>
      <c r="E64" s="636"/>
      <c r="F64" s="636"/>
      <c r="G64" s="635"/>
    </row>
    <row r="65" spans="2:7" s="623" customFormat="1" ht="11.25">
      <c r="B65" s="634"/>
      <c r="C65" s="635"/>
      <c r="D65" s="636"/>
      <c r="E65" s="636"/>
      <c r="F65" s="636"/>
      <c r="G65" s="635"/>
    </row>
    <row r="66" spans="2:7" s="623" customFormat="1" ht="11.25">
      <c r="B66" s="634"/>
      <c r="C66" s="635"/>
      <c r="D66" s="636"/>
      <c r="E66" s="636"/>
      <c r="F66" s="636"/>
      <c r="G66" s="635"/>
    </row>
    <row r="67" spans="2:7" s="623" customFormat="1" ht="11.25">
      <c r="B67" s="634"/>
      <c r="C67" s="635"/>
      <c r="D67" s="636"/>
      <c r="E67" s="636"/>
      <c r="F67" s="636"/>
      <c r="G67" s="635"/>
    </row>
    <row r="68" spans="2:7" s="623" customFormat="1" ht="11.25">
      <c r="B68" s="634"/>
      <c r="C68" s="635"/>
      <c r="D68" s="636"/>
      <c r="E68" s="636"/>
      <c r="F68" s="636"/>
      <c r="G68" s="635"/>
    </row>
    <row r="69" spans="2:7" s="623" customFormat="1" ht="11.25">
      <c r="B69" s="634"/>
      <c r="C69" s="635"/>
      <c r="D69" s="636"/>
      <c r="E69" s="636"/>
      <c r="F69" s="636"/>
      <c r="G69" s="635"/>
    </row>
    <row r="70" spans="2:7" s="623" customFormat="1" ht="11.25">
      <c r="B70" s="634"/>
      <c r="C70" s="635"/>
      <c r="D70" s="636"/>
      <c r="E70" s="636"/>
      <c r="F70" s="636"/>
      <c r="G70" s="635"/>
    </row>
    <row r="71" spans="2:7" s="623" customFormat="1" ht="11.25">
      <c r="B71" s="634"/>
      <c r="C71" s="635"/>
      <c r="D71" s="636"/>
      <c r="E71" s="636"/>
      <c r="F71" s="636"/>
      <c r="G71" s="635"/>
    </row>
    <row r="72" spans="2:7" s="623" customFormat="1" ht="11.25">
      <c r="B72" s="634"/>
      <c r="C72" s="635"/>
      <c r="D72" s="636"/>
      <c r="E72" s="636"/>
      <c r="F72" s="636"/>
      <c r="G72" s="635"/>
    </row>
    <row r="73" spans="2:7" s="623" customFormat="1" ht="11.25">
      <c r="B73" s="634"/>
      <c r="C73" s="635"/>
      <c r="D73" s="636"/>
      <c r="E73" s="636"/>
      <c r="F73" s="636"/>
      <c r="G73" s="635"/>
    </row>
    <row r="74" spans="2:7" s="623" customFormat="1" ht="11.25">
      <c r="B74" s="634"/>
      <c r="C74" s="635"/>
      <c r="D74" s="636"/>
      <c r="E74" s="636"/>
      <c r="F74" s="636"/>
      <c r="G74" s="635"/>
    </row>
    <row r="75" spans="2:7" s="623" customFormat="1" ht="11.25">
      <c r="B75" s="634"/>
      <c r="C75" s="635"/>
      <c r="D75" s="636"/>
      <c r="E75" s="636"/>
      <c r="F75" s="636"/>
      <c r="G75" s="635"/>
    </row>
    <row r="76" spans="2:7" s="623" customFormat="1" ht="11.25">
      <c r="B76" s="634"/>
      <c r="C76" s="635"/>
      <c r="D76" s="636"/>
      <c r="E76" s="636"/>
      <c r="F76" s="636"/>
      <c r="G76" s="635"/>
    </row>
    <row r="77" spans="2:7" s="623" customFormat="1" ht="11.25">
      <c r="B77" s="634"/>
      <c r="C77" s="635"/>
      <c r="D77" s="636"/>
      <c r="E77" s="636"/>
      <c r="F77" s="636"/>
      <c r="G77" s="635"/>
    </row>
    <row r="78" spans="2:7" s="623" customFormat="1" ht="11.25">
      <c r="B78" s="634"/>
      <c r="C78" s="635"/>
      <c r="D78" s="636"/>
      <c r="E78" s="636"/>
      <c r="F78" s="636"/>
      <c r="G78" s="635"/>
    </row>
    <row r="79" spans="2:7" s="623" customFormat="1" ht="11.25">
      <c r="B79" s="634"/>
      <c r="C79" s="635"/>
      <c r="D79" s="636"/>
      <c r="E79" s="636"/>
      <c r="F79" s="636"/>
      <c r="G79" s="635"/>
    </row>
    <row r="80" spans="2:7" s="623" customFormat="1" ht="11.25">
      <c r="B80" s="634"/>
      <c r="C80" s="635"/>
      <c r="D80" s="636"/>
      <c r="E80" s="636"/>
      <c r="F80" s="636"/>
      <c r="G80" s="635"/>
    </row>
    <row r="81" spans="2:7" s="623" customFormat="1" ht="11.25">
      <c r="B81" s="634"/>
      <c r="C81" s="635"/>
      <c r="D81" s="636"/>
      <c r="E81" s="636"/>
      <c r="F81" s="636"/>
      <c r="G81" s="635"/>
    </row>
    <row r="82" spans="2:7" s="623" customFormat="1" ht="11.25">
      <c r="B82" s="634"/>
      <c r="C82" s="635"/>
      <c r="D82" s="636"/>
      <c r="E82" s="636"/>
      <c r="F82" s="636"/>
      <c r="G82" s="635"/>
    </row>
    <row r="83" spans="2:7" s="623" customFormat="1" ht="11.25">
      <c r="B83" s="634"/>
      <c r="C83" s="635"/>
      <c r="D83" s="636"/>
      <c r="E83" s="636"/>
      <c r="F83" s="636"/>
      <c r="G83" s="635"/>
    </row>
    <row r="84" spans="2:7" s="623" customFormat="1" ht="11.25">
      <c r="B84" s="634"/>
      <c r="C84" s="635"/>
      <c r="D84" s="636"/>
      <c r="E84" s="636"/>
      <c r="F84" s="636"/>
      <c r="G84" s="635"/>
    </row>
    <row r="85" spans="2:7" s="623" customFormat="1" ht="11.25">
      <c r="B85" s="634"/>
      <c r="C85" s="635"/>
      <c r="D85" s="636"/>
      <c r="E85" s="636"/>
      <c r="F85" s="636"/>
      <c r="G85" s="635"/>
    </row>
    <row r="86" spans="2:7" s="623" customFormat="1" ht="11.25">
      <c r="B86" s="634"/>
      <c r="C86" s="635"/>
      <c r="D86" s="636"/>
      <c r="E86" s="636"/>
      <c r="F86" s="636"/>
      <c r="G86" s="635"/>
    </row>
    <row r="87" spans="2:7" s="623" customFormat="1" ht="11.25">
      <c r="B87" s="634"/>
      <c r="C87" s="635"/>
      <c r="D87" s="636"/>
      <c r="E87" s="636"/>
      <c r="F87" s="636"/>
      <c r="G87" s="635"/>
    </row>
    <row r="88" spans="2:7" s="623" customFormat="1" ht="11.25">
      <c r="B88" s="634"/>
      <c r="C88" s="635"/>
      <c r="D88" s="636"/>
      <c r="E88" s="636"/>
      <c r="F88" s="636"/>
      <c r="G88" s="635"/>
    </row>
  </sheetData>
  <sheetProtection selectLockedCells="1"/>
  <mergeCells count="11">
    <mergeCell ref="A3:G3"/>
    <mergeCell ref="A12:B12"/>
    <mergeCell ref="A4:G4"/>
    <mergeCell ref="G6:G7"/>
    <mergeCell ref="C6:C7"/>
    <mergeCell ref="D6:F6"/>
    <mergeCell ref="A8:B8"/>
    <mergeCell ref="A6:B7"/>
    <mergeCell ref="A9:B9"/>
    <mergeCell ref="A10:B10"/>
    <mergeCell ref="A11:B11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view="pageBreakPreview" topLeftCell="A16" zoomScaleNormal="100" zoomScaleSheetLayoutView="100" workbookViewId="0">
      <selection activeCell="G19" sqref="G19"/>
    </sheetView>
  </sheetViews>
  <sheetFormatPr defaultColWidth="8.75" defaultRowHeight="11.25"/>
  <cols>
    <col min="1" max="1" width="14.375" style="329" customWidth="1"/>
    <col min="2" max="3" width="13.625" style="330" customWidth="1"/>
    <col min="4" max="4" width="13.625" style="331" customWidth="1"/>
    <col min="5" max="6" width="13.625" style="328" customWidth="1"/>
    <col min="7" max="16384" width="8.75" style="328"/>
  </cols>
  <sheetData>
    <row r="1" spans="1:6" s="994" customFormat="1" ht="14.1" customHeight="1">
      <c r="A1" s="931" t="s">
        <v>1040</v>
      </c>
      <c r="B1" s="1004"/>
      <c r="C1" s="1004"/>
      <c r="D1" s="1005"/>
      <c r="E1" s="1006"/>
      <c r="F1" s="928"/>
    </row>
    <row r="2" spans="1:6" ht="14.1" customHeight="1">
      <c r="A2" s="599"/>
      <c r="B2" s="597"/>
      <c r="C2" s="597"/>
      <c r="D2" s="610"/>
      <c r="E2" s="610"/>
      <c r="F2" s="610"/>
    </row>
    <row r="3" spans="1:6" s="316" customFormat="1" ht="20.100000000000001" customHeight="1">
      <c r="A3" s="1411" t="s">
        <v>311</v>
      </c>
      <c r="B3" s="1411"/>
      <c r="C3" s="1411"/>
      <c r="D3" s="1411"/>
      <c r="E3" s="1411"/>
      <c r="F3" s="1411"/>
    </row>
    <row r="4" spans="1:6" s="317" customFormat="1" ht="24" customHeight="1">
      <c r="A4" s="1412" t="s">
        <v>312</v>
      </c>
      <c r="B4" s="1412"/>
      <c r="C4" s="1412"/>
      <c r="D4" s="1412"/>
      <c r="E4" s="1412"/>
      <c r="F4" s="1412"/>
    </row>
    <row r="5" spans="1:6" s="614" customFormat="1" ht="18" customHeight="1" thickBot="1">
      <c r="A5" s="611" t="s">
        <v>313</v>
      </c>
      <c r="B5" s="612"/>
      <c r="C5" s="612"/>
      <c r="D5" s="612"/>
      <c r="E5" s="612"/>
      <c r="F5" s="613" t="s">
        <v>314</v>
      </c>
    </row>
    <row r="6" spans="1:6" s="313" customFormat="1" ht="20.100000000000001" customHeight="1">
      <c r="A6" s="1428" t="s">
        <v>489</v>
      </c>
      <c r="B6" s="1431" t="s">
        <v>59</v>
      </c>
      <c r="C6" s="1432"/>
      <c r="D6" s="1425" t="s">
        <v>315</v>
      </c>
      <c r="E6" s="1419" t="s">
        <v>310</v>
      </c>
      <c r="F6" s="1422" t="s">
        <v>316</v>
      </c>
    </row>
    <row r="7" spans="1:6" s="313" customFormat="1" ht="20.100000000000001" customHeight="1">
      <c r="A7" s="1429"/>
      <c r="B7" s="1433"/>
      <c r="C7" s="1434"/>
      <c r="D7" s="1426"/>
      <c r="E7" s="1420"/>
      <c r="F7" s="1423"/>
    </row>
    <row r="8" spans="1:6" s="313" customFormat="1" ht="18" customHeight="1">
      <c r="A8" s="1429"/>
      <c r="B8" s="1413" t="s">
        <v>317</v>
      </c>
      <c r="C8" s="1416" t="s">
        <v>318</v>
      </c>
      <c r="D8" s="1426"/>
      <c r="E8" s="1420"/>
      <c r="F8" s="1423"/>
    </row>
    <row r="9" spans="1:6" s="313" customFormat="1" ht="18" customHeight="1">
      <c r="A9" s="1429"/>
      <c r="B9" s="1414"/>
      <c r="C9" s="1417"/>
      <c r="D9" s="1426"/>
      <c r="E9" s="1420"/>
      <c r="F9" s="1423"/>
    </row>
    <row r="10" spans="1:6" s="313" customFormat="1" ht="18" customHeight="1">
      <c r="A10" s="1430"/>
      <c r="B10" s="1415"/>
      <c r="C10" s="1418"/>
      <c r="D10" s="1427"/>
      <c r="E10" s="1421"/>
      <c r="F10" s="1424"/>
    </row>
    <row r="11" spans="1:6" s="324" customFormat="1" ht="98.1" customHeight="1">
      <c r="A11" s="321" t="s">
        <v>566</v>
      </c>
      <c r="B11" s="615">
        <v>81632</v>
      </c>
      <c r="C11" s="615">
        <v>39038</v>
      </c>
      <c r="D11" s="616">
        <v>86.3</v>
      </c>
      <c r="E11" s="615">
        <v>107653</v>
      </c>
      <c r="F11" s="616">
        <v>64.5</v>
      </c>
    </row>
    <row r="12" spans="1:6" s="324" customFormat="1" ht="98.1" customHeight="1">
      <c r="A12" s="321" t="s">
        <v>844</v>
      </c>
      <c r="B12" s="615">
        <v>80963</v>
      </c>
      <c r="C12" s="615">
        <v>38955</v>
      </c>
      <c r="D12" s="616">
        <v>85.4</v>
      </c>
      <c r="E12" s="615">
        <v>113584</v>
      </c>
      <c r="F12" s="616">
        <v>89.8</v>
      </c>
    </row>
    <row r="13" spans="1:6" s="324" customFormat="1" ht="98.1" customHeight="1">
      <c r="A13" s="321" t="s">
        <v>1009</v>
      </c>
      <c r="B13" s="615">
        <v>79292</v>
      </c>
      <c r="C13" s="615">
        <v>36230</v>
      </c>
      <c r="D13" s="616">
        <v>85.1</v>
      </c>
      <c r="E13" s="615">
        <v>113537</v>
      </c>
      <c r="F13" s="616">
        <v>89.9</v>
      </c>
    </row>
    <row r="14" spans="1:6" s="324" customFormat="1" ht="98.1" customHeight="1">
      <c r="A14" s="321" t="s">
        <v>1010</v>
      </c>
      <c r="B14" s="615">
        <v>78100</v>
      </c>
      <c r="C14" s="615">
        <v>29856</v>
      </c>
      <c r="D14" s="616">
        <v>85.1</v>
      </c>
      <c r="E14" s="615">
        <v>113537</v>
      </c>
      <c r="F14" s="616">
        <v>89.9</v>
      </c>
    </row>
    <row r="15" spans="1:6" s="324" customFormat="1" ht="98.1" customHeight="1" thickBot="1">
      <c r="A15" s="322" t="s">
        <v>1088</v>
      </c>
      <c r="B15" s="743">
        <v>74572</v>
      </c>
      <c r="C15" s="743">
        <v>33385</v>
      </c>
      <c r="D15" s="744">
        <v>85.1</v>
      </c>
      <c r="E15" s="743">
        <v>113537</v>
      </c>
      <c r="F15" s="744">
        <v>89.9</v>
      </c>
    </row>
    <row r="16" spans="1:6" s="504" customFormat="1" ht="11.1" customHeight="1">
      <c r="A16" s="325" t="s">
        <v>319</v>
      </c>
      <c r="B16" s="326"/>
      <c r="C16" s="617"/>
      <c r="F16" s="618" t="s">
        <v>1077</v>
      </c>
    </row>
    <row r="17" spans="1:13" ht="11.1" customHeight="1">
      <c r="A17" s="342"/>
      <c r="B17" s="326"/>
      <c r="C17" s="326"/>
      <c r="D17" s="327"/>
    </row>
    <row r="18" spans="1:13">
      <c r="A18" s="325"/>
      <c r="B18" s="326"/>
      <c r="C18" s="326"/>
      <c r="D18" s="327"/>
    </row>
    <row r="19" spans="1:13">
      <c r="A19" s="325"/>
      <c r="B19" s="326"/>
      <c r="C19" s="326"/>
      <c r="D19" s="327"/>
    </row>
    <row r="20" spans="1:13">
      <c r="A20" s="325"/>
      <c r="B20" s="326"/>
      <c r="C20" s="326"/>
      <c r="D20" s="327"/>
    </row>
    <row r="21" spans="1:13">
      <c r="A21" s="325"/>
      <c r="B21" s="326"/>
      <c r="C21" s="326"/>
      <c r="D21" s="327"/>
    </row>
    <row r="28" spans="1:13">
      <c r="M28" s="313"/>
    </row>
  </sheetData>
  <sheetProtection selectLockedCells="1"/>
  <mergeCells count="9">
    <mergeCell ref="A3:F3"/>
    <mergeCell ref="A4:F4"/>
    <mergeCell ref="B8:B10"/>
    <mergeCell ref="C8:C10"/>
    <mergeCell ref="E6:E10"/>
    <mergeCell ref="F6:F10"/>
    <mergeCell ref="D6:D10"/>
    <mergeCell ref="A6:A10"/>
    <mergeCell ref="B6:C7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view="pageBreakPreview" zoomScaleNormal="100" zoomScaleSheetLayoutView="100" workbookViewId="0">
      <selection activeCell="G19" sqref="G19"/>
    </sheetView>
  </sheetViews>
  <sheetFormatPr defaultColWidth="8.75" defaultRowHeight="11.25"/>
  <cols>
    <col min="1" max="1" width="10.875" style="329" customWidth="1"/>
    <col min="2" max="4" width="8.875" style="330" customWidth="1"/>
    <col min="5" max="5" width="8.875" style="517" customWidth="1"/>
    <col min="6" max="6" width="8.875" style="331" customWidth="1"/>
    <col min="7" max="8" width="8.875" style="328" customWidth="1"/>
    <col min="9" max="9" width="9.25" style="328" customWidth="1"/>
    <col min="10" max="16384" width="8.75" style="328"/>
  </cols>
  <sheetData>
    <row r="1" spans="1:9" s="994" customFormat="1" ht="14.1" customHeight="1">
      <c r="A1" s="931"/>
      <c r="B1" s="1004"/>
      <c r="C1" s="1004"/>
      <c r="D1" s="1004"/>
      <c r="F1" s="1005"/>
      <c r="G1" s="1006"/>
      <c r="H1" s="1006"/>
      <c r="I1" s="928" t="s">
        <v>1041</v>
      </c>
    </row>
    <row r="2" spans="1:9" ht="14.1" customHeight="1">
      <c r="A2" s="599"/>
      <c r="B2" s="597"/>
      <c r="C2" s="597"/>
      <c r="D2" s="597"/>
      <c r="E2" s="328"/>
      <c r="F2" s="598"/>
      <c r="G2" s="598"/>
      <c r="H2" s="598"/>
      <c r="I2" s="598"/>
    </row>
    <row r="3" spans="1:9" s="504" customFormat="1" ht="20.100000000000001" customHeight="1">
      <c r="A3" s="1435" t="s">
        <v>324</v>
      </c>
      <c r="B3" s="1435"/>
      <c r="C3" s="1435"/>
      <c r="D3" s="1435"/>
      <c r="E3" s="1435"/>
      <c r="F3" s="1435"/>
      <c r="G3" s="1435"/>
      <c r="H3" s="1435"/>
      <c r="I3" s="1435"/>
    </row>
    <row r="4" spans="1:9" ht="24" customHeight="1">
      <c r="A4" s="1450" t="s">
        <v>325</v>
      </c>
      <c r="B4" s="1450"/>
      <c r="C4" s="1450"/>
      <c r="D4" s="1450"/>
      <c r="E4" s="1450"/>
      <c r="F4" s="1450"/>
      <c r="G4" s="1450"/>
      <c r="H4" s="1450"/>
      <c r="I4" s="1450"/>
    </row>
    <row r="5" spans="1:9" ht="18" customHeight="1" thickBot="1">
      <c r="A5" s="318" t="s">
        <v>326</v>
      </c>
      <c r="B5" s="600"/>
      <c r="C5" s="601"/>
      <c r="D5" s="601"/>
      <c r="E5" s="600"/>
      <c r="F5" s="600"/>
      <c r="G5" s="600"/>
      <c r="H5" s="600"/>
      <c r="I5" s="487" t="s">
        <v>327</v>
      </c>
    </row>
    <row r="6" spans="1:9" ht="20.100000000000001" customHeight="1">
      <c r="A6" s="1428" t="s">
        <v>328</v>
      </c>
      <c r="B6" s="1436" t="s">
        <v>329</v>
      </c>
      <c r="C6" s="1439" t="s">
        <v>330</v>
      </c>
      <c r="D6" s="1439" t="s">
        <v>331</v>
      </c>
      <c r="E6" s="1442" t="s">
        <v>332</v>
      </c>
      <c r="F6" s="1445" t="s">
        <v>58</v>
      </c>
      <c r="G6" s="1446"/>
      <c r="H6" s="1446"/>
      <c r="I6" s="1446"/>
    </row>
    <row r="7" spans="1:9" ht="20.100000000000001" customHeight="1">
      <c r="A7" s="1429"/>
      <c r="B7" s="1437"/>
      <c r="C7" s="1440"/>
      <c r="D7" s="1440"/>
      <c r="E7" s="1443"/>
      <c r="F7" s="1447"/>
      <c r="G7" s="1448"/>
      <c r="H7" s="1448"/>
      <c r="I7" s="1448"/>
    </row>
    <row r="8" spans="1:9" ht="18" customHeight="1">
      <c r="A8" s="1429"/>
      <c r="B8" s="1437"/>
      <c r="C8" s="1440"/>
      <c r="D8" s="1440"/>
      <c r="E8" s="1443"/>
      <c r="F8" s="1449" t="s">
        <v>320</v>
      </c>
      <c r="G8" s="1451" t="s">
        <v>321</v>
      </c>
      <c r="H8" s="1452" t="s">
        <v>322</v>
      </c>
      <c r="I8" s="1453" t="s">
        <v>323</v>
      </c>
    </row>
    <row r="9" spans="1:9" ht="18" customHeight="1">
      <c r="A9" s="1429"/>
      <c r="B9" s="1437"/>
      <c r="C9" s="1440"/>
      <c r="D9" s="1440"/>
      <c r="E9" s="1443"/>
      <c r="F9" s="1440"/>
      <c r="G9" s="1426"/>
      <c r="H9" s="1420"/>
      <c r="I9" s="1454"/>
    </row>
    <row r="10" spans="1:9" ht="18" customHeight="1">
      <c r="A10" s="1430"/>
      <c r="B10" s="1438"/>
      <c r="C10" s="1441"/>
      <c r="D10" s="1441"/>
      <c r="E10" s="1444"/>
      <c r="F10" s="1441"/>
      <c r="G10" s="1427"/>
      <c r="H10" s="1421"/>
      <c r="I10" s="1455"/>
    </row>
    <row r="11" spans="1:9" s="603" customFormat="1" ht="98.1" customHeight="1">
      <c r="A11" s="321" t="s">
        <v>566</v>
      </c>
      <c r="B11" s="602">
        <v>5544</v>
      </c>
      <c r="C11" s="602">
        <v>1813</v>
      </c>
      <c r="D11" s="602">
        <v>502</v>
      </c>
      <c r="E11" s="602">
        <v>3124</v>
      </c>
      <c r="F11" s="602">
        <v>0</v>
      </c>
      <c r="G11" s="602">
        <v>0</v>
      </c>
      <c r="H11" s="602">
        <v>0</v>
      </c>
      <c r="I11" s="602">
        <v>0</v>
      </c>
    </row>
    <row r="12" spans="1:9" s="603" customFormat="1" ht="98.1" customHeight="1">
      <c r="A12" s="321" t="s">
        <v>844</v>
      </c>
      <c r="B12" s="602">
        <v>5229</v>
      </c>
      <c r="C12" s="602">
        <v>1707</v>
      </c>
      <c r="D12" s="602">
        <v>501</v>
      </c>
      <c r="E12" s="602">
        <v>3124</v>
      </c>
      <c r="F12" s="602">
        <v>0</v>
      </c>
      <c r="G12" s="602">
        <v>0</v>
      </c>
      <c r="H12" s="602">
        <v>0</v>
      </c>
      <c r="I12" s="602">
        <v>0</v>
      </c>
    </row>
    <row r="13" spans="1:9" s="603" customFormat="1" ht="98.1" customHeight="1">
      <c r="A13" s="321" t="s">
        <v>1009</v>
      </c>
      <c r="B13" s="602">
        <v>5528</v>
      </c>
      <c r="C13" s="602">
        <v>1717</v>
      </c>
      <c r="D13" s="602">
        <v>501</v>
      </c>
      <c r="E13" s="602">
        <v>3124</v>
      </c>
      <c r="F13" s="602">
        <v>0</v>
      </c>
      <c r="G13" s="602">
        <v>0</v>
      </c>
      <c r="H13" s="602">
        <v>0</v>
      </c>
      <c r="I13" s="602">
        <v>0</v>
      </c>
    </row>
    <row r="14" spans="1:9" s="603" customFormat="1" ht="98.1" customHeight="1">
      <c r="A14" s="321" t="s">
        <v>1010</v>
      </c>
      <c r="B14" s="602">
        <v>5469</v>
      </c>
      <c r="C14" s="602">
        <v>1752</v>
      </c>
      <c r="D14" s="602">
        <v>501</v>
      </c>
      <c r="E14" s="602">
        <v>3163</v>
      </c>
      <c r="F14" s="602">
        <v>0</v>
      </c>
      <c r="G14" s="602">
        <v>0</v>
      </c>
      <c r="H14" s="602">
        <v>0</v>
      </c>
      <c r="I14" s="602">
        <v>0</v>
      </c>
    </row>
    <row r="15" spans="1:9" s="603" customFormat="1" ht="98.1" customHeight="1" thickBot="1">
      <c r="A15" s="604" t="s">
        <v>1088</v>
      </c>
      <c r="B15" s="745">
        <v>5469</v>
      </c>
      <c r="C15" s="745">
        <v>1883</v>
      </c>
      <c r="D15" s="745">
        <v>501</v>
      </c>
      <c r="E15" s="745">
        <v>3163</v>
      </c>
      <c r="F15" s="746">
        <v>0</v>
      </c>
      <c r="G15" s="746">
        <v>0</v>
      </c>
      <c r="H15" s="746">
        <v>0</v>
      </c>
      <c r="I15" s="747">
        <v>0</v>
      </c>
    </row>
    <row r="16" spans="1:9" s="608" customFormat="1" ht="11.1" customHeight="1">
      <c r="A16" s="190" t="s">
        <v>333</v>
      </c>
      <c r="B16" s="334"/>
      <c r="C16" s="334"/>
      <c r="D16" s="334"/>
      <c r="E16" s="605"/>
      <c r="F16" s="606"/>
      <c r="G16" s="336"/>
      <c r="H16" s="336"/>
      <c r="I16" s="607" t="s">
        <v>1077</v>
      </c>
    </row>
    <row r="17" spans="1:13">
      <c r="A17" s="325"/>
      <c r="B17" s="326"/>
      <c r="C17" s="326"/>
      <c r="D17" s="326"/>
      <c r="E17" s="609"/>
      <c r="F17" s="327"/>
    </row>
    <row r="18" spans="1:13">
      <c r="A18" s="325"/>
      <c r="B18" s="326"/>
      <c r="C18" s="326"/>
      <c r="D18" s="326"/>
      <c r="E18" s="609"/>
      <c r="F18" s="327"/>
    </row>
    <row r="19" spans="1:13">
      <c r="A19" s="325"/>
      <c r="B19" s="326"/>
      <c r="C19" s="326"/>
      <c r="D19" s="326"/>
      <c r="E19" s="609"/>
      <c r="F19" s="327"/>
    </row>
    <row r="20" spans="1:13">
      <c r="A20" s="325"/>
      <c r="B20" s="326"/>
      <c r="C20" s="326"/>
      <c r="D20" s="326"/>
      <c r="E20" s="609"/>
      <c r="F20" s="327"/>
    </row>
    <row r="21" spans="1:13">
      <c r="A21" s="325"/>
      <c r="B21" s="326"/>
      <c r="C21" s="326"/>
      <c r="D21" s="326"/>
      <c r="E21" s="609"/>
      <c r="F21" s="327"/>
    </row>
    <row r="22" spans="1:13">
      <c r="A22" s="325"/>
      <c r="B22" s="326"/>
      <c r="C22" s="326"/>
      <c r="D22" s="326"/>
      <c r="E22" s="609"/>
      <c r="F22" s="327"/>
    </row>
    <row r="28" spans="1:13">
      <c r="M28" s="313"/>
    </row>
  </sheetData>
  <sheetProtection selectLockedCells="1"/>
  <mergeCells count="12">
    <mergeCell ref="A3:I3"/>
    <mergeCell ref="A6:A10"/>
    <mergeCell ref="B6:B10"/>
    <mergeCell ref="C6:C10"/>
    <mergeCell ref="D6:D10"/>
    <mergeCell ref="E6:E10"/>
    <mergeCell ref="F6:I7"/>
    <mergeCell ref="F8:F10"/>
    <mergeCell ref="A4:I4"/>
    <mergeCell ref="G8:G10"/>
    <mergeCell ref="H8:H10"/>
    <mergeCell ref="I8:I10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view="pageBreakPreview" topLeftCell="A4" zoomScaleNormal="100" zoomScaleSheetLayoutView="100" workbookViewId="0">
      <selection activeCell="G18" sqref="G18:G19"/>
    </sheetView>
  </sheetViews>
  <sheetFormatPr defaultRowHeight="12"/>
  <cols>
    <col min="1" max="1" width="12.625" style="592" customWidth="1"/>
    <col min="2" max="2" width="11.625" style="593" customWidth="1"/>
    <col min="3" max="3" width="11.625" style="594" customWidth="1"/>
    <col min="4" max="4" width="11.625" style="595" customWidth="1"/>
    <col min="5" max="5" width="11.625" style="593" customWidth="1"/>
    <col min="6" max="6" width="11.625" style="594" customWidth="1"/>
    <col min="7" max="7" width="11.625" style="595" customWidth="1"/>
    <col min="8" max="16384" width="9" style="596"/>
  </cols>
  <sheetData>
    <row r="1" spans="1:8" s="1003" customFormat="1" ht="14.1" customHeight="1">
      <c r="A1" s="931" t="s">
        <v>1036</v>
      </c>
      <c r="B1" s="1000"/>
      <c r="C1" s="1001"/>
      <c r="D1" s="1002"/>
      <c r="E1" s="928"/>
      <c r="F1" s="1001"/>
      <c r="G1" s="928"/>
    </row>
    <row r="2" spans="1:8" s="576" customFormat="1" ht="14.1" customHeight="1">
      <c r="A2" s="574"/>
      <c r="B2" s="573"/>
      <c r="C2" s="574"/>
      <c r="D2" s="575"/>
      <c r="E2" s="573"/>
      <c r="F2" s="574"/>
      <c r="G2" s="575"/>
    </row>
    <row r="3" spans="1:8" s="577" customFormat="1" ht="20.100000000000001" customHeight="1">
      <c r="A3" s="1479" t="s">
        <v>596</v>
      </c>
      <c r="B3" s="1479"/>
      <c r="C3" s="1479"/>
      <c r="D3" s="1479"/>
      <c r="E3" s="1479"/>
      <c r="F3" s="1479"/>
      <c r="G3" s="1479"/>
    </row>
    <row r="4" spans="1:8" s="578" customFormat="1" ht="24" customHeight="1">
      <c r="A4" s="1480" t="s">
        <v>597</v>
      </c>
      <c r="B4" s="1480"/>
      <c r="C4" s="1480"/>
      <c r="D4" s="1480"/>
      <c r="E4" s="1480"/>
      <c r="F4" s="1480"/>
      <c r="G4" s="1480"/>
    </row>
    <row r="5" spans="1:8" s="576" customFormat="1" ht="18" customHeight="1" thickBot="1">
      <c r="A5" s="579" t="s">
        <v>334</v>
      </c>
      <c r="B5" s="580"/>
      <c r="D5" s="581"/>
      <c r="G5" s="582" t="s">
        <v>335</v>
      </c>
    </row>
    <row r="6" spans="1:8" s="576" customFormat="1" ht="18.600000000000001" customHeight="1">
      <c r="A6" s="1481" t="s">
        <v>598</v>
      </c>
      <c r="B6" s="1482" t="s">
        <v>578</v>
      </c>
      <c r="C6" s="1483"/>
      <c r="D6" s="1484" t="s">
        <v>599</v>
      </c>
      <c r="E6" s="1485"/>
      <c r="F6" s="1482" t="s">
        <v>600</v>
      </c>
      <c r="G6" s="1487"/>
    </row>
    <row r="7" spans="1:8" s="576" customFormat="1" ht="18.600000000000001" customHeight="1">
      <c r="A7" s="1465"/>
      <c r="B7" s="1473"/>
      <c r="C7" s="1474"/>
      <c r="D7" s="1486"/>
      <c r="E7" s="1486"/>
      <c r="F7" s="1473"/>
      <c r="G7" s="1488"/>
    </row>
    <row r="8" spans="1:8" s="576" customFormat="1" ht="18.600000000000001" customHeight="1">
      <c r="A8" s="1465"/>
      <c r="B8" s="1460" t="s">
        <v>601</v>
      </c>
      <c r="C8" s="1456" t="s">
        <v>602</v>
      </c>
      <c r="D8" s="1456" t="s">
        <v>601</v>
      </c>
      <c r="E8" s="1456" t="s">
        <v>602</v>
      </c>
      <c r="F8" s="1460" t="s">
        <v>601</v>
      </c>
      <c r="G8" s="1458" t="s">
        <v>602</v>
      </c>
    </row>
    <row r="9" spans="1:8" s="576" customFormat="1" ht="18.600000000000001" customHeight="1">
      <c r="A9" s="1466"/>
      <c r="B9" s="1461"/>
      <c r="C9" s="1457"/>
      <c r="D9" s="1457"/>
      <c r="E9" s="1457"/>
      <c r="F9" s="1461"/>
      <c r="G9" s="1459"/>
    </row>
    <row r="10" spans="1:8" s="576" customFormat="1" ht="42" customHeight="1">
      <c r="A10" s="1128" t="s">
        <v>566</v>
      </c>
      <c r="B10" s="583">
        <v>136283</v>
      </c>
      <c r="C10" s="53">
        <v>630809</v>
      </c>
      <c r="D10" s="53">
        <v>111505</v>
      </c>
      <c r="E10" s="53">
        <v>563960</v>
      </c>
      <c r="F10" s="53">
        <v>697</v>
      </c>
      <c r="G10" s="53">
        <v>1789</v>
      </c>
    </row>
    <row r="11" spans="1:8" s="576" customFormat="1" ht="42" customHeight="1">
      <c r="A11" s="1128" t="s">
        <v>844</v>
      </c>
      <c r="B11" s="583">
        <v>136052</v>
      </c>
      <c r="C11" s="53">
        <v>650013</v>
      </c>
      <c r="D11" s="53">
        <v>108501</v>
      </c>
      <c r="E11" s="53">
        <v>572207</v>
      </c>
      <c r="F11" s="53">
        <v>1014</v>
      </c>
      <c r="G11" s="53">
        <v>2755</v>
      </c>
    </row>
    <row r="12" spans="1:8" s="576" customFormat="1" ht="42" customHeight="1">
      <c r="A12" s="1128" t="s">
        <v>1009</v>
      </c>
      <c r="B12" s="583">
        <v>130353</v>
      </c>
      <c r="C12" s="53">
        <v>630922</v>
      </c>
      <c r="D12" s="53">
        <v>106832</v>
      </c>
      <c r="E12" s="53">
        <v>570082</v>
      </c>
      <c r="F12" s="53">
        <v>1038</v>
      </c>
      <c r="G12" s="53">
        <v>2397</v>
      </c>
    </row>
    <row r="13" spans="1:8" s="576" customFormat="1" ht="42" customHeight="1">
      <c r="A13" s="1128" t="s">
        <v>1010</v>
      </c>
      <c r="B13" s="583">
        <v>124445</v>
      </c>
      <c r="C13" s="53">
        <v>639784</v>
      </c>
      <c r="D13" s="53">
        <v>104712</v>
      </c>
      <c r="E13" s="53">
        <v>589466</v>
      </c>
      <c r="F13" s="53">
        <v>968</v>
      </c>
      <c r="G13" s="53">
        <v>2040</v>
      </c>
    </row>
    <row r="14" spans="1:8" s="588" customFormat="1" ht="42" customHeight="1" thickBot="1">
      <c r="A14" s="584" t="s">
        <v>1088</v>
      </c>
      <c r="B14" s="585">
        <v>121768</v>
      </c>
      <c r="C14" s="586">
        <v>623278</v>
      </c>
      <c r="D14" s="586">
        <v>102941</v>
      </c>
      <c r="E14" s="586">
        <v>576643</v>
      </c>
      <c r="F14" s="586">
        <v>1303</v>
      </c>
      <c r="G14" s="586">
        <v>3533</v>
      </c>
      <c r="H14" s="587"/>
    </row>
    <row r="15" spans="1:8" s="576" customFormat="1" ht="16.5" customHeight="1" thickBot="1">
      <c r="A15" s="1462"/>
      <c r="B15" s="1463"/>
      <c r="C15" s="1463"/>
      <c r="D15" s="1463"/>
      <c r="E15" s="1463"/>
      <c r="F15" s="1463"/>
      <c r="G15" s="1463"/>
    </row>
    <row r="16" spans="1:8" s="576" customFormat="1" ht="18.600000000000001" customHeight="1">
      <c r="A16" s="1464" t="s">
        <v>598</v>
      </c>
      <c r="B16" s="1467" t="s">
        <v>603</v>
      </c>
      <c r="C16" s="1468"/>
      <c r="D16" s="1471" t="s">
        <v>604</v>
      </c>
      <c r="E16" s="1472"/>
      <c r="F16" s="1468" t="s">
        <v>605</v>
      </c>
      <c r="G16" s="1475"/>
    </row>
    <row r="17" spans="1:7" s="576" customFormat="1" ht="18.600000000000001" customHeight="1">
      <c r="A17" s="1465"/>
      <c r="B17" s="1469"/>
      <c r="C17" s="1470"/>
      <c r="D17" s="1473"/>
      <c r="E17" s="1474"/>
      <c r="F17" s="1470"/>
      <c r="G17" s="1476"/>
    </row>
    <row r="18" spans="1:7" s="576" customFormat="1" ht="18.600000000000001" customHeight="1">
      <c r="A18" s="1465"/>
      <c r="B18" s="1477" t="s">
        <v>601</v>
      </c>
      <c r="C18" s="1456" t="s">
        <v>602</v>
      </c>
      <c r="D18" s="1460" t="s">
        <v>601</v>
      </c>
      <c r="E18" s="1456" t="s">
        <v>602</v>
      </c>
      <c r="F18" s="1456" t="s">
        <v>601</v>
      </c>
      <c r="G18" s="1458" t="s">
        <v>602</v>
      </c>
    </row>
    <row r="19" spans="1:7" s="576" customFormat="1" ht="18.600000000000001" customHeight="1">
      <c r="A19" s="1466"/>
      <c r="B19" s="1478"/>
      <c r="C19" s="1457"/>
      <c r="D19" s="1461"/>
      <c r="E19" s="1457"/>
      <c r="F19" s="1457"/>
      <c r="G19" s="1459"/>
    </row>
    <row r="20" spans="1:7" s="576" customFormat="1" ht="42" customHeight="1">
      <c r="A20" s="1128" t="s">
        <v>566</v>
      </c>
      <c r="B20" s="583">
        <v>2947</v>
      </c>
      <c r="C20" s="53">
        <v>7444</v>
      </c>
      <c r="D20" s="53">
        <v>15718</v>
      </c>
      <c r="E20" s="53">
        <v>30722</v>
      </c>
      <c r="F20" s="53">
        <v>5416</v>
      </c>
      <c r="G20" s="53">
        <v>26894</v>
      </c>
    </row>
    <row r="21" spans="1:7" s="576" customFormat="1" ht="42" customHeight="1">
      <c r="A21" s="1128" t="s">
        <v>844</v>
      </c>
      <c r="B21" s="583">
        <v>2593</v>
      </c>
      <c r="C21" s="53">
        <v>6024</v>
      </c>
      <c r="D21" s="53">
        <v>17571</v>
      </c>
      <c r="E21" s="53">
        <v>35380</v>
      </c>
      <c r="F21" s="53">
        <v>6373</v>
      </c>
      <c r="G21" s="53">
        <v>33647</v>
      </c>
    </row>
    <row r="22" spans="1:7" s="576" customFormat="1" ht="42" customHeight="1">
      <c r="A22" s="1128" t="s">
        <v>1009</v>
      </c>
      <c r="B22" s="583">
        <v>2301</v>
      </c>
      <c r="C22" s="53">
        <v>5932</v>
      </c>
      <c r="D22" s="53">
        <v>15206</v>
      </c>
      <c r="E22" s="53">
        <v>28326</v>
      </c>
      <c r="F22" s="53">
        <v>4976</v>
      </c>
      <c r="G22" s="53">
        <v>24185</v>
      </c>
    </row>
    <row r="23" spans="1:7" s="576" customFormat="1" ht="42" customHeight="1">
      <c r="A23" s="1128" t="s">
        <v>1010</v>
      </c>
      <c r="B23" s="583">
        <v>2686</v>
      </c>
      <c r="C23" s="53">
        <v>6278</v>
      </c>
      <c r="D23" s="53">
        <v>11597</v>
      </c>
      <c r="E23" s="53">
        <v>20011</v>
      </c>
      <c r="F23" s="53">
        <v>4482</v>
      </c>
      <c r="G23" s="53">
        <v>21989</v>
      </c>
    </row>
    <row r="24" spans="1:7" s="588" customFormat="1" ht="42" customHeight="1" thickBot="1">
      <c r="A24" s="589" t="s">
        <v>1088</v>
      </c>
      <c r="B24" s="590">
        <v>2246</v>
      </c>
      <c r="C24" s="571">
        <v>5647</v>
      </c>
      <c r="D24" s="571">
        <v>9914</v>
      </c>
      <c r="E24" s="571">
        <v>13405</v>
      </c>
      <c r="F24" s="571">
        <v>5364</v>
      </c>
      <c r="G24" s="571">
        <v>24050</v>
      </c>
    </row>
    <row r="25" spans="1:7" s="468" customFormat="1" ht="11.1" customHeight="1">
      <c r="A25" s="1110" t="s">
        <v>606</v>
      </c>
      <c r="B25" s="463"/>
      <c r="C25" s="464"/>
      <c r="D25" s="465"/>
      <c r="E25" s="466"/>
      <c r="G25" s="467" t="s">
        <v>7</v>
      </c>
    </row>
    <row r="26" spans="1:7" s="576" customFormat="1" ht="21" customHeight="1">
      <c r="A26" s="574"/>
      <c r="B26" s="573"/>
      <c r="C26" s="574"/>
      <c r="D26" s="575"/>
      <c r="E26" s="573"/>
      <c r="F26" s="574"/>
      <c r="G26" s="575"/>
    </row>
    <row r="27" spans="1:7" s="576" customFormat="1" ht="11.25">
      <c r="A27" s="574"/>
      <c r="B27" s="573"/>
      <c r="C27" s="574"/>
      <c r="D27" s="575"/>
      <c r="E27" s="573"/>
      <c r="F27" s="574"/>
      <c r="G27" s="575"/>
    </row>
    <row r="28" spans="1:7" s="576" customFormat="1" ht="11.25">
      <c r="A28" s="574"/>
      <c r="B28" s="591"/>
      <c r="C28" s="574"/>
      <c r="D28" s="575"/>
      <c r="E28" s="573"/>
      <c r="F28" s="574"/>
      <c r="G28" s="575"/>
    </row>
    <row r="29" spans="1:7" s="576" customFormat="1" ht="11.25">
      <c r="A29" s="574"/>
      <c r="B29" s="573"/>
      <c r="C29" s="574"/>
      <c r="D29" s="575"/>
      <c r="E29" s="573"/>
      <c r="F29" s="574"/>
      <c r="G29" s="575"/>
    </row>
    <row r="30" spans="1:7" s="576" customFormat="1" ht="11.25">
      <c r="A30" s="574"/>
      <c r="B30" s="573"/>
      <c r="C30" s="574"/>
      <c r="D30" s="575"/>
      <c r="E30" s="573"/>
      <c r="F30" s="574"/>
      <c r="G30" s="575"/>
    </row>
    <row r="31" spans="1:7" s="576" customFormat="1" ht="11.25">
      <c r="A31" s="574"/>
      <c r="B31" s="573"/>
      <c r="C31" s="574"/>
      <c r="D31" s="575"/>
      <c r="E31" s="573"/>
      <c r="F31" s="574"/>
      <c r="G31" s="575"/>
    </row>
    <row r="32" spans="1:7" s="576" customFormat="1" ht="11.25">
      <c r="A32" s="574"/>
      <c r="B32" s="573"/>
      <c r="C32" s="574"/>
      <c r="D32" s="575"/>
      <c r="E32" s="573"/>
      <c r="F32" s="574"/>
      <c r="G32" s="575"/>
    </row>
    <row r="33" spans="1:7" s="576" customFormat="1" ht="11.25">
      <c r="A33" s="574"/>
      <c r="B33" s="573"/>
      <c r="C33" s="574"/>
      <c r="D33" s="575"/>
      <c r="E33" s="573"/>
      <c r="F33" s="574"/>
      <c r="G33" s="575"/>
    </row>
    <row r="34" spans="1:7" s="576" customFormat="1" ht="11.25">
      <c r="A34" s="574"/>
      <c r="B34" s="573"/>
      <c r="C34" s="574"/>
      <c r="D34" s="575"/>
      <c r="E34" s="573"/>
      <c r="F34" s="574"/>
      <c r="G34" s="575"/>
    </row>
    <row r="35" spans="1:7" s="576" customFormat="1" ht="11.25">
      <c r="A35" s="574"/>
      <c r="B35" s="573"/>
      <c r="C35" s="574"/>
      <c r="D35" s="575"/>
      <c r="E35" s="573"/>
      <c r="F35" s="574"/>
      <c r="G35" s="575"/>
    </row>
    <row r="36" spans="1:7" s="576" customFormat="1" ht="11.25">
      <c r="A36" s="574"/>
      <c r="B36" s="573"/>
      <c r="C36" s="574"/>
      <c r="D36" s="575"/>
      <c r="E36" s="573"/>
      <c r="F36" s="574"/>
      <c r="G36" s="575"/>
    </row>
    <row r="37" spans="1:7" s="576" customFormat="1" ht="11.25">
      <c r="A37" s="574"/>
      <c r="B37" s="573"/>
      <c r="C37" s="574"/>
      <c r="D37" s="575"/>
      <c r="E37" s="573"/>
      <c r="F37" s="574"/>
      <c r="G37" s="575"/>
    </row>
    <row r="38" spans="1:7" s="576" customFormat="1" ht="11.25">
      <c r="A38" s="574"/>
      <c r="B38" s="573"/>
      <c r="C38" s="574"/>
      <c r="D38" s="575"/>
      <c r="E38" s="573"/>
      <c r="F38" s="574"/>
      <c r="G38" s="575"/>
    </row>
    <row r="39" spans="1:7" s="576" customFormat="1" ht="11.25">
      <c r="A39" s="574"/>
      <c r="B39" s="573"/>
      <c r="C39" s="574"/>
      <c r="D39" s="575"/>
      <c r="E39" s="573"/>
      <c r="F39" s="574"/>
      <c r="G39" s="575"/>
    </row>
    <row r="40" spans="1:7" s="576" customFormat="1" ht="11.25">
      <c r="A40" s="574"/>
      <c r="B40" s="573"/>
      <c r="C40" s="574"/>
      <c r="D40" s="575"/>
      <c r="E40" s="573"/>
      <c r="F40" s="574"/>
      <c r="G40" s="575"/>
    </row>
    <row r="41" spans="1:7" s="576" customFormat="1" ht="11.25">
      <c r="A41" s="574"/>
      <c r="B41" s="573"/>
      <c r="C41" s="574"/>
      <c r="D41" s="575"/>
      <c r="E41" s="573"/>
      <c r="F41" s="574"/>
      <c r="G41" s="575"/>
    </row>
    <row r="42" spans="1:7" s="576" customFormat="1" ht="11.25">
      <c r="A42" s="574"/>
      <c r="B42" s="573"/>
      <c r="C42" s="574"/>
      <c r="D42" s="575"/>
      <c r="E42" s="573"/>
      <c r="F42" s="574"/>
      <c r="G42" s="575"/>
    </row>
    <row r="43" spans="1:7" s="576" customFormat="1" ht="11.25">
      <c r="A43" s="574"/>
      <c r="B43" s="573"/>
      <c r="C43" s="574"/>
      <c r="D43" s="575"/>
      <c r="E43" s="573"/>
      <c r="F43" s="574"/>
      <c r="G43" s="575"/>
    </row>
    <row r="44" spans="1:7" s="576" customFormat="1" ht="11.25">
      <c r="A44" s="574"/>
      <c r="B44" s="573"/>
      <c r="C44" s="574"/>
      <c r="D44" s="575"/>
      <c r="E44" s="573"/>
      <c r="F44" s="574"/>
      <c r="G44" s="575"/>
    </row>
    <row r="45" spans="1:7" s="576" customFormat="1" ht="11.25">
      <c r="A45" s="574"/>
      <c r="B45" s="573"/>
      <c r="C45" s="574"/>
      <c r="D45" s="575"/>
      <c r="E45" s="573"/>
      <c r="F45" s="574"/>
      <c r="G45" s="575"/>
    </row>
    <row r="46" spans="1:7" s="576" customFormat="1" ht="11.25">
      <c r="A46" s="574"/>
      <c r="B46" s="573"/>
      <c r="C46" s="574"/>
      <c r="D46" s="575"/>
      <c r="E46" s="573"/>
      <c r="F46" s="574"/>
      <c r="G46" s="575"/>
    </row>
    <row r="47" spans="1:7" s="576" customFormat="1" ht="11.25">
      <c r="A47" s="574"/>
      <c r="B47" s="573"/>
      <c r="C47" s="574"/>
      <c r="D47" s="575"/>
      <c r="E47" s="573"/>
      <c r="F47" s="574"/>
      <c r="G47" s="575"/>
    </row>
    <row r="48" spans="1:7" s="576" customFormat="1" ht="11.25">
      <c r="A48" s="574"/>
      <c r="B48" s="573"/>
      <c r="C48" s="574"/>
      <c r="D48" s="575"/>
      <c r="E48" s="573"/>
      <c r="F48" s="574"/>
      <c r="G48" s="575"/>
    </row>
    <row r="49" spans="1:7" s="576" customFormat="1" ht="11.25">
      <c r="A49" s="574"/>
      <c r="B49" s="573"/>
      <c r="C49" s="574"/>
      <c r="D49" s="575"/>
      <c r="E49" s="573"/>
      <c r="F49" s="574"/>
      <c r="G49" s="575"/>
    </row>
    <row r="50" spans="1:7" s="576" customFormat="1" ht="11.25">
      <c r="A50" s="574"/>
      <c r="B50" s="573"/>
      <c r="C50" s="574"/>
      <c r="D50" s="575"/>
      <c r="E50" s="573"/>
      <c r="F50" s="574"/>
      <c r="G50" s="575"/>
    </row>
    <row r="51" spans="1:7" s="576" customFormat="1" ht="11.25">
      <c r="A51" s="574"/>
      <c r="B51" s="573"/>
      <c r="C51" s="574"/>
      <c r="D51" s="575"/>
      <c r="E51" s="573"/>
      <c r="F51" s="574"/>
      <c r="G51" s="575"/>
    </row>
    <row r="52" spans="1:7" s="576" customFormat="1" ht="11.25">
      <c r="A52" s="574"/>
      <c r="B52" s="573"/>
      <c r="C52" s="574"/>
      <c r="D52" s="575"/>
      <c r="E52" s="573"/>
      <c r="F52" s="574"/>
      <c r="G52" s="575"/>
    </row>
    <row r="53" spans="1:7" s="576" customFormat="1" ht="11.25">
      <c r="A53" s="574"/>
      <c r="B53" s="573"/>
      <c r="C53" s="574"/>
      <c r="D53" s="575"/>
      <c r="E53" s="573"/>
      <c r="F53" s="574"/>
      <c r="G53" s="575"/>
    </row>
    <row r="54" spans="1:7" s="576" customFormat="1" ht="11.25">
      <c r="A54" s="574"/>
      <c r="B54" s="573"/>
      <c r="C54" s="574"/>
      <c r="D54" s="575"/>
      <c r="E54" s="573"/>
      <c r="F54" s="574"/>
      <c r="G54" s="575"/>
    </row>
    <row r="55" spans="1:7" s="576" customFormat="1" ht="11.25">
      <c r="A55" s="574"/>
      <c r="B55" s="573"/>
      <c r="C55" s="574"/>
      <c r="D55" s="575"/>
      <c r="E55" s="573"/>
      <c r="F55" s="574"/>
      <c r="G55" s="575"/>
    </row>
    <row r="56" spans="1:7" s="576" customFormat="1" ht="11.25">
      <c r="A56" s="574"/>
      <c r="B56" s="573"/>
      <c r="C56" s="574"/>
      <c r="D56" s="575"/>
      <c r="E56" s="573"/>
      <c r="F56" s="574"/>
      <c r="G56" s="575"/>
    </row>
    <row r="57" spans="1:7" s="576" customFormat="1" ht="11.25">
      <c r="A57" s="574"/>
      <c r="B57" s="573"/>
      <c r="C57" s="574"/>
      <c r="D57" s="575"/>
      <c r="E57" s="573"/>
      <c r="F57" s="574"/>
      <c r="G57" s="575"/>
    </row>
    <row r="58" spans="1:7" s="576" customFormat="1" ht="11.25">
      <c r="A58" s="574"/>
      <c r="B58" s="573"/>
      <c r="C58" s="574"/>
      <c r="D58" s="575"/>
      <c r="E58" s="573"/>
      <c r="F58" s="574"/>
      <c r="G58" s="575"/>
    </row>
    <row r="59" spans="1:7" s="576" customFormat="1" ht="11.25">
      <c r="A59" s="574"/>
      <c r="B59" s="573"/>
      <c r="C59" s="574"/>
      <c r="D59" s="575"/>
      <c r="E59" s="573"/>
      <c r="F59" s="574"/>
      <c r="G59" s="575"/>
    </row>
    <row r="60" spans="1:7" s="576" customFormat="1" ht="11.25">
      <c r="A60" s="574"/>
      <c r="B60" s="573"/>
      <c r="C60" s="574"/>
      <c r="D60" s="575"/>
      <c r="E60" s="573"/>
      <c r="F60" s="574"/>
      <c r="G60" s="575"/>
    </row>
    <row r="61" spans="1:7" s="576" customFormat="1" ht="11.25">
      <c r="A61" s="574"/>
      <c r="B61" s="573"/>
      <c r="C61" s="574"/>
      <c r="D61" s="575"/>
      <c r="E61" s="573"/>
      <c r="F61" s="574"/>
      <c r="G61" s="575"/>
    </row>
    <row r="62" spans="1:7" s="576" customFormat="1" ht="11.25">
      <c r="A62" s="574"/>
      <c r="B62" s="573"/>
      <c r="C62" s="574"/>
      <c r="D62" s="575"/>
      <c r="E62" s="573"/>
      <c r="F62" s="574"/>
      <c r="G62" s="575"/>
    </row>
    <row r="63" spans="1:7" s="576" customFormat="1" ht="11.25">
      <c r="A63" s="574"/>
      <c r="B63" s="573"/>
      <c r="C63" s="574"/>
      <c r="D63" s="575"/>
      <c r="E63" s="573"/>
      <c r="F63" s="574"/>
      <c r="G63" s="575"/>
    </row>
    <row r="64" spans="1:7" s="576" customFormat="1" ht="11.25">
      <c r="A64" s="574"/>
      <c r="B64" s="573"/>
      <c r="C64" s="574"/>
      <c r="D64" s="575"/>
      <c r="E64" s="573"/>
      <c r="F64" s="574"/>
      <c r="G64" s="575"/>
    </row>
    <row r="65" spans="1:7" s="576" customFormat="1" ht="11.25">
      <c r="A65" s="574"/>
      <c r="B65" s="573"/>
      <c r="C65" s="574"/>
      <c r="D65" s="575"/>
      <c r="E65" s="573"/>
      <c r="F65" s="574"/>
      <c r="G65" s="575"/>
    </row>
    <row r="66" spans="1:7" s="576" customFormat="1" ht="11.25">
      <c r="A66" s="574"/>
      <c r="B66" s="573"/>
      <c r="C66" s="574"/>
      <c r="D66" s="575"/>
      <c r="E66" s="573"/>
      <c r="F66" s="574"/>
      <c r="G66" s="575"/>
    </row>
    <row r="67" spans="1:7" s="576" customFormat="1" ht="11.25">
      <c r="A67" s="574"/>
      <c r="B67" s="573"/>
      <c r="C67" s="574"/>
      <c r="D67" s="575"/>
      <c r="E67" s="573"/>
      <c r="F67" s="574"/>
      <c r="G67" s="575"/>
    </row>
    <row r="68" spans="1:7" s="576" customFormat="1" ht="11.25">
      <c r="A68" s="574"/>
      <c r="B68" s="573"/>
      <c r="C68" s="574"/>
      <c r="D68" s="575"/>
      <c r="E68" s="573"/>
      <c r="F68" s="574"/>
      <c r="G68" s="575"/>
    </row>
    <row r="69" spans="1:7" s="576" customFormat="1" ht="11.25">
      <c r="A69" s="574"/>
      <c r="B69" s="573"/>
      <c r="C69" s="574"/>
      <c r="D69" s="575"/>
      <c r="E69" s="573"/>
      <c r="F69" s="574"/>
      <c r="G69" s="575"/>
    </row>
    <row r="70" spans="1:7" s="576" customFormat="1" ht="11.25">
      <c r="A70" s="574"/>
      <c r="B70" s="573"/>
      <c r="C70" s="574"/>
      <c r="D70" s="575"/>
      <c r="E70" s="573"/>
      <c r="F70" s="574"/>
      <c r="G70" s="575"/>
    </row>
    <row r="71" spans="1:7" s="576" customFormat="1" ht="11.25">
      <c r="A71" s="574"/>
      <c r="B71" s="573"/>
      <c r="C71" s="574"/>
      <c r="D71" s="575"/>
      <c r="E71" s="573"/>
      <c r="F71" s="574"/>
      <c r="G71" s="575"/>
    </row>
    <row r="72" spans="1:7" s="576" customFormat="1" ht="11.25">
      <c r="A72" s="574"/>
      <c r="B72" s="573"/>
      <c r="C72" s="574"/>
      <c r="D72" s="575"/>
      <c r="E72" s="573"/>
      <c r="F72" s="574"/>
      <c r="G72" s="575"/>
    </row>
    <row r="73" spans="1:7" s="576" customFormat="1" ht="11.25">
      <c r="A73" s="574"/>
      <c r="B73" s="573"/>
      <c r="C73" s="574"/>
      <c r="D73" s="575"/>
      <c r="E73" s="573"/>
      <c r="F73" s="574"/>
      <c r="G73" s="575"/>
    </row>
    <row r="74" spans="1:7" s="576" customFormat="1" ht="11.25">
      <c r="A74" s="574"/>
      <c r="B74" s="573"/>
      <c r="C74" s="574"/>
      <c r="D74" s="575"/>
      <c r="E74" s="573"/>
      <c r="F74" s="574"/>
      <c r="G74" s="575"/>
    </row>
    <row r="75" spans="1:7" s="576" customFormat="1" ht="11.25">
      <c r="A75" s="574"/>
      <c r="B75" s="573"/>
      <c r="C75" s="574"/>
      <c r="D75" s="575"/>
      <c r="E75" s="573"/>
      <c r="F75" s="574"/>
      <c r="G75" s="575"/>
    </row>
    <row r="76" spans="1:7" s="576" customFormat="1" ht="11.25">
      <c r="A76" s="574"/>
      <c r="B76" s="573"/>
      <c r="C76" s="574"/>
      <c r="D76" s="575"/>
      <c r="E76" s="573"/>
      <c r="F76" s="574"/>
      <c r="G76" s="575"/>
    </row>
  </sheetData>
  <sheetProtection selectLockedCells="1"/>
  <mergeCells count="23">
    <mergeCell ref="A3:G3"/>
    <mergeCell ref="A4:G4"/>
    <mergeCell ref="A6:A9"/>
    <mergeCell ref="B6:C7"/>
    <mergeCell ref="D6:E7"/>
    <mergeCell ref="F6:G7"/>
    <mergeCell ref="B8:B9"/>
    <mergeCell ref="C8:C9"/>
    <mergeCell ref="D8:D9"/>
    <mergeCell ref="E8:E9"/>
    <mergeCell ref="E18:E19"/>
    <mergeCell ref="F18:F19"/>
    <mergeCell ref="G18:G19"/>
    <mergeCell ref="F8:F9"/>
    <mergeCell ref="G8:G9"/>
    <mergeCell ref="A15:G15"/>
    <mergeCell ref="A16:A19"/>
    <mergeCell ref="B16:C17"/>
    <mergeCell ref="D16:E17"/>
    <mergeCell ref="F16:G17"/>
    <mergeCell ref="B18:B19"/>
    <mergeCell ref="C18:C19"/>
    <mergeCell ref="D18:D19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9"/>
  <sheetViews>
    <sheetView view="pageBreakPreview" topLeftCell="A18" zoomScaleNormal="100" zoomScaleSheetLayoutView="100" workbookViewId="0">
      <selection activeCell="G19" sqref="G19"/>
    </sheetView>
  </sheetViews>
  <sheetFormatPr defaultRowHeight="12"/>
  <cols>
    <col min="1" max="1" width="11.625" style="557" customWidth="1"/>
    <col min="2" max="5" width="9.625" style="557" customWidth="1"/>
    <col min="6" max="6" width="6.5" style="557" customWidth="1"/>
    <col min="7" max="8" width="9.625" style="557" customWidth="1"/>
    <col min="9" max="9" width="6.5" style="557" customWidth="1"/>
    <col min="10" max="16384" width="9" style="558"/>
  </cols>
  <sheetData>
    <row r="1" spans="1:51" s="999" customFormat="1" ht="14.1" customHeight="1">
      <c r="A1" s="931"/>
      <c r="B1" s="930"/>
      <c r="C1" s="930"/>
      <c r="D1" s="930"/>
      <c r="E1" s="930"/>
      <c r="F1" s="930"/>
      <c r="G1" s="930"/>
      <c r="H1" s="930"/>
      <c r="I1" s="928" t="s">
        <v>1140</v>
      </c>
    </row>
    <row r="2" spans="1:51" ht="14.1" customHeight="1">
      <c r="A2" s="11"/>
      <c r="B2" s="11"/>
      <c r="C2" s="11"/>
      <c r="D2" s="11"/>
      <c r="E2" s="11"/>
      <c r="F2" s="11"/>
      <c r="G2" s="11"/>
      <c r="H2" s="11"/>
      <c r="I2" s="11"/>
    </row>
    <row r="3" spans="1:51" s="1111" customFormat="1" ht="20.100000000000001" customHeight="1">
      <c r="A3" s="1490" t="s">
        <v>610</v>
      </c>
      <c r="B3" s="1490"/>
      <c r="C3" s="1490"/>
      <c r="D3" s="1490"/>
      <c r="E3" s="1490"/>
      <c r="F3" s="1490"/>
      <c r="G3" s="1490"/>
      <c r="H3" s="1490"/>
      <c r="I3" s="1490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559"/>
      <c r="AC3" s="559"/>
      <c r="AD3" s="559"/>
      <c r="AE3" s="559"/>
      <c r="AF3" s="559"/>
      <c r="AG3" s="559"/>
      <c r="AH3" s="559"/>
      <c r="AI3" s="559"/>
      <c r="AJ3" s="559"/>
      <c r="AK3" s="559"/>
      <c r="AL3" s="559"/>
      <c r="AM3" s="559"/>
      <c r="AN3" s="559"/>
      <c r="AO3" s="559"/>
      <c r="AP3" s="559"/>
      <c r="AQ3" s="559"/>
      <c r="AR3" s="559"/>
      <c r="AS3" s="559"/>
      <c r="AT3" s="559"/>
      <c r="AU3" s="559"/>
      <c r="AV3" s="559"/>
      <c r="AW3" s="559"/>
      <c r="AX3" s="559"/>
      <c r="AY3" s="559"/>
    </row>
    <row r="4" spans="1:51" s="566" customFormat="1" ht="24" customHeight="1">
      <c r="A4" s="1491" t="s">
        <v>611</v>
      </c>
      <c r="B4" s="1491"/>
      <c r="C4" s="1491"/>
      <c r="D4" s="1491"/>
      <c r="E4" s="1491"/>
      <c r="F4" s="1491"/>
      <c r="G4" s="1491"/>
      <c r="H4" s="1491"/>
      <c r="I4" s="1491"/>
      <c r="J4" s="565"/>
      <c r="K4" s="565"/>
      <c r="L4" s="565"/>
      <c r="M4" s="565"/>
      <c r="N4" s="565"/>
      <c r="O4" s="565"/>
      <c r="P4" s="565"/>
      <c r="Q4" s="565"/>
      <c r="R4" s="565"/>
      <c r="S4" s="565"/>
      <c r="T4" s="565"/>
      <c r="U4" s="565"/>
      <c r="V4" s="565"/>
      <c r="W4" s="565"/>
      <c r="X4" s="565"/>
      <c r="Y4" s="565"/>
      <c r="Z4" s="565"/>
      <c r="AA4" s="565"/>
      <c r="AB4" s="565"/>
      <c r="AC4" s="565"/>
      <c r="AD4" s="565"/>
      <c r="AE4" s="565"/>
      <c r="AF4" s="565"/>
      <c r="AG4" s="565"/>
      <c r="AH4" s="565"/>
      <c r="AI4" s="565"/>
      <c r="AJ4" s="565"/>
      <c r="AK4" s="565"/>
      <c r="AL4" s="565"/>
      <c r="AM4" s="565"/>
      <c r="AN4" s="565"/>
      <c r="AO4" s="565"/>
      <c r="AP4" s="565"/>
      <c r="AQ4" s="565"/>
      <c r="AR4" s="565"/>
      <c r="AS4" s="565"/>
      <c r="AT4" s="565"/>
      <c r="AU4" s="565"/>
      <c r="AV4" s="565"/>
      <c r="AW4" s="565"/>
      <c r="AX4" s="565"/>
      <c r="AY4" s="565"/>
    </row>
    <row r="5" spans="1:51" s="562" customFormat="1" ht="18" customHeight="1" thickBot="1">
      <c r="A5" s="1159" t="s">
        <v>334</v>
      </c>
      <c r="B5" s="1160"/>
      <c r="C5" s="1161"/>
      <c r="D5" s="1162"/>
      <c r="E5" s="1160"/>
      <c r="F5" s="1161"/>
      <c r="G5" s="1162"/>
      <c r="H5" s="1161"/>
      <c r="I5" s="1163" t="s">
        <v>335</v>
      </c>
      <c r="J5" s="519"/>
      <c r="K5" s="519"/>
      <c r="L5" s="519"/>
      <c r="M5" s="519"/>
      <c r="N5" s="519"/>
      <c r="O5" s="519"/>
      <c r="P5" s="519"/>
      <c r="Q5" s="519"/>
      <c r="R5" s="519"/>
      <c r="S5" s="519"/>
      <c r="T5" s="519"/>
      <c r="U5" s="519"/>
      <c r="V5" s="519"/>
      <c r="W5" s="519"/>
      <c r="X5" s="519"/>
      <c r="Y5" s="519"/>
      <c r="Z5" s="519"/>
      <c r="AA5" s="519"/>
      <c r="AB5" s="519"/>
      <c r="AC5" s="519"/>
      <c r="AD5" s="519"/>
      <c r="AE5" s="519"/>
      <c r="AF5" s="519"/>
      <c r="AG5" s="519"/>
      <c r="AH5" s="519"/>
      <c r="AI5" s="519"/>
      <c r="AJ5" s="519"/>
      <c r="AK5" s="519"/>
      <c r="AL5" s="519"/>
      <c r="AM5" s="519"/>
      <c r="AN5" s="519"/>
      <c r="AO5" s="519"/>
      <c r="AP5" s="519"/>
      <c r="AQ5" s="519"/>
      <c r="AR5" s="519"/>
      <c r="AS5" s="519"/>
      <c r="AT5" s="519"/>
      <c r="AU5" s="519"/>
      <c r="AV5" s="519"/>
      <c r="AW5" s="519"/>
      <c r="AX5" s="519"/>
      <c r="AY5" s="519"/>
    </row>
    <row r="6" spans="1:51" s="519" customFormat="1" ht="20.100000000000001" customHeight="1">
      <c r="A6" s="1481" t="s">
        <v>598</v>
      </c>
      <c r="B6" s="1492" t="s">
        <v>578</v>
      </c>
      <c r="C6" s="1493"/>
      <c r="D6" s="1496" t="s">
        <v>607</v>
      </c>
      <c r="E6" s="1496"/>
      <c r="F6" s="1496"/>
      <c r="G6" s="1496" t="s">
        <v>608</v>
      </c>
      <c r="H6" s="1496"/>
      <c r="I6" s="1499"/>
    </row>
    <row r="7" spans="1:51" s="519" customFormat="1" ht="20.100000000000001" customHeight="1">
      <c r="A7" s="1465"/>
      <c r="B7" s="1494"/>
      <c r="C7" s="1495"/>
      <c r="D7" s="1497"/>
      <c r="E7" s="1497"/>
      <c r="F7" s="1498"/>
      <c r="G7" s="1497"/>
      <c r="H7" s="1497"/>
      <c r="I7" s="1500"/>
    </row>
    <row r="8" spans="1:51" s="519" customFormat="1" ht="20.100000000000001" customHeight="1">
      <c r="A8" s="1465"/>
      <c r="B8" s="1460" t="s">
        <v>601</v>
      </c>
      <c r="C8" s="1456" t="s">
        <v>602</v>
      </c>
      <c r="D8" s="1456" t="s">
        <v>601</v>
      </c>
      <c r="E8" s="1458" t="s">
        <v>602</v>
      </c>
      <c r="F8" s="539"/>
      <c r="G8" s="1456" t="s">
        <v>601</v>
      </c>
      <c r="H8" s="1458" t="s">
        <v>602</v>
      </c>
      <c r="I8" s="540"/>
    </row>
    <row r="9" spans="1:51" s="569" customFormat="1" ht="20.100000000000001" customHeight="1">
      <c r="A9" s="1466"/>
      <c r="B9" s="1461"/>
      <c r="C9" s="1457"/>
      <c r="D9" s="1457"/>
      <c r="E9" s="1457"/>
      <c r="F9" s="567" t="s">
        <v>609</v>
      </c>
      <c r="G9" s="1457"/>
      <c r="H9" s="1457"/>
      <c r="I9" s="568" t="s">
        <v>609</v>
      </c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519"/>
      <c r="AJ9" s="519"/>
      <c r="AK9" s="519"/>
      <c r="AL9" s="519"/>
      <c r="AM9" s="519"/>
      <c r="AN9" s="519"/>
      <c r="AO9" s="519"/>
      <c r="AP9" s="519"/>
      <c r="AQ9" s="519"/>
      <c r="AR9" s="519"/>
      <c r="AS9" s="519"/>
      <c r="AT9" s="519"/>
      <c r="AU9" s="519"/>
      <c r="AV9" s="519"/>
      <c r="AW9" s="519"/>
      <c r="AX9" s="519"/>
      <c r="AY9" s="519"/>
    </row>
    <row r="10" spans="1:51" s="570" customFormat="1" ht="98.85" customHeight="1">
      <c r="A10" s="1128" t="s">
        <v>566</v>
      </c>
      <c r="B10" s="1133">
        <v>111505</v>
      </c>
      <c r="C10" s="1133">
        <v>563960</v>
      </c>
      <c r="D10" s="1133">
        <v>111459</v>
      </c>
      <c r="E10" s="1133">
        <v>563846</v>
      </c>
      <c r="F10" s="1133">
        <v>506</v>
      </c>
      <c r="G10" s="1133">
        <v>46</v>
      </c>
      <c r="H10" s="1133">
        <v>114</v>
      </c>
      <c r="I10" s="1133">
        <v>248</v>
      </c>
    </row>
    <row r="11" spans="1:51" s="570" customFormat="1" ht="98.85" customHeight="1">
      <c r="A11" s="1128" t="s">
        <v>844</v>
      </c>
      <c r="B11" s="1133">
        <v>108501</v>
      </c>
      <c r="C11" s="1133">
        <v>556808</v>
      </c>
      <c r="D11" s="1133">
        <v>108479</v>
      </c>
      <c r="E11" s="1133">
        <v>556769</v>
      </c>
      <c r="F11" s="1133">
        <v>513</v>
      </c>
      <c r="G11" s="1133">
        <v>22</v>
      </c>
      <c r="H11" s="1133">
        <v>40</v>
      </c>
      <c r="I11" s="1133">
        <v>180</v>
      </c>
    </row>
    <row r="12" spans="1:51" s="570" customFormat="1" ht="98.85" customHeight="1">
      <c r="A12" s="1128" t="s">
        <v>1009</v>
      </c>
      <c r="B12" s="1133">
        <v>106832</v>
      </c>
      <c r="C12" s="1133">
        <v>570082</v>
      </c>
      <c r="D12" s="1133">
        <v>106815</v>
      </c>
      <c r="E12" s="1133">
        <v>570046</v>
      </c>
      <c r="F12" s="1133">
        <v>534</v>
      </c>
      <c r="G12" s="1133">
        <v>17</v>
      </c>
      <c r="H12" s="1133">
        <v>36</v>
      </c>
      <c r="I12" s="1133">
        <v>212</v>
      </c>
    </row>
    <row r="13" spans="1:51" s="570" customFormat="1" ht="98.85" customHeight="1">
      <c r="A13" s="1128" t="s">
        <v>1010</v>
      </c>
      <c r="B13" s="1133">
        <v>104712</v>
      </c>
      <c r="C13" s="1133">
        <v>589466</v>
      </c>
      <c r="D13" s="1133">
        <v>104686</v>
      </c>
      <c r="E13" s="1133">
        <v>589419</v>
      </c>
      <c r="F13" s="1133">
        <v>563</v>
      </c>
      <c r="G13" s="1133">
        <v>26</v>
      </c>
      <c r="H13" s="1133">
        <v>47</v>
      </c>
      <c r="I13" s="1133">
        <v>181</v>
      </c>
    </row>
    <row r="14" spans="1:51" s="570" customFormat="1" ht="98.85" customHeight="1" thickBot="1">
      <c r="A14" s="282" t="s">
        <v>1141</v>
      </c>
      <c r="B14" s="460">
        <v>102941</v>
      </c>
      <c r="C14" s="460">
        <v>576643</v>
      </c>
      <c r="D14" s="460">
        <v>102938</v>
      </c>
      <c r="E14" s="460">
        <v>576636</v>
      </c>
      <c r="F14" s="571">
        <v>560</v>
      </c>
      <c r="G14" s="460">
        <v>3</v>
      </c>
      <c r="H14" s="460">
        <v>7</v>
      </c>
      <c r="I14" s="571">
        <v>236</v>
      </c>
    </row>
    <row r="15" spans="1:51" s="468" customFormat="1" ht="11.1" customHeight="1">
      <c r="A15" s="1110" t="s">
        <v>606</v>
      </c>
      <c r="B15" s="463"/>
      <c r="C15" s="464"/>
      <c r="D15" s="465"/>
      <c r="E15" s="466"/>
      <c r="F15" s="464"/>
      <c r="G15" s="465"/>
      <c r="H15" s="463"/>
      <c r="I15" s="467" t="s">
        <v>7</v>
      </c>
      <c r="J15" s="464"/>
    </row>
    <row r="16" spans="1:51" s="468" customFormat="1" ht="11.1" customHeight="1">
      <c r="A16" s="1489" t="s">
        <v>1142</v>
      </c>
      <c r="B16" s="1489"/>
      <c r="C16" s="1489"/>
      <c r="D16" s="572"/>
      <c r="E16" s="466"/>
      <c r="F16" s="464"/>
      <c r="G16" s="465"/>
      <c r="H16" s="463"/>
      <c r="I16" s="466"/>
      <c r="J16" s="464"/>
    </row>
    <row r="17" spans="1:9" s="561" customFormat="1" ht="11.25">
      <c r="A17" s="560"/>
      <c r="B17" s="560"/>
      <c r="C17" s="560"/>
      <c r="D17" s="560"/>
      <c r="E17" s="560"/>
      <c r="F17" s="560"/>
      <c r="G17" s="560"/>
      <c r="H17" s="560"/>
      <c r="I17" s="560"/>
    </row>
    <row r="18" spans="1:9" s="561" customFormat="1" ht="11.25">
      <c r="A18" s="560"/>
      <c r="B18" s="560"/>
      <c r="C18" s="560"/>
      <c r="D18" s="560"/>
      <c r="E18" s="560"/>
      <c r="F18" s="560"/>
      <c r="G18" s="560"/>
      <c r="H18" s="560"/>
      <c r="I18" s="560"/>
    </row>
    <row r="19" spans="1:9" s="561" customFormat="1" ht="11.25">
      <c r="A19" s="560"/>
      <c r="B19" s="560"/>
      <c r="C19" s="560"/>
      <c r="D19" s="560"/>
      <c r="E19" s="560"/>
      <c r="F19" s="560"/>
      <c r="G19" s="560"/>
      <c r="H19" s="560"/>
      <c r="I19" s="560"/>
    </row>
    <row r="20" spans="1:9" s="561" customFormat="1" ht="11.25">
      <c r="A20" s="560"/>
      <c r="B20" s="560"/>
      <c r="C20" s="560"/>
      <c r="D20" s="560"/>
      <c r="E20" s="560"/>
      <c r="F20" s="560"/>
      <c r="G20" s="560"/>
      <c r="H20" s="560"/>
      <c r="I20" s="560"/>
    </row>
    <row r="21" spans="1:9" s="561" customFormat="1" ht="11.25">
      <c r="A21" s="560"/>
      <c r="B21" s="560"/>
      <c r="C21" s="560"/>
      <c r="D21" s="560"/>
      <c r="E21" s="560"/>
      <c r="F21" s="560"/>
      <c r="G21" s="560"/>
      <c r="H21" s="560"/>
      <c r="I21" s="560"/>
    </row>
    <row r="22" spans="1:9" s="561" customFormat="1" ht="11.25">
      <c r="A22" s="560"/>
      <c r="B22" s="560"/>
      <c r="C22" s="560"/>
      <c r="D22" s="560"/>
      <c r="E22" s="560"/>
      <c r="F22" s="560"/>
      <c r="G22" s="560"/>
      <c r="H22" s="560"/>
      <c r="I22" s="560"/>
    </row>
    <row r="23" spans="1:9" s="561" customFormat="1" ht="11.25">
      <c r="A23" s="560"/>
      <c r="B23" s="560"/>
      <c r="C23" s="560"/>
      <c r="D23" s="560"/>
      <c r="E23" s="560"/>
      <c r="F23" s="560"/>
      <c r="G23" s="560"/>
      <c r="H23" s="560"/>
      <c r="I23" s="560"/>
    </row>
    <row r="24" spans="1:9" s="561" customFormat="1" ht="11.25">
      <c r="A24" s="560"/>
      <c r="B24" s="560"/>
      <c r="C24" s="560"/>
      <c r="D24" s="560"/>
      <c r="E24" s="560"/>
      <c r="F24" s="560"/>
      <c r="G24" s="560"/>
      <c r="H24" s="560"/>
      <c r="I24" s="560"/>
    </row>
    <row r="25" spans="1:9" s="561" customFormat="1" ht="11.25">
      <c r="A25" s="560"/>
      <c r="B25" s="560"/>
      <c r="C25" s="560"/>
      <c r="D25" s="560"/>
      <c r="E25" s="560"/>
      <c r="F25" s="560"/>
      <c r="G25" s="560"/>
      <c r="H25" s="560"/>
      <c r="I25" s="560"/>
    </row>
    <row r="26" spans="1:9" s="561" customFormat="1" ht="11.25">
      <c r="A26" s="560"/>
      <c r="B26" s="560"/>
      <c r="C26" s="560"/>
      <c r="D26" s="560"/>
      <c r="E26" s="560"/>
      <c r="F26" s="560"/>
      <c r="G26" s="560"/>
      <c r="H26" s="560"/>
      <c r="I26" s="560"/>
    </row>
    <row r="27" spans="1:9" s="561" customFormat="1" ht="11.25">
      <c r="A27" s="560"/>
      <c r="B27" s="560"/>
      <c r="C27" s="560"/>
      <c r="D27" s="560"/>
      <c r="E27" s="560"/>
      <c r="F27" s="560"/>
      <c r="G27" s="560"/>
      <c r="H27" s="560"/>
      <c r="I27" s="560"/>
    </row>
    <row r="28" spans="1:9" s="561" customFormat="1" ht="11.25">
      <c r="A28" s="560"/>
      <c r="B28" s="560"/>
      <c r="C28" s="560"/>
      <c r="D28" s="560"/>
      <c r="E28" s="560"/>
      <c r="F28" s="560"/>
      <c r="G28" s="560"/>
      <c r="H28" s="560"/>
      <c r="I28" s="560"/>
    </row>
    <row r="29" spans="1:9" s="561" customFormat="1" ht="11.25">
      <c r="A29" s="560"/>
      <c r="B29" s="560"/>
      <c r="C29" s="560"/>
      <c r="D29" s="560"/>
      <c r="E29" s="560"/>
      <c r="F29" s="560"/>
      <c r="G29" s="560"/>
      <c r="H29" s="560"/>
      <c r="I29" s="560"/>
    </row>
    <row r="30" spans="1:9" s="561" customFormat="1" ht="11.25">
      <c r="A30" s="560"/>
      <c r="B30" s="560"/>
      <c r="C30" s="560"/>
      <c r="D30" s="560"/>
      <c r="E30" s="560"/>
      <c r="F30" s="560"/>
      <c r="G30" s="560"/>
      <c r="H30" s="560"/>
      <c r="I30" s="560"/>
    </row>
    <row r="31" spans="1:9" s="561" customFormat="1" ht="11.25">
      <c r="A31" s="560"/>
      <c r="B31" s="560"/>
      <c r="C31" s="560"/>
      <c r="D31" s="560"/>
      <c r="E31" s="560"/>
      <c r="F31" s="560"/>
      <c r="G31" s="560"/>
      <c r="H31" s="560"/>
      <c r="I31" s="560"/>
    </row>
    <row r="32" spans="1:9" s="561" customFormat="1" ht="11.25">
      <c r="A32" s="560"/>
      <c r="B32" s="560"/>
      <c r="C32" s="560"/>
      <c r="D32" s="560"/>
      <c r="E32" s="560"/>
      <c r="F32" s="560"/>
      <c r="G32" s="560"/>
      <c r="H32" s="560"/>
      <c r="I32" s="560"/>
    </row>
    <row r="33" spans="1:9" s="561" customFormat="1" ht="11.25">
      <c r="A33" s="560"/>
      <c r="B33" s="560"/>
      <c r="C33" s="560"/>
      <c r="D33" s="560"/>
      <c r="E33" s="560"/>
      <c r="F33" s="560"/>
      <c r="G33" s="560"/>
      <c r="H33" s="560"/>
      <c r="I33" s="560"/>
    </row>
    <row r="34" spans="1:9" s="561" customFormat="1" ht="11.25">
      <c r="A34" s="560"/>
      <c r="B34" s="560"/>
      <c r="C34" s="560"/>
      <c r="D34" s="560"/>
      <c r="E34" s="560"/>
      <c r="F34" s="560"/>
      <c r="G34" s="560"/>
      <c r="H34" s="560"/>
      <c r="I34" s="560"/>
    </row>
    <row r="35" spans="1:9" s="561" customFormat="1" ht="11.25">
      <c r="A35" s="560"/>
      <c r="B35" s="560"/>
      <c r="C35" s="560"/>
      <c r="D35" s="560"/>
      <c r="E35" s="560"/>
      <c r="F35" s="560"/>
      <c r="G35" s="560"/>
      <c r="H35" s="560"/>
      <c r="I35" s="560"/>
    </row>
    <row r="36" spans="1:9" s="561" customFormat="1" ht="11.25">
      <c r="A36" s="560"/>
      <c r="B36" s="560"/>
      <c r="C36" s="560"/>
      <c r="D36" s="560"/>
      <c r="E36" s="560"/>
      <c r="F36" s="560"/>
      <c r="G36" s="560"/>
      <c r="H36" s="560"/>
      <c r="I36" s="560"/>
    </row>
    <row r="37" spans="1:9" s="561" customFormat="1" ht="11.25">
      <c r="A37" s="560"/>
      <c r="B37" s="560"/>
      <c r="C37" s="560"/>
      <c r="D37" s="560"/>
      <c r="E37" s="560"/>
      <c r="F37" s="560"/>
      <c r="G37" s="560"/>
      <c r="H37" s="560"/>
      <c r="I37" s="560"/>
    </row>
    <row r="38" spans="1:9" s="561" customFormat="1" ht="11.25">
      <c r="A38" s="560"/>
      <c r="B38" s="560"/>
      <c r="C38" s="560"/>
      <c r="D38" s="560"/>
      <c r="E38" s="560"/>
      <c r="F38" s="560"/>
      <c r="G38" s="560"/>
      <c r="H38" s="560"/>
      <c r="I38" s="560"/>
    </row>
    <row r="39" spans="1:9" s="561" customFormat="1" ht="11.25">
      <c r="A39" s="560"/>
      <c r="B39" s="560"/>
      <c r="C39" s="560"/>
      <c r="D39" s="560"/>
      <c r="E39" s="560"/>
      <c r="F39" s="560"/>
      <c r="G39" s="560"/>
      <c r="H39" s="560"/>
      <c r="I39" s="560"/>
    </row>
    <row r="40" spans="1:9" s="561" customFormat="1" ht="11.25">
      <c r="A40" s="560"/>
      <c r="B40" s="560"/>
      <c r="C40" s="560"/>
      <c r="D40" s="560"/>
      <c r="E40" s="560"/>
      <c r="F40" s="560"/>
      <c r="G40" s="560"/>
      <c r="H40" s="560"/>
      <c r="I40" s="560"/>
    </row>
    <row r="41" spans="1:9" s="561" customFormat="1" ht="11.25">
      <c r="A41" s="560"/>
      <c r="B41" s="560"/>
      <c r="C41" s="560"/>
      <c r="D41" s="560"/>
      <c r="E41" s="560"/>
      <c r="F41" s="560"/>
      <c r="G41" s="560"/>
      <c r="H41" s="560"/>
      <c r="I41" s="560"/>
    </row>
    <row r="42" spans="1:9" s="561" customFormat="1" ht="11.25">
      <c r="A42" s="560"/>
      <c r="B42" s="560"/>
      <c r="C42" s="560"/>
      <c r="D42" s="560"/>
      <c r="E42" s="560"/>
      <c r="F42" s="560"/>
      <c r="G42" s="560"/>
      <c r="H42" s="560"/>
      <c r="I42" s="560"/>
    </row>
    <row r="43" spans="1:9" s="561" customFormat="1" ht="11.25">
      <c r="A43" s="560"/>
      <c r="B43" s="560"/>
      <c r="C43" s="560"/>
      <c r="D43" s="560"/>
      <c r="E43" s="560"/>
      <c r="F43" s="560"/>
      <c r="G43" s="560"/>
      <c r="H43" s="560"/>
      <c r="I43" s="560"/>
    </row>
    <row r="44" spans="1:9" s="561" customFormat="1" ht="11.25">
      <c r="A44" s="560"/>
      <c r="B44" s="560"/>
      <c r="C44" s="560"/>
      <c r="D44" s="560"/>
      <c r="E44" s="560"/>
      <c r="F44" s="560"/>
      <c r="G44" s="560"/>
      <c r="H44" s="560"/>
      <c r="I44" s="560"/>
    </row>
    <row r="45" spans="1:9" s="561" customFormat="1" ht="11.25">
      <c r="A45" s="560"/>
      <c r="B45" s="560"/>
      <c r="C45" s="560"/>
      <c r="D45" s="560"/>
      <c r="E45" s="560"/>
      <c r="F45" s="560"/>
      <c r="G45" s="560"/>
      <c r="H45" s="560"/>
      <c r="I45" s="560"/>
    </row>
    <row r="46" spans="1:9" s="561" customFormat="1" ht="11.25">
      <c r="A46" s="560"/>
      <c r="B46" s="560"/>
      <c r="C46" s="560"/>
      <c r="D46" s="560"/>
      <c r="E46" s="560"/>
      <c r="F46" s="560"/>
      <c r="G46" s="560"/>
      <c r="H46" s="560"/>
      <c r="I46" s="560"/>
    </row>
    <row r="47" spans="1:9" s="561" customFormat="1" ht="11.25">
      <c r="A47" s="560"/>
      <c r="B47" s="560"/>
      <c r="C47" s="560"/>
      <c r="D47" s="560"/>
      <c r="E47" s="560"/>
      <c r="F47" s="560"/>
      <c r="G47" s="560"/>
      <c r="H47" s="560"/>
      <c r="I47" s="560"/>
    </row>
    <row r="48" spans="1:9" s="561" customFormat="1" ht="11.25">
      <c r="A48" s="560"/>
      <c r="B48" s="560"/>
      <c r="C48" s="560"/>
      <c r="D48" s="560"/>
      <c r="E48" s="560"/>
      <c r="F48" s="560"/>
      <c r="G48" s="560"/>
      <c r="H48" s="560"/>
      <c r="I48" s="560"/>
    </row>
    <row r="49" spans="1:9" s="561" customFormat="1" ht="11.25">
      <c r="A49" s="560"/>
      <c r="B49" s="560"/>
      <c r="C49" s="560"/>
      <c r="D49" s="560"/>
      <c r="E49" s="560"/>
      <c r="F49" s="560"/>
      <c r="G49" s="560"/>
      <c r="H49" s="560"/>
      <c r="I49" s="560"/>
    </row>
    <row r="50" spans="1:9" s="561" customFormat="1" ht="11.25">
      <c r="A50" s="560"/>
      <c r="B50" s="560"/>
      <c r="C50" s="560"/>
      <c r="D50" s="560"/>
      <c r="E50" s="560"/>
      <c r="F50" s="560"/>
      <c r="G50" s="560"/>
      <c r="H50" s="560"/>
      <c r="I50" s="560"/>
    </row>
    <row r="51" spans="1:9" s="561" customFormat="1" ht="11.25">
      <c r="A51" s="560"/>
      <c r="B51" s="560"/>
      <c r="C51" s="560"/>
      <c r="D51" s="560"/>
      <c r="E51" s="560"/>
      <c r="F51" s="560"/>
      <c r="G51" s="560"/>
      <c r="H51" s="560"/>
      <c r="I51" s="560"/>
    </row>
    <row r="52" spans="1:9" s="561" customFormat="1" ht="11.25">
      <c r="A52" s="560"/>
      <c r="B52" s="560"/>
      <c r="C52" s="560"/>
      <c r="D52" s="560"/>
      <c r="E52" s="560"/>
      <c r="F52" s="560"/>
      <c r="G52" s="560"/>
      <c r="H52" s="560"/>
      <c r="I52" s="560"/>
    </row>
    <row r="53" spans="1:9" s="561" customFormat="1" ht="11.25">
      <c r="A53" s="560"/>
      <c r="B53" s="560"/>
      <c r="C53" s="560"/>
      <c r="D53" s="560"/>
      <c r="E53" s="560"/>
      <c r="F53" s="560"/>
      <c r="G53" s="560"/>
      <c r="H53" s="560"/>
      <c r="I53" s="560"/>
    </row>
    <row r="54" spans="1:9" s="561" customFormat="1" ht="11.25">
      <c r="A54" s="560"/>
      <c r="B54" s="560"/>
      <c r="C54" s="560"/>
      <c r="D54" s="560"/>
      <c r="E54" s="560"/>
      <c r="F54" s="560"/>
      <c r="G54" s="560"/>
      <c r="H54" s="560"/>
      <c r="I54" s="560"/>
    </row>
    <row r="55" spans="1:9" s="561" customFormat="1" ht="11.25">
      <c r="A55" s="560"/>
      <c r="B55" s="560"/>
      <c r="C55" s="560"/>
      <c r="D55" s="560"/>
      <c r="E55" s="560"/>
      <c r="F55" s="560"/>
      <c r="G55" s="560"/>
      <c r="H55" s="560"/>
      <c r="I55" s="560"/>
    </row>
    <row r="56" spans="1:9" s="561" customFormat="1" ht="11.25">
      <c r="A56" s="560"/>
      <c r="B56" s="560"/>
      <c r="C56" s="560"/>
      <c r="D56" s="560"/>
      <c r="E56" s="560"/>
      <c r="F56" s="560"/>
      <c r="G56" s="560"/>
      <c r="H56" s="560"/>
      <c r="I56" s="560"/>
    </row>
    <row r="57" spans="1:9" s="561" customFormat="1" ht="11.25">
      <c r="A57" s="560"/>
      <c r="B57" s="560"/>
      <c r="C57" s="560"/>
      <c r="D57" s="560"/>
      <c r="E57" s="560"/>
      <c r="F57" s="560"/>
      <c r="G57" s="560"/>
      <c r="H57" s="560"/>
      <c r="I57" s="560"/>
    </row>
    <row r="58" spans="1:9" s="561" customFormat="1" ht="11.25">
      <c r="A58" s="560"/>
      <c r="B58" s="560"/>
      <c r="C58" s="560"/>
      <c r="D58" s="560"/>
      <c r="E58" s="560"/>
      <c r="F58" s="560"/>
      <c r="G58" s="560"/>
      <c r="H58" s="560"/>
      <c r="I58" s="560"/>
    </row>
    <row r="59" spans="1:9" s="561" customFormat="1" ht="11.25">
      <c r="A59" s="560"/>
      <c r="B59" s="560"/>
      <c r="C59" s="560"/>
      <c r="D59" s="560"/>
      <c r="E59" s="560"/>
      <c r="F59" s="560"/>
      <c r="G59" s="560"/>
      <c r="H59" s="560"/>
      <c r="I59" s="560"/>
    </row>
  </sheetData>
  <sheetProtection selectLockedCells="1"/>
  <mergeCells count="13">
    <mergeCell ref="G8:G9"/>
    <mergeCell ref="H8:H9"/>
    <mergeCell ref="A16:C16"/>
    <mergeCell ref="A3:I3"/>
    <mergeCell ref="A4:I4"/>
    <mergeCell ref="A6:A9"/>
    <mergeCell ref="B6:C7"/>
    <mergeCell ref="D6:F7"/>
    <mergeCell ref="G6:I7"/>
    <mergeCell ref="B8:B9"/>
    <mergeCell ref="C8:C9"/>
    <mergeCell ref="D8:D9"/>
    <mergeCell ref="E8:E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9"/>
  <sheetViews>
    <sheetView view="pageBreakPreview" zoomScaleNormal="100" zoomScaleSheetLayoutView="100" workbookViewId="0">
      <selection activeCell="G19" sqref="G19"/>
    </sheetView>
  </sheetViews>
  <sheetFormatPr defaultRowHeight="12"/>
  <cols>
    <col min="1" max="1" width="10.875" style="557" customWidth="1"/>
    <col min="2" max="8" width="8.875" style="557" customWidth="1"/>
    <col min="9" max="9" width="9.25" style="557" customWidth="1"/>
    <col min="10" max="10" width="7.125" style="557" customWidth="1"/>
    <col min="11" max="16384" width="9" style="558"/>
  </cols>
  <sheetData>
    <row r="1" spans="1:40" s="999" customFormat="1" ht="14.1" customHeight="1">
      <c r="A1" s="931" t="s">
        <v>1143</v>
      </c>
      <c r="B1" s="930"/>
      <c r="C1" s="930"/>
      <c r="D1" s="930"/>
      <c r="E1" s="930"/>
      <c r="F1" s="930"/>
      <c r="G1" s="930"/>
      <c r="H1" s="930"/>
      <c r="I1" s="928"/>
      <c r="J1" s="998"/>
    </row>
    <row r="2" spans="1:40" ht="14.1" customHeight="1">
      <c r="A2" s="11"/>
      <c r="B2" s="11"/>
      <c r="C2" s="11"/>
      <c r="D2" s="11"/>
      <c r="E2" s="11"/>
      <c r="F2" s="11"/>
      <c r="G2" s="11"/>
      <c r="H2" s="11"/>
      <c r="I2" s="11"/>
    </row>
    <row r="3" spans="1:40" s="1111" customFormat="1" ht="20.100000000000001" customHeight="1">
      <c r="A3" s="1490" t="s">
        <v>612</v>
      </c>
      <c r="B3" s="1490"/>
      <c r="C3" s="1490"/>
      <c r="D3" s="1490"/>
      <c r="E3" s="1490"/>
      <c r="F3" s="1490"/>
      <c r="G3" s="1490"/>
      <c r="H3" s="1490"/>
      <c r="I3" s="1490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559"/>
      <c r="AC3" s="559"/>
      <c r="AD3" s="559"/>
      <c r="AE3" s="559"/>
      <c r="AF3" s="559"/>
      <c r="AG3" s="559"/>
      <c r="AH3" s="559"/>
      <c r="AI3" s="559"/>
      <c r="AJ3" s="559"/>
      <c r="AK3" s="559"/>
      <c r="AL3" s="559"/>
      <c r="AM3" s="559"/>
      <c r="AN3" s="559"/>
    </row>
    <row r="4" spans="1:40" s="561" customFormat="1" ht="24" customHeight="1">
      <c r="A4" s="1491" t="s">
        <v>613</v>
      </c>
      <c r="B4" s="1491"/>
      <c r="C4" s="1491"/>
      <c r="D4" s="1491"/>
      <c r="E4" s="1491"/>
      <c r="F4" s="1491"/>
      <c r="G4" s="1491"/>
      <c r="H4" s="1491"/>
      <c r="I4" s="1491"/>
      <c r="J4" s="560"/>
    </row>
    <row r="5" spans="1:40" s="562" customFormat="1" ht="18" customHeight="1" thickBot="1">
      <c r="A5" s="1159" t="s">
        <v>334</v>
      </c>
      <c r="B5" s="1160"/>
      <c r="C5" s="1161"/>
      <c r="D5" s="1162"/>
      <c r="E5" s="1160"/>
      <c r="F5" s="1161"/>
      <c r="G5" s="1162"/>
      <c r="H5" s="1161"/>
      <c r="I5" s="1163" t="s">
        <v>335</v>
      </c>
      <c r="J5" s="519"/>
      <c r="K5" s="519"/>
      <c r="L5" s="519"/>
      <c r="M5" s="519"/>
      <c r="N5" s="519"/>
      <c r="O5" s="519"/>
      <c r="P5" s="519"/>
      <c r="Q5" s="519"/>
      <c r="R5" s="519"/>
      <c r="S5" s="519"/>
      <c r="T5" s="519"/>
      <c r="U5" s="519"/>
      <c r="V5" s="519"/>
      <c r="W5" s="519"/>
      <c r="X5" s="519"/>
      <c r="Y5" s="519"/>
      <c r="Z5" s="519"/>
      <c r="AA5" s="519"/>
      <c r="AB5" s="519"/>
      <c r="AC5" s="519"/>
      <c r="AD5" s="519"/>
      <c r="AE5" s="519"/>
      <c r="AF5" s="519"/>
      <c r="AG5" s="519"/>
      <c r="AH5" s="519"/>
      <c r="AI5" s="519"/>
      <c r="AJ5" s="519"/>
      <c r="AK5" s="519"/>
      <c r="AL5" s="519"/>
      <c r="AM5" s="519"/>
      <c r="AN5" s="519"/>
    </row>
    <row r="6" spans="1:40" s="561" customFormat="1" ht="15.95" customHeight="1">
      <c r="A6" s="1481" t="s">
        <v>614</v>
      </c>
      <c r="B6" s="1492" t="s">
        <v>578</v>
      </c>
      <c r="C6" s="1512"/>
      <c r="D6" s="1515" t="s">
        <v>336</v>
      </c>
      <c r="E6" s="1515"/>
      <c r="F6" s="1515"/>
      <c r="G6" s="1515" t="s">
        <v>615</v>
      </c>
      <c r="H6" s="1515"/>
      <c r="I6" s="1516"/>
    </row>
    <row r="7" spans="1:40" s="561" customFormat="1" ht="15.95" customHeight="1">
      <c r="A7" s="1465"/>
      <c r="B7" s="1513"/>
      <c r="C7" s="1514"/>
      <c r="D7" s="1509"/>
      <c r="E7" s="1509"/>
      <c r="F7" s="1509"/>
      <c r="G7" s="1509"/>
      <c r="H7" s="1509"/>
      <c r="I7" s="1511"/>
    </row>
    <row r="8" spans="1:40" s="561" customFormat="1" ht="18.95" customHeight="1">
      <c r="A8" s="1465"/>
      <c r="B8" s="1460" t="s">
        <v>616</v>
      </c>
      <c r="C8" s="1456" t="s">
        <v>602</v>
      </c>
      <c r="D8" s="1456" t="s">
        <v>616</v>
      </c>
      <c r="E8" s="1458" t="s">
        <v>602</v>
      </c>
      <c r="F8" s="539"/>
      <c r="G8" s="1503" t="s">
        <v>616</v>
      </c>
      <c r="H8" s="1501" t="s">
        <v>617</v>
      </c>
      <c r="I8" s="563"/>
    </row>
    <row r="9" spans="1:40" s="561" customFormat="1" ht="18.95" customHeight="1">
      <c r="A9" s="1466"/>
      <c r="B9" s="1461"/>
      <c r="C9" s="1457"/>
      <c r="D9" s="1457"/>
      <c r="E9" s="1457"/>
      <c r="F9" s="541" t="s">
        <v>609</v>
      </c>
      <c r="G9" s="1504"/>
      <c r="H9" s="1502"/>
      <c r="I9" s="542" t="s">
        <v>609</v>
      </c>
    </row>
    <row r="10" spans="1:40" s="564" customFormat="1" ht="40.5" customHeight="1">
      <c r="A10" s="1128" t="s">
        <v>566</v>
      </c>
      <c r="B10" s="13">
        <v>697</v>
      </c>
      <c r="C10" s="1124">
        <v>1789</v>
      </c>
      <c r="D10" s="1124">
        <v>460</v>
      </c>
      <c r="E10" s="1124">
        <v>1029</v>
      </c>
      <c r="F10" s="1124">
        <v>224</v>
      </c>
      <c r="G10" s="1124">
        <v>132</v>
      </c>
      <c r="H10" s="1124">
        <v>392</v>
      </c>
      <c r="I10" s="1124">
        <v>297</v>
      </c>
      <c r="J10" s="561"/>
    </row>
    <row r="11" spans="1:40" s="564" customFormat="1" ht="40.5" customHeight="1">
      <c r="A11" s="1128" t="s">
        <v>844</v>
      </c>
      <c r="B11" s="13">
        <v>1014</v>
      </c>
      <c r="C11" s="1124">
        <v>2653</v>
      </c>
      <c r="D11" s="1124">
        <v>668</v>
      </c>
      <c r="E11" s="1124">
        <v>1763</v>
      </c>
      <c r="F11" s="1124">
        <v>264</v>
      </c>
      <c r="G11" s="1124">
        <v>229</v>
      </c>
      <c r="H11" s="1124">
        <v>649</v>
      </c>
      <c r="I11" s="1124">
        <v>283</v>
      </c>
      <c r="J11" s="561"/>
    </row>
    <row r="12" spans="1:40" s="564" customFormat="1" ht="40.5" customHeight="1">
      <c r="A12" s="1128" t="s">
        <v>1009</v>
      </c>
      <c r="B12" s="13">
        <v>1038</v>
      </c>
      <c r="C12" s="1124">
        <v>2397</v>
      </c>
      <c r="D12" s="1124">
        <v>813</v>
      </c>
      <c r="E12" s="1124">
        <v>1790</v>
      </c>
      <c r="F12" s="1124">
        <v>220</v>
      </c>
      <c r="G12" s="1124">
        <v>201</v>
      </c>
      <c r="H12" s="1124">
        <v>541</v>
      </c>
      <c r="I12" s="1124">
        <v>269</v>
      </c>
      <c r="J12" s="561"/>
    </row>
    <row r="13" spans="1:40" s="564" customFormat="1" ht="40.5" customHeight="1">
      <c r="A13" s="1128" t="s">
        <v>1010</v>
      </c>
      <c r="B13" s="13">
        <v>968</v>
      </c>
      <c r="C13" s="1124">
        <v>2040</v>
      </c>
      <c r="D13" s="1124">
        <v>625</v>
      </c>
      <c r="E13" s="1124">
        <v>1129</v>
      </c>
      <c r="F13" s="1124">
        <v>181</v>
      </c>
      <c r="G13" s="1124">
        <v>288</v>
      </c>
      <c r="H13" s="1124">
        <v>773</v>
      </c>
      <c r="I13" s="1124">
        <v>268</v>
      </c>
      <c r="J13" s="561"/>
    </row>
    <row r="14" spans="1:40" s="564" customFormat="1" ht="40.5" customHeight="1" thickBot="1">
      <c r="A14" s="1129" t="s">
        <v>1141</v>
      </c>
      <c r="B14" s="15">
        <v>1303</v>
      </c>
      <c r="C14" s="57">
        <v>3533</v>
      </c>
      <c r="D14" s="57">
        <v>780</v>
      </c>
      <c r="E14" s="57">
        <v>1951</v>
      </c>
      <c r="F14" s="57">
        <v>250</v>
      </c>
      <c r="G14" s="57">
        <v>312</v>
      </c>
      <c r="H14" s="57">
        <v>869</v>
      </c>
      <c r="I14" s="57">
        <v>278</v>
      </c>
    </row>
    <row r="15" spans="1:40" s="561" customFormat="1" ht="29.25" customHeight="1" thickBot="1">
      <c r="A15" s="1462"/>
      <c r="B15" s="1463"/>
      <c r="C15" s="1463"/>
      <c r="D15" s="1463"/>
      <c r="E15" s="1463"/>
      <c r="F15" s="1463"/>
      <c r="G15" s="1463"/>
      <c r="H15" s="1463"/>
      <c r="I15" s="1463"/>
      <c r="J15" s="560"/>
    </row>
    <row r="16" spans="1:40" s="561" customFormat="1" ht="15.95" customHeight="1">
      <c r="A16" s="1464" t="s">
        <v>976</v>
      </c>
      <c r="B16" s="1506" t="s">
        <v>618</v>
      </c>
      <c r="C16" s="1507"/>
      <c r="D16" s="1507"/>
      <c r="E16" s="1507" t="s">
        <v>619</v>
      </c>
      <c r="F16" s="1507"/>
      <c r="G16" s="1507"/>
      <c r="H16" s="1507" t="s">
        <v>620</v>
      </c>
      <c r="I16" s="1510"/>
      <c r="J16" s="560"/>
    </row>
    <row r="17" spans="1:10" s="561" customFormat="1" ht="15.95" customHeight="1">
      <c r="A17" s="1465"/>
      <c r="B17" s="1508"/>
      <c r="C17" s="1509"/>
      <c r="D17" s="1509"/>
      <c r="E17" s="1509"/>
      <c r="F17" s="1509"/>
      <c r="G17" s="1509"/>
      <c r="H17" s="1509"/>
      <c r="I17" s="1511"/>
      <c r="J17" s="560"/>
    </row>
    <row r="18" spans="1:10" s="561" customFormat="1" ht="18.95" customHeight="1">
      <c r="A18" s="1465"/>
      <c r="B18" s="1460" t="s">
        <v>616</v>
      </c>
      <c r="C18" s="1458" t="s">
        <v>602</v>
      </c>
      <c r="D18" s="539"/>
      <c r="E18" s="1503" t="s">
        <v>616</v>
      </c>
      <c r="F18" s="1501" t="s">
        <v>617</v>
      </c>
      <c r="G18" s="1112"/>
      <c r="H18" s="1503" t="s">
        <v>616</v>
      </c>
      <c r="I18" s="1501" t="s">
        <v>617</v>
      </c>
      <c r="J18" s="560"/>
    </row>
    <row r="19" spans="1:10" s="561" customFormat="1" ht="18.95" customHeight="1">
      <c r="A19" s="1466"/>
      <c r="B19" s="1461"/>
      <c r="C19" s="1457"/>
      <c r="D19" s="541" t="s">
        <v>609</v>
      </c>
      <c r="E19" s="1504"/>
      <c r="F19" s="1502"/>
      <c r="G19" s="541" t="s">
        <v>609</v>
      </c>
      <c r="H19" s="1504"/>
      <c r="I19" s="1505"/>
      <c r="J19" s="560"/>
    </row>
    <row r="20" spans="1:10" s="564" customFormat="1" ht="40.5" customHeight="1">
      <c r="A20" s="1128" t="s">
        <v>566</v>
      </c>
      <c r="B20" s="1124">
        <v>105</v>
      </c>
      <c r="C20" s="1124">
        <v>368</v>
      </c>
      <c r="D20" s="1124">
        <v>350</v>
      </c>
      <c r="E20" s="1124">
        <v>0</v>
      </c>
      <c r="F20" s="1124">
        <v>0</v>
      </c>
      <c r="G20" s="1124">
        <v>0</v>
      </c>
      <c r="H20" s="1124">
        <v>0</v>
      </c>
      <c r="I20" s="1124">
        <v>0</v>
      </c>
    </row>
    <row r="21" spans="1:10" s="564" customFormat="1" ht="40.5" customHeight="1">
      <c r="A21" s="1128" t="s">
        <v>844</v>
      </c>
      <c r="B21" s="1124">
        <v>117</v>
      </c>
      <c r="C21" s="1124">
        <v>241</v>
      </c>
      <c r="D21" s="1124">
        <v>206</v>
      </c>
      <c r="E21" s="1124">
        <v>0</v>
      </c>
      <c r="F21" s="1124">
        <v>0</v>
      </c>
      <c r="G21" s="1124">
        <v>0</v>
      </c>
      <c r="H21" s="1124">
        <v>0</v>
      </c>
      <c r="I21" s="1124">
        <v>0</v>
      </c>
    </row>
    <row r="22" spans="1:10" s="564" customFormat="1" ht="40.5" customHeight="1">
      <c r="A22" s="1128" t="s">
        <v>1009</v>
      </c>
      <c r="B22" s="1124">
        <v>24</v>
      </c>
      <c r="C22" s="1124">
        <v>66</v>
      </c>
      <c r="D22" s="1124">
        <v>273</v>
      </c>
      <c r="E22" s="1124">
        <v>0</v>
      </c>
      <c r="F22" s="1124">
        <v>0</v>
      </c>
      <c r="G22" s="1124">
        <v>0</v>
      </c>
      <c r="H22" s="1124">
        <v>0</v>
      </c>
      <c r="I22" s="1124">
        <v>0</v>
      </c>
    </row>
    <row r="23" spans="1:10" s="564" customFormat="1" ht="40.5" customHeight="1">
      <c r="A23" s="1128" t="s">
        <v>1010</v>
      </c>
      <c r="B23" s="1124">
        <v>55</v>
      </c>
      <c r="C23" s="1124">
        <v>138</v>
      </c>
      <c r="D23" s="1124">
        <v>251</v>
      </c>
      <c r="E23" s="1124">
        <v>0</v>
      </c>
      <c r="F23" s="1124">
        <v>0</v>
      </c>
      <c r="G23" s="1124">
        <v>0</v>
      </c>
      <c r="H23" s="1124">
        <v>0</v>
      </c>
      <c r="I23" s="1124">
        <v>0</v>
      </c>
    </row>
    <row r="24" spans="1:10" s="564" customFormat="1" ht="40.5" customHeight="1" thickBot="1">
      <c r="A24" s="282" t="s">
        <v>1141</v>
      </c>
      <c r="B24" s="283">
        <v>211</v>
      </c>
      <c r="C24" s="283">
        <v>713</v>
      </c>
      <c r="D24" s="283">
        <v>338</v>
      </c>
      <c r="E24" s="283">
        <v>0</v>
      </c>
      <c r="F24" s="283">
        <v>0</v>
      </c>
      <c r="G24" s="283">
        <v>0</v>
      </c>
      <c r="H24" s="283">
        <v>0</v>
      </c>
      <c r="I24" s="283">
        <v>0</v>
      </c>
    </row>
    <row r="25" spans="1:10" s="468" customFormat="1" ht="11.1" customHeight="1">
      <c r="A25" s="1110" t="s">
        <v>621</v>
      </c>
      <c r="B25" s="463"/>
      <c r="C25" s="464"/>
      <c r="D25" s="465"/>
      <c r="E25" s="466"/>
      <c r="F25" s="464"/>
      <c r="G25" s="465"/>
      <c r="H25" s="463"/>
      <c r="I25" s="467" t="s">
        <v>7</v>
      </c>
      <c r="J25" s="465"/>
    </row>
    <row r="26" spans="1:10" s="561" customFormat="1" ht="11.25">
      <c r="A26" s="799" t="s">
        <v>1144</v>
      </c>
      <c r="B26" s="560"/>
      <c r="C26" s="560"/>
      <c r="D26" s="560"/>
      <c r="E26" s="560"/>
      <c r="F26" s="560"/>
      <c r="G26" s="560"/>
      <c r="H26" s="560"/>
      <c r="I26" s="560"/>
      <c r="J26" s="560"/>
    </row>
    <row r="27" spans="1:10" s="561" customFormat="1" ht="11.25">
      <c r="A27" s="560"/>
      <c r="B27" s="560"/>
      <c r="C27" s="560"/>
      <c r="D27" s="560"/>
      <c r="E27" s="560"/>
      <c r="F27" s="560"/>
      <c r="G27" s="560"/>
      <c r="H27" s="560"/>
      <c r="I27" s="560"/>
      <c r="J27" s="560"/>
    </row>
    <row r="28" spans="1:10" s="561" customFormat="1" ht="11.25">
      <c r="A28" s="560"/>
      <c r="B28" s="560"/>
      <c r="C28" s="560"/>
      <c r="D28" s="560"/>
      <c r="E28" s="560"/>
      <c r="F28" s="560"/>
      <c r="G28" s="560"/>
      <c r="H28" s="560"/>
      <c r="I28" s="560"/>
      <c r="J28" s="560"/>
    </row>
    <row r="29" spans="1:10" s="561" customFormat="1" ht="11.25">
      <c r="A29" s="560"/>
      <c r="B29" s="560"/>
      <c r="C29" s="560"/>
      <c r="D29" s="560"/>
      <c r="E29" s="560"/>
      <c r="F29" s="560"/>
      <c r="G29" s="560"/>
      <c r="H29" s="560"/>
      <c r="I29" s="560"/>
      <c r="J29" s="560"/>
    </row>
    <row r="30" spans="1:10" s="561" customFormat="1" ht="11.25">
      <c r="A30" s="560"/>
      <c r="B30" s="560"/>
      <c r="C30" s="560"/>
      <c r="D30" s="560"/>
      <c r="E30" s="560"/>
      <c r="F30" s="560"/>
      <c r="G30" s="560"/>
      <c r="H30" s="560"/>
      <c r="I30" s="560"/>
      <c r="J30" s="560"/>
    </row>
    <row r="31" spans="1:10" s="561" customFormat="1" ht="11.25">
      <c r="A31" s="560"/>
      <c r="B31" s="560"/>
      <c r="C31" s="560"/>
      <c r="D31" s="560"/>
      <c r="E31" s="560"/>
      <c r="F31" s="560"/>
      <c r="G31" s="560"/>
      <c r="H31" s="560"/>
      <c r="I31" s="560"/>
      <c r="J31" s="560"/>
    </row>
    <row r="32" spans="1:10" s="561" customFormat="1" ht="11.25">
      <c r="A32" s="560"/>
      <c r="B32" s="560"/>
      <c r="C32" s="560"/>
      <c r="D32" s="560"/>
      <c r="E32" s="560"/>
      <c r="F32" s="560"/>
      <c r="G32" s="560"/>
      <c r="H32" s="560"/>
      <c r="I32" s="560"/>
      <c r="J32" s="560"/>
    </row>
    <row r="33" spans="1:10" s="561" customFormat="1" ht="11.25">
      <c r="A33" s="560"/>
      <c r="B33" s="560"/>
      <c r="C33" s="560"/>
      <c r="D33" s="560"/>
      <c r="E33" s="560"/>
      <c r="F33" s="560"/>
      <c r="G33" s="560"/>
      <c r="H33" s="560"/>
      <c r="I33" s="560"/>
      <c r="J33" s="560"/>
    </row>
    <row r="34" spans="1:10" s="561" customFormat="1" ht="11.25">
      <c r="A34" s="560"/>
      <c r="B34" s="560"/>
      <c r="C34" s="560"/>
      <c r="D34" s="560"/>
      <c r="E34" s="560"/>
      <c r="F34" s="560"/>
      <c r="G34" s="560"/>
      <c r="H34" s="560"/>
      <c r="I34" s="560"/>
      <c r="J34" s="560"/>
    </row>
    <row r="35" spans="1:10" s="561" customFormat="1" ht="11.25">
      <c r="A35" s="560"/>
      <c r="B35" s="560"/>
      <c r="C35" s="560"/>
      <c r="D35" s="560"/>
      <c r="E35" s="560"/>
      <c r="F35" s="560"/>
      <c r="G35" s="560"/>
      <c r="H35" s="560"/>
      <c r="I35" s="560"/>
      <c r="J35" s="560"/>
    </row>
    <row r="36" spans="1:10" s="561" customFormat="1" ht="11.25">
      <c r="A36" s="560"/>
      <c r="B36" s="560"/>
      <c r="C36" s="560"/>
      <c r="D36" s="560"/>
      <c r="E36" s="560"/>
      <c r="F36" s="560"/>
      <c r="G36" s="560"/>
      <c r="H36" s="560"/>
      <c r="I36" s="560"/>
      <c r="J36" s="560"/>
    </row>
    <row r="37" spans="1:10" s="561" customFormat="1" ht="11.25">
      <c r="A37" s="560"/>
      <c r="B37" s="560"/>
      <c r="C37" s="560"/>
      <c r="D37" s="560"/>
      <c r="E37" s="560"/>
      <c r="F37" s="560"/>
      <c r="G37" s="560"/>
      <c r="H37" s="560"/>
      <c r="I37" s="560"/>
      <c r="J37" s="560"/>
    </row>
    <row r="38" spans="1:10" s="561" customFormat="1" ht="11.25">
      <c r="A38" s="560"/>
      <c r="B38" s="560"/>
      <c r="C38" s="560"/>
      <c r="D38" s="560"/>
      <c r="E38" s="560"/>
      <c r="F38" s="560"/>
      <c r="G38" s="560"/>
      <c r="H38" s="560"/>
      <c r="I38" s="560"/>
      <c r="J38" s="560"/>
    </row>
    <row r="39" spans="1:10" s="561" customFormat="1" ht="11.25">
      <c r="A39" s="560"/>
      <c r="B39" s="560"/>
      <c r="C39" s="560"/>
      <c r="D39" s="560"/>
      <c r="E39" s="560"/>
      <c r="F39" s="560"/>
      <c r="G39" s="560"/>
      <c r="H39" s="560"/>
      <c r="I39" s="560"/>
      <c r="J39" s="560"/>
    </row>
    <row r="40" spans="1:10" s="561" customFormat="1" ht="11.25">
      <c r="A40" s="560"/>
      <c r="B40" s="560"/>
      <c r="C40" s="560"/>
      <c r="D40" s="560"/>
      <c r="E40" s="560"/>
      <c r="F40" s="560"/>
      <c r="G40" s="560"/>
      <c r="H40" s="560"/>
      <c r="I40" s="560"/>
      <c r="J40" s="560"/>
    </row>
    <row r="41" spans="1:10" s="561" customFormat="1" ht="11.25">
      <c r="A41" s="560"/>
      <c r="B41" s="560"/>
      <c r="C41" s="560"/>
      <c r="D41" s="560"/>
      <c r="E41" s="560"/>
      <c r="F41" s="560"/>
      <c r="G41" s="560"/>
      <c r="H41" s="560"/>
      <c r="I41" s="560"/>
      <c r="J41" s="560"/>
    </row>
    <row r="42" spans="1:10" s="561" customFormat="1" ht="11.25">
      <c r="A42" s="560"/>
      <c r="B42" s="560"/>
      <c r="C42" s="560"/>
      <c r="D42" s="560"/>
      <c r="E42" s="560"/>
      <c r="F42" s="560"/>
      <c r="G42" s="560"/>
      <c r="H42" s="560"/>
      <c r="I42" s="560"/>
      <c r="J42" s="560"/>
    </row>
    <row r="43" spans="1:10" s="561" customFormat="1" ht="11.25">
      <c r="A43" s="560"/>
      <c r="B43" s="560"/>
      <c r="C43" s="560"/>
      <c r="D43" s="560"/>
      <c r="E43" s="560"/>
      <c r="F43" s="560"/>
      <c r="G43" s="560"/>
      <c r="H43" s="560"/>
      <c r="I43" s="560"/>
      <c r="J43" s="560"/>
    </row>
    <row r="44" spans="1:10" s="561" customFormat="1" ht="11.25">
      <c r="A44" s="560"/>
      <c r="B44" s="560"/>
      <c r="C44" s="560"/>
      <c r="D44" s="560"/>
      <c r="E44" s="560"/>
      <c r="F44" s="560"/>
      <c r="G44" s="560"/>
      <c r="H44" s="560"/>
      <c r="I44" s="560"/>
      <c r="J44" s="560"/>
    </row>
    <row r="45" spans="1:10" s="561" customFormat="1" ht="11.25">
      <c r="A45" s="560"/>
      <c r="B45" s="560"/>
      <c r="C45" s="560"/>
      <c r="D45" s="560"/>
      <c r="E45" s="560"/>
      <c r="F45" s="560"/>
      <c r="G45" s="560"/>
      <c r="H45" s="560"/>
      <c r="I45" s="560"/>
      <c r="J45" s="560"/>
    </row>
    <row r="46" spans="1:10" s="561" customFormat="1" ht="11.25">
      <c r="A46" s="560"/>
      <c r="B46" s="560"/>
      <c r="C46" s="560"/>
      <c r="D46" s="560"/>
      <c r="E46" s="560"/>
      <c r="F46" s="560"/>
      <c r="G46" s="560"/>
      <c r="H46" s="560"/>
      <c r="I46" s="560"/>
      <c r="J46" s="560"/>
    </row>
    <row r="47" spans="1:10" s="561" customFormat="1" ht="11.25">
      <c r="A47" s="560"/>
      <c r="B47" s="560"/>
      <c r="C47" s="560"/>
      <c r="D47" s="560"/>
      <c r="E47" s="560"/>
      <c r="F47" s="560"/>
      <c r="G47" s="560"/>
      <c r="H47" s="560"/>
      <c r="I47" s="560"/>
      <c r="J47" s="560"/>
    </row>
    <row r="48" spans="1:10" s="561" customFormat="1" ht="11.25">
      <c r="A48" s="560"/>
      <c r="B48" s="560"/>
      <c r="C48" s="560"/>
      <c r="D48" s="560"/>
      <c r="E48" s="560"/>
      <c r="F48" s="560"/>
      <c r="G48" s="560"/>
      <c r="H48" s="560"/>
      <c r="I48" s="560"/>
      <c r="J48" s="560"/>
    </row>
    <row r="49" spans="1:10" s="561" customFormat="1" ht="11.25">
      <c r="A49" s="560"/>
      <c r="B49" s="560"/>
      <c r="C49" s="560"/>
      <c r="D49" s="560"/>
      <c r="E49" s="560"/>
      <c r="F49" s="560"/>
      <c r="G49" s="560"/>
      <c r="H49" s="560"/>
      <c r="I49" s="560"/>
      <c r="J49" s="560"/>
    </row>
    <row r="50" spans="1:10" s="561" customFormat="1" ht="11.25">
      <c r="A50" s="560"/>
      <c r="B50" s="560"/>
      <c r="C50" s="560"/>
      <c r="D50" s="560"/>
      <c r="E50" s="560"/>
      <c r="F50" s="560"/>
      <c r="G50" s="560"/>
      <c r="H50" s="560"/>
      <c r="I50" s="560"/>
      <c r="J50" s="560"/>
    </row>
    <row r="51" spans="1:10" s="561" customFormat="1" ht="11.25">
      <c r="A51" s="560"/>
      <c r="B51" s="560"/>
      <c r="C51" s="560"/>
      <c r="D51" s="560"/>
      <c r="E51" s="560"/>
      <c r="F51" s="560"/>
      <c r="G51" s="560"/>
      <c r="H51" s="560"/>
      <c r="I51" s="560"/>
      <c r="J51" s="560"/>
    </row>
    <row r="52" spans="1:10" s="561" customFormat="1" ht="11.25">
      <c r="A52" s="560"/>
      <c r="B52" s="560"/>
      <c r="C52" s="560"/>
      <c r="D52" s="560"/>
      <c r="E52" s="560"/>
      <c r="F52" s="560"/>
      <c r="G52" s="560"/>
      <c r="H52" s="560"/>
      <c r="I52" s="560"/>
      <c r="J52" s="560"/>
    </row>
    <row r="53" spans="1:10" s="561" customFormat="1" ht="11.25">
      <c r="A53" s="560"/>
      <c r="B53" s="560"/>
      <c r="C53" s="560"/>
      <c r="D53" s="560"/>
      <c r="E53" s="560"/>
      <c r="F53" s="560"/>
      <c r="G53" s="560"/>
      <c r="H53" s="560"/>
      <c r="I53" s="560"/>
      <c r="J53" s="560"/>
    </row>
    <row r="54" spans="1:10" s="561" customFormat="1" ht="11.25">
      <c r="A54" s="560"/>
      <c r="B54" s="560"/>
      <c r="C54" s="560"/>
      <c r="D54" s="560"/>
      <c r="E54" s="560"/>
      <c r="F54" s="560"/>
      <c r="G54" s="560"/>
      <c r="H54" s="560"/>
      <c r="I54" s="560"/>
      <c r="J54" s="560"/>
    </row>
    <row r="55" spans="1:10" s="561" customFormat="1" ht="11.25">
      <c r="A55" s="560"/>
      <c r="B55" s="560"/>
      <c r="C55" s="560"/>
      <c r="D55" s="560"/>
      <c r="E55" s="560"/>
      <c r="F55" s="560"/>
      <c r="G55" s="560"/>
      <c r="H55" s="560"/>
      <c r="I55" s="560"/>
      <c r="J55" s="560"/>
    </row>
    <row r="56" spans="1:10" s="561" customFormat="1" ht="11.25">
      <c r="A56" s="560"/>
      <c r="B56" s="560"/>
      <c r="C56" s="560"/>
      <c r="D56" s="560"/>
      <c r="E56" s="560"/>
      <c r="F56" s="560"/>
      <c r="G56" s="560"/>
      <c r="H56" s="560"/>
      <c r="I56" s="560"/>
      <c r="J56" s="560"/>
    </row>
    <row r="57" spans="1:10" s="561" customFormat="1" ht="11.25">
      <c r="A57" s="560"/>
      <c r="B57" s="560"/>
      <c r="C57" s="560"/>
      <c r="D57" s="560"/>
      <c r="E57" s="560"/>
      <c r="F57" s="560"/>
      <c r="G57" s="560"/>
      <c r="H57" s="560"/>
      <c r="I57" s="560"/>
      <c r="J57" s="560"/>
    </row>
    <row r="58" spans="1:10" s="561" customFormat="1" ht="11.25">
      <c r="A58" s="560"/>
      <c r="B58" s="560"/>
      <c r="C58" s="560"/>
      <c r="D58" s="560"/>
      <c r="E58" s="560"/>
      <c r="F58" s="560"/>
      <c r="G58" s="560"/>
      <c r="H58" s="560"/>
      <c r="I58" s="560"/>
      <c r="J58" s="560"/>
    </row>
    <row r="59" spans="1:10" s="561" customFormat="1" ht="11.25">
      <c r="A59" s="560"/>
      <c r="B59" s="560"/>
      <c r="C59" s="560"/>
      <c r="D59" s="560"/>
      <c r="E59" s="560"/>
      <c r="F59" s="560"/>
      <c r="G59" s="560"/>
      <c r="H59" s="560"/>
      <c r="I59" s="560"/>
      <c r="J59" s="560"/>
    </row>
    <row r="60" spans="1:10" s="561" customFormat="1" ht="11.25">
      <c r="A60" s="560"/>
      <c r="B60" s="560"/>
      <c r="C60" s="560"/>
      <c r="D60" s="560"/>
      <c r="E60" s="560"/>
      <c r="F60" s="560"/>
      <c r="G60" s="560"/>
      <c r="H60" s="560"/>
      <c r="I60" s="560"/>
      <c r="J60" s="560"/>
    </row>
    <row r="61" spans="1:10" s="561" customFormat="1" ht="11.25">
      <c r="A61" s="560"/>
      <c r="B61" s="560"/>
      <c r="C61" s="560"/>
      <c r="D61" s="560"/>
      <c r="E61" s="560"/>
      <c r="F61" s="560"/>
      <c r="G61" s="560"/>
      <c r="H61" s="560"/>
      <c r="I61" s="560"/>
      <c r="J61" s="560"/>
    </row>
    <row r="62" spans="1:10" s="561" customFormat="1" ht="11.25">
      <c r="A62" s="560"/>
      <c r="B62" s="560"/>
      <c r="C62" s="560"/>
      <c r="D62" s="560"/>
      <c r="E62" s="560"/>
      <c r="F62" s="560"/>
      <c r="G62" s="560"/>
      <c r="H62" s="560"/>
      <c r="I62" s="560"/>
      <c r="J62" s="560"/>
    </row>
    <row r="63" spans="1:10" s="561" customFormat="1" ht="11.25">
      <c r="A63" s="560"/>
      <c r="B63" s="560"/>
      <c r="C63" s="560"/>
      <c r="D63" s="560"/>
      <c r="E63" s="560"/>
      <c r="F63" s="560"/>
      <c r="G63" s="560"/>
      <c r="H63" s="560"/>
      <c r="I63" s="560"/>
      <c r="J63" s="560"/>
    </row>
    <row r="64" spans="1:10" s="561" customFormat="1" ht="11.25">
      <c r="A64" s="560"/>
      <c r="B64" s="560"/>
      <c r="C64" s="560"/>
      <c r="D64" s="560"/>
      <c r="E64" s="560"/>
      <c r="F64" s="560"/>
      <c r="G64" s="560"/>
      <c r="H64" s="560"/>
      <c r="I64" s="560"/>
      <c r="J64" s="560"/>
    </row>
    <row r="65" spans="1:10" s="561" customFormat="1" ht="11.25">
      <c r="A65" s="560"/>
      <c r="B65" s="560"/>
      <c r="C65" s="560"/>
      <c r="D65" s="560"/>
      <c r="E65" s="560"/>
      <c r="F65" s="560"/>
      <c r="G65" s="560"/>
      <c r="H65" s="560"/>
      <c r="I65" s="560"/>
      <c r="J65" s="560"/>
    </row>
    <row r="66" spans="1:10" s="561" customFormat="1" ht="11.25">
      <c r="A66" s="560"/>
      <c r="B66" s="560"/>
      <c r="C66" s="560"/>
      <c r="D66" s="560"/>
      <c r="E66" s="560"/>
      <c r="F66" s="560"/>
      <c r="G66" s="560"/>
      <c r="H66" s="560"/>
      <c r="I66" s="560"/>
      <c r="J66" s="560"/>
    </row>
    <row r="67" spans="1:10" s="561" customFormat="1" ht="11.25">
      <c r="A67" s="560"/>
      <c r="B67" s="560"/>
      <c r="C67" s="560"/>
      <c r="D67" s="560"/>
      <c r="E67" s="560"/>
      <c r="F67" s="560"/>
      <c r="G67" s="560"/>
      <c r="H67" s="560"/>
      <c r="I67" s="560"/>
      <c r="J67" s="560"/>
    </row>
    <row r="68" spans="1:10" s="561" customFormat="1" ht="11.25">
      <c r="A68" s="560"/>
      <c r="B68" s="560"/>
      <c r="C68" s="560"/>
      <c r="D68" s="560"/>
      <c r="E68" s="560"/>
      <c r="F68" s="560"/>
      <c r="G68" s="560"/>
      <c r="H68" s="560"/>
      <c r="I68" s="560"/>
      <c r="J68" s="560"/>
    </row>
    <row r="69" spans="1:10" s="561" customFormat="1" ht="11.25">
      <c r="A69" s="560"/>
      <c r="B69" s="560"/>
      <c r="C69" s="560"/>
      <c r="D69" s="560"/>
      <c r="E69" s="560"/>
      <c r="F69" s="560"/>
      <c r="G69" s="560"/>
      <c r="H69" s="560"/>
      <c r="I69" s="560"/>
      <c r="J69" s="560"/>
    </row>
    <row r="70" spans="1:10" s="561" customFormat="1" ht="11.25">
      <c r="A70" s="560"/>
      <c r="B70" s="560"/>
      <c r="C70" s="560"/>
      <c r="D70" s="560"/>
      <c r="E70" s="560"/>
      <c r="F70" s="560"/>
      <c r="G70" s="560"/>
      <c r="H70" s="560"/>
      <c r="I70" s="560"/>
      <c r="J70" s="560"/>
    </row>
    <row r="71" spans="1:10" s="561" customFormat="1" ht="11.25">
      <c r="A71" s="560"/>
      <c r="B71" s="560"/>
      <c r="C71" s="560"/>
      <c r="D71" s="560"/>
      <c r="E71" s="560"/>
      <c r="F71" s="560"/>
      <c r="G71" s="560"/>
      <c r="H71" s="560"/>
      <c r="I71" s="560"/>
      <c r="J71" s="560"/>
    </row>
    <row r="72" spans="1:10" s="561" customFormat="1" ht="11.25">
      <c r="A72" s="560"/>
      <c r="B72" s="560"/>
      <c r="C72" s="560"/>
      <c r="D72" s="560"/>
      <c r="E72" s="560"/>
      <c r="F72" s="560"/>
      <c r="G72" s="560"/>
      <c r="H72" s="560"/>
      <c r="I72" s="560"/>
      <c r="J72" s="560"/>
    </row>
    <row r="73" spans="1:10" s="561" customFormat="1" ht="11.25">
      <c r="A73" s="560"/>
      <c r="B73" s="560"/>
      <c r="C73" s="560"/>
      <c r="D73" s="560"/>
      <c r="E73" s="560"/>
      <c r="F73" s="560"/>
      <c r="G73" s="560"/>
      <c r="H73" s="560"/>
      <c r="I73" s="560"/>
      <c r="J73" s="560"/>
    </row>
    <row r="74" spans="1:10" s="561" customFormat="1" ht="11.25">
      <c r="A74" s="560"/>
      <c r="B74" s="560"/>
      <c r="C74" s="560"/>
      <c r="D74" s="560"/>
      <c r="E74" s="560"/>
      <c r="F74" s="560"/>
      <c r="G74" s="560"/>
      <c r="H74" s="560"/>
      <c r="I74" s="560"/>
      <c r="J74" s="560"/>
    </row>
    <row r="75" spans="1:10" s="561" customFormat="1" ht="11.25">
      <c r="A75" s="560"/>
      <c r="B75" s="560"/>
      <c r="C75" s="560"/>
      <c r="D75" s="560"/>
      <c r="E75" s="560"/>
      <c r="F75" s="560"/>
      <c r="G75" s="560"/>
      <c r="H75" s="560"/>
      <c r="I75" s="560"/>
      <c r="J75" s="560"/>
    </row>
    <row r="76" spans="1:10" s="561" customFormat="1" ht="11.25">
      <c r="A76" s="560"/>
      <c r="B76" s="560"/>
      <c r="C76" s="560"/>
      <c r="D76" s="560"/>
      <c r="E76" s="560"/>
      <c r="F76" s="560"/>
      <c r="G76" s="560"/>
      <c r="H76" s="560"/>
      <c r="I76" s="560"/>
      <c r="J76" s="560"/>
    </row>
    <row r="77" spans="1:10" s="561" customFormat="1" ht="11.25">
      <c r="A77" s="560"/>
      <c r="B77" s="560"/>
      <c r="C77" s="560"/>
      <c r="D77" s="560"/>
      <c r="E77" s="560"/>
      <c r="F77" s="560"/>
      <c r="G77" s="560"/>
      <c r="H77" s="560"/>
      <c r="I77" s="560"/>
      <c r="J77" s="560"/>
    </row>
    <row r="78" spans="1:10" s="561" customFormat="1" ht="11.25">
      <c r="A78" s="560"/>
      <c r="B78" s="560"/>
      <c r="C78" s="560"/>
      <c r="D78" s="560"/>
      <c r="E78" s="560"/>
      <c r="F78" s="560"/>
      <c r="G78" s="560"/>
      <c r="H78" s="560"/>
      <c r="I78" s="560"/>
      <c r="J78" s="560"/>
    </row>
    <row r="79" spans="1:10" s="561" customFormat="1" ht="11.25">
      <c r="A79" s="560"/>
      <c r="B79" s="560"/>
      <c r="C79" s="560"/>
      <c r="D79" s="560"/>
      <c r="E79" s="560"/>
      <c r="F79" s="560"/>
      <c r="G79" s="560"/>
      <c r="H79" s="560"/>
      <c r="I79" s="560"/>
      <c r="J79" s="560"/>
    </row>
  </sheetData>
  <sheetProtection selectLockedCells="1"/>
  <mergeCells count="23">
    <mergeCell ref="A3:I3"/>
    <mergeCell ref="A4:I4"/>
    <mergeCell ref="A6:A9"/>
    <mergeCell ref="B6:C7"/>
    <mergeCell ref="D6:F7"/>
    <mergeCell ref="G6:I7"/>
    <mergeCell ref="B8:B9"/>
    <mergeCell ref="C8:C9"/>
    <mergeCell ref="D8:D9"/>
    <mergeCell ref="E8:E9"/>
    <mergeCell ref="F18:F19"/>
    <mergeCell ref="H18:H19"/>
    <mergeCell ref="I18:I19"/>
    <mergeCell ref="G8:G9"/>
    <mergeCell ref="H8:H9"/>
    <mergeCell ref="A15:I15"/>
    <mergeCell ref="A16:A19"/>
    <mergeCell ref="B16:D17"/>
    <mergeCell ref="E16:G17"/>
    <mergeCell ref="H16:I17"/>
    <mergeCell ref="B18:B19"/>
    <mergeCell ref="C18:C19"/>
    <mergeCell ref="E18:E1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view="pageBreakPreview" topLeftCell="A13" zoomScaleNormal="100" zoomScaleSheetLayoutView="100" workbookViewId="0">
      <selection activeCell="G19" sqref="G19"/>
    </sheetView>
  </sheetViews>
  <sheetFormatPr defaultRowHeight="11.25"/>
  <cols>
    <col min="1" max="1" width="7.625" style="550" customWidth="1"/>
    <col min="2" max="2" width="6.625" style="46" customWidth="1"/>
    <col min="3" max="3" width="8.625" style="46" customWidth="1"/>
    <col min="4" max="4" width="6.625" style="45" customWidth="1"/>
    <col min="5" max="5" width="7.625" style="45" customWidth="1"/>
    <col min="6" max="6" width="5.375" style="45" customWidth="1"/>
    <col min="7" max="7" width="6.625" style="45" customWidth="1"/>
    <col min="8" max="8" width="7.625" style="45" customWidth="1"/>
    <col min="9" max="9" width="5.625" style="46" customWidth="1"/>
    <col min="10" max="10" width="6.625" style="45" customWidth="1"/>
    <col min="11" max="11" width="7.625" style="45" customWidth="1"/>
    <col min="12" max="12" width="5.625" style="46" customWidth="1"/>
    <col min="13" max="16384" width="9" style="535"/>
  </cols>
  <sheetData>
    <row r="1" spans="1:15" s="995" customFormat="1" ht="14.1" customHeight="1">
      <c r="A1" s="931"/>
      <c r="B1" s="930"/>
      <c r="C1" s="996"/>
      <c r="D1" s="930"/>
      <c r="E1" s="930"/>
      <c r="F1" s="930"/>
      <c r="G1" s="930"/>
      <c r="H1" s="997"/>
      <c r="I1" s="928"/>
      <c r="J1" s="930"/>
      <c r="K1" s="997"/>
      <c r="L1" s="1022" t="s">
        <v>1145</v>
      </c>
    </row>
    <row r="2" spans="1:15" ht="14.1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5" s="536" customFormat="1" ht="20.100000000000001" customHeight="1">
      <c r="A3" s="1517" t="s">
        <v>622</v>
      </c>
      <c r="B3" s="1517"/>
      <c r="C3" s="1517"/>
      <c r="D3" s="1517"/>
      <c r="E3" s="1517"/>
      <c r="F3" s="1517"/>
      <c r="G3" s="1517"/>
      <c r="H3" s="1517"/>
      <c r="I3" s="1517"/>
      <c r="J3" s="1517"/>
      <c r="K3" s="1517"/>
      <c r="L3" s="1517"/>
    </row>
    <row r="4" spans="1:15" s="537" customFormat="1" ht="24" customHeight="1">
      <c r="A4" s="1518" t="s">
        <v>623</v>
      </c>
      <c r="B4" s="1518"/>
      <c r="C4" s="1518"/>
      <c r="D4" s="1518"/>
      <c r="E4" s="1518"/>
      <c r="F4" s="1518"/>
      <c r="G4" s="1518"/>
      <c r="H4" s="1518"/>
      <c r="I4" s="1518"/>
      <c r="J4" s="1518"/>
      <c r="K4" s="1518"/>
      <c r="L4" s="1518"/>
    </row>
    <row r="5" spans="1:15" s="519" customFormat="1" ht="18" customHeight="1" thickBot="1">
      <c r="A5" s="1159" t="s">
        <v>334</v>
      </c>
      <c r="B5" s="1160"/>
      <c r="C5" s="1161"/>
      <c r="D5" s="1160"/>
      <c r="E5" s="1161"/>
      <c r="F5" s="1162"/>
      <c r="G5" s="1161"/>
      <c r="H5" s="1161"/>
      <c r="I5" s="1163" t="s">
        <v>335</v>
      </c>
      <c r="J5" s="1161"/>
      <c r="K5" s="1161"/>
      <c r="L5" s="1163" t="s">
        <v>335</v>
      </c>
    </row>
    <row r="6" spans="1:15" s="549" customFormat="1" ht="18.95" customHeight="1">
      <c r="A6" s="1481" t="s">
        <v>976</v>
      </c>
      <c r="B6" s="1492" t="s">
        <v>578</v>
      </c>
      <c r="C6" s="1493"/>
      <c r="D6" s="1519" t="s">
        <v>624</v>
      </c>
      <c r="E6" s="1520"/>
      <c r="F6" s="1520"/>
      <c r="G6" s="1519" t="s">
        <v>625</v>
      </c>
      <c r="H6" s="1519"/>
      <c r="I6" s="1522"/>
      <c r="J6" s="1519" t="s">
        <v>626</v>
      </c>
      <c r="K6" s="1519"/>
      <c r="L6" s="1522"/>
    </row>
    <row r="7" spans="1:15" s="549" customFormat="1" ht="18.95" customHeight="1">
      <c r="A7" s="1465"/>
      <c r="B7" s="1494"/>
      <c r="C7" s="1495"/>
      <c r="D7" s="1521"/>
      <c r="E7" s="1521"/>
      <c r="F7" s="1521"/>
      <c r="G7" s="1523"/>
      <c r="H7" s="1523"/>
      <c r="I7" s="1524"/>
      <c r="J7" s="1523"/>
      <c r="K7" s="1523"/>
      <c r="L7" s="1524"/>
    </row>
    <row r="8" spans="1:15" s="549" customFormat="1" ht="18.95" customHeight="1">
      <c r="A8" s="1465"/>
      <c r="B8" s="1460" t="s">
        <v>616</v>
      </c>
      <c r="C8" s="1456" t="s">
        <v>993</v>
      </c>
      <c r="D8" s="1456" t="s">
        <v>616</v>
      </c>
      <c r="E8" s="1458" t="s">
        <v>993</v>
      </c>
      <c r="F8" s="539"/>
      <c r="G8" s="1456" t="s">
        <v>616</v>
      </c>
      <c r="H8" s="1458" t="s">
        <v>993</v>
      </c>
      <c r="I8" s="540"/>
      <c r="J8" s="1456" t="s">
        <v>616</v>
      </c>
      <c r="K8" s="1458" t="s">
        <v>993</v>
      </c>
      <c r="L8" s="540"/>
    </row>
    <row r="9" spans="1:15" s="549" customFormat="1" ht="18.95" customHeight="1">
      <c r="A9" s="1466"/>
      <c r="B9" s="1461"/>
      <c r="C9" s="1457"/>
      <c r="D9" s="1457"/>
      <c r="E9" s="1457"/>
      <c r="F9" s="541" t="s">
        <v>609</v>
      </c>
      <c r="G9" s="1457"/>
      <c r="H9" s="1457"/>
      <c r="I9" s="542" t="s">
        <v>609</v>
      </c>
      <c r="J9" s="1457"/>
      <c r="K9" s="1457"/>
      <c r="L9" s="542" t="s">
        <v>609</v>
      </c>
    </row>
    <row r="10" spans="1:15" s="552" customFormat="1" ht="97.5" customHeight="1">
      <c r="A10" s="1128" t="s">
        <v>566</v>
      </c>
      <c r="B10" s="551">
        <v>2947</v>
      </c>
      <c r="C10" s="1135">
        <v>7444</v>
      </c>
      <c r="D10" s="551">
        <v>1280</v>
      </c>
      <c r="E10" s="551">
        <v>5427</v>
      </c>
      <c r="F10" s="551">
        <v>423.984375</v>
      </c>
      <c r="G10" s="551">
        <v>360</v>
      </c>
      <c r="H10" s="551">
        <v>331</v>
      </c>
      <c r="I10" s="551">
        <v>91.944444444444443</v>
      </c>
      <c r="J10" s="551">
        <v>1307</v>
      </c>
      <c r="K10" s="551">
        <v>1686</v>
      </c>
      <c r="L10" s="551">
        <v>128.99770466717675</v>
      </c>
      <c r="O10" s="1104" t="s">
        <v>337</v>
      </c>
    </row>
    <row r="11" spans="1:15" s="552" customFormat="1" ht="97.5" customHeight="1">
      <c r="A11" s="1128" t="s">
        <v>844</v>
      </c>
      <c r="B11" s="551">
        <v>2593</v>
      </c>
      <c r="C11" s="1135">
        <v>6024</v>
      </c>
      <c r="D11" s="551">
        <v>884</v>
      </c>
      <c r="E11" s="551">
        <v>3766</v>
      </c>
      <c r="F11" s="551">
        <v>426</v>
      </c>
      <c r="G11" s="551">
        <v>488</v>
      </c>
      <c r="H11" s="551">
        <v>439</v>
      </c>
      <c r="I11" s="551">
        <v>90</v>
      </c>
      <c r="J11" s="551">
        <v>1221</v>
      </c>
      <c r="K11" s="551">
        <v>1819</v>
      </c>
      <c r="L11" s="551">
        <v>149</v>
      </c>
      <c r="O11" s="1104" t="s">
        <v>337</v>
      </c>
    </row>
    <row r="12" spans="1:15" s="552" customFormat="1" ht="97.5" customHeight="1">
      <c r="A12" s="1128" t="s">
        <v>1009</v>
      </c>
      <c r="B12" s="551">
        <v>2301</v>
      </c>
      <c r="C12" s="1135">
        <v>5932</v>
      </c>
      <c r="D12" s="551">
        <v>882</v>
      </c>
      <c r="E12" s="551">
        <v>3863</v>
      </c>
      <c r="F12" s="551">
        <v>438</v>
      </c>
      <c r="G12" s="551">
        <v>350</v>
      </c>
      <c r="H12" s="551">
        <v>305</v>
      </c>
      <c r="I12" s="551">
        <v>87</v>
      </c>
      <c r="J12" s="551">
        <v>1069</v>
      </c>
      <c r="K12" s="551">
        <v>1764</v>
      </c>
      <c r="L12" s="551">
        <v>165</v>
      </c>
      <c r="O12" s="1104" t="s">
        <v>337</v>
      </c>
    </row>
    <row r="13" spans="1:15" s="552" customFormat="1" ht="97.5" customHeight="1">
      <c r="A13" s="1128" t="s">
        <v>1010</v>
      </c>
      <c r="B13" s="551">
        <v>2686</v>
      </c>
      <c r="C13" s="1135">
        <v>6278</v>
      </c>
      <c r="D13" s="551">
        <v>883</v>
      </c>
      <c r="E13" s="551">
        <v>3673</v>
      </c>
      <c r="F13" s="551">
        <v>416</v>
      </c>
      <c r="G13" s="551">
        <v>422</v>
      </c>
      <c r="H13" s="551">
        <v>409</v>
      </c>
      <c r="I13" s="551">
        <v>97</v>
      </c>
      <c r="J13" s="551">
        <v>1381</v>
      </c>
      <c r="K13" s="551">
        <v>2196</v>
      </c>
      <c r="L13" s="551">
        <v>159</v>
      </c>
      <c r="O13" s="1104" t="s">
        <v>337</v>
      </c>
    </row>
    <row r="14" spans="1:15" s="552" customFormat="1" ht="97.5" customHeight="1" thickBot="1">
      <c r="A14" s="282" t="s">
        <v>1088</v>
      </c>
      <c r="B14" s="553">
        <v>2246</v>
      </c>
      <c r="C14" s="798">
        <v>5647</v>
      </c>
      <c r="D14" s="553">
        <v>963</v>
      </c>
      <c r="E14" s="553">
        <v>3987</v>
      </c>
      <c r="F14" s="553">
        <v>414</v>
      </c>
      <c r="G14" s="553">
        <v>336</v>
      </c>
      <c r="H14" s="553">
        <v>296</v>
      </c>
      <c r="I14" s="553">
        <v>88</v>
      </c>
      <c r="J14" s="553">
        <v>947</v>
      </c>
      <c r="K14" s="553">
        <v>1364</v>
      </c>
      <c r="L14" s="553">
        <v>144</v>
      </c>
      <c r="O14" s="1104" t="s">
        <v>48</v>
      </c>
    </row>
    <row r="15" spans="1:15" s="468" customFormat="1" ht="11.1" customHeight="1">
      <c r="A15" s="1110" t="s">
        <v>621</v>
      </c>
      <c r="B15" s="497"/>
      <c r="C15" s="498"/>
      <c r="D15" s="555"/>
      <c r="E15" s="498"/>
      <c r="F15" s="554"/>
      <c r="G15" s="497"/>
      <c r="H15" s="555"/>
      <c r="I15" s="467"/>
      <c r="J15" s="497"/>
      <c r="K15" s="555"/>
      <c r="L15" s="467" t="s">
        <v>7</v>
      </c>
      <c r="N15" s="509"/>
    </row>
    <row r="16" spans="1:15" s="468" customFormat="1" ht="11.1" customHeight="1">
      <c r="A16" s="1110" t="s">
        <v>1146</v>
      </c>
      <c r="B16" s="489"/>
      <c r="D16" s="510"/>
      <c r="F16" s="509"/>
      <c r="G16" s="489"/>
      <c r="H16" s="510"/>
      <c r="I16" s="556"/>
      <c r="J16" s="489"/>
      <c r="K16" s="510"/>
      <c r="L16" s="556"/>
      <c r="N16" s="509"/>
    </row>
    <row r="17" spans="1:12" s="549" customFormat="1">
      <c r="A17" s="547"/>
      <c r="B17" s="548"/>
      <c r="C17" s="548"/>
      <c r="D17" s="547"/>
      <c r="E17" s="547"/>
      <c r="F17" s="547"/>
      <c r="G17" s="547"/>
      <c r="H17" s="547"/>
      <c r="I17" s="548"/>
      <c r="J17" s="547"/>
      <c r="K17" s="547"/>
      <c r="L17" s="548"/>
    </row>
    <row r="18" spans="1:12" s="549" customFormat="1">
      <c r="A18" s="547"/>
      <c r="B18" s="548"/>
      <c r="C18" s="548"/>
      <c r="D18" s="547"/>
      <c r="E18" s="547"/>
      <c r="F18" s="547"/>
      <c r="G18" s="547"/>
      <c r="H18" s="547"/>
      <c r="I18" s="548"/>
      <c r="J18" s="547"/>
      <c r="K18" s="547"/>
      <c r="L18" s="548"/>
    </row>
    <row r="19" spans="1:12" s="549" customFormat="1">
      <c r="A19" s="547"/>
      <c r="B19" s="548"/>
      <c r="C19" s="548"/>
      <c r="D19" s="547"/>
      <c r="E19" s="547"/>
      <c r="F19" s="547"/>
      <c r="G19" s="547"/>
      <c r="H19" s="547"/>
      <c r="I19" s="548"/>
      <c r="J19" s="547"/>
      <c r="K19" s="547"/>
      <c r="L19" s="548"/>
    </row>
    <row r="20" spans="1:12" s="549" customFormat="1">
      <c r="A20" s="547"/>
      <c r="B20" s="548"/>
      <c r="C20" s="548"/>
      <c r="D20" s="547"/>
      <c r="E20" s="547"/>
      <c r="F20" s="547"/>
      <c r="G20" s="547"/>
      <c r="H20" s="547"/>
      <c r="I20" s="548"/>
      <c r="J20" s="547"/>
      <c r="K20" s="547"/>
      <c r="L20" s="548"/>
    </row>
    <row r="21" spans="1:12" s="549" customFormat="1">
      <c r="A21" s="547"/>
      <c r="B21" s="548"/>
      <c r="C21" s="548"/>
      <c r="D21" s="547"/>
      <c r="E21" s="547"/>
      <c r="F21" s="547"/>
      <c r="G21" s="547"/>
      <c r="H21" s="547"/>
      <c r="I21" s="548"/>
      <c r="J21" s="547"/>
      <c r="K21" s="547"/>
      <c r="L21" s="548"/>
    </row>
    <row r="22" spans="1:12" s="549" customFormat="1">
      <c r="A22" s="547"/>
      <c r="B22" s="548"/>
      <c r="C22" s="548"/>
      <c r="D22" s="547"/>
      <c r="E22" s="547"/>
      <c r="F22" s="547"/>
      <c r="G22" s="547"/>
      <c r="H22" s="547"/>
      <c r="I22" s="548"/>
      <c r="J22" s="547"/>
      <c r="K22" s="547"/>
      <c r="L22" s="548"/>
    </row>
    <row r="23" spans="1:12" s="549" customFormat="1">
      <c r="A23" s="547"/>
      <c r="B23" s="548"/>
      <c r="C23" s="548"/>
      <c r="D23" s="547"/>
      <c r="E23" s="547"/>
      <c r="F23" s="547"/>
      <c r="G23" s="547"/>
      <c r="H23" s="547"/>
      <c r="I23" s="548"/>
      <c r="J23" s="547"/>
      <c r="K23" s="547"/>
      <c r="L23" s="548"/>
    </row>
    <row r="24" spans="1:12" s="549" customFormat="1">
      <c r="A24" s="547"/>
      <c r="B24" s="548"/>
      <c r="C24" s="548"/>
      <c r="D24" s="547"/>
      <c r="E24" s="547"/>
      <c r="F24" s="547"/>
      <c r="G24" s="547"/>
      <c r="H24" s="547"/>
      <c r="I24" s="548"/>
      <c r="J24" s="547"/>
      <c r="K24" s="547"/>
      <c r="L24" s="548"/>
    </row>
    <row r="25" spans="1:12" s="549" customFormat="1">
      <c r="A25" s="547"/>
      <c r="B25" s="548"/>
      <c r="C25" s="548"/>
      <c r="D25" s="547"/>
      <c r="E25" s="547"/>
      <c r="F25" s="547"/>
      <c r="G25" s="547"/>
      <c r="H25" s="547"/>
      <c r="I25" s="548"/>
      <c r="J25" s="547"/>
      <c r="K25" s="547"/>
      <c r="L25" s="548"/>
    </row>
    <row r="26" spans="1:12" s="549" customFormat="1">
      <c r="A26" s="547"/>
      <c r="B26" s="548"/>
      <c r="C26" s="548"/>
      <c r="D26" s="547"/>
      <c r="E26" s="547"/>
      <c r="F26" s="547"/>
      <c r="G26" s="547"/>
      <c r="H26" s="547"/>
      <c r="I26" s="548"/>
      <c r="J26" s="547"/>
      <c r="K26" s="547"/>
      <c r="L26" s="548"/>
    </row>
    <row r="27" spans="1:12" s="549" customFormat="1">
      <c r="A27" s="547"/>
      <c r="B27" s="548"/>
      <c r="C27" s="548"/>
      <c r="D27" s="547"/>
      <c r="E27" s="547"/>
      <c r="F27" s="547"/>
      <c r="G27" s="547"/>
      <c r="H27" s="547"/>
      <c r="I27" s="548"/>
      <c r="J27" s="547"/>
      <c r="K27" s="547"/>
      <c r="L27" s="548"/>
    </row>
    <row r="28" spans="1:12" s="549" customFormat="1">
      <c r="A28" s="547"/>
      <c r="B28" s="548"/>
      <c r="C28" s="548"/>
      <c r="D28" s="547"/>
      <c r="E28" s="547"/>
      <c r="F28" s="547"/>
      <c r="G28" s="547"/>
      <c r="H28" s="547"/>
      <c r="I28" s="548"/>
      <c r="J28" s="547"/>
      <c r="K28" s="547"/>
      <c r="L28" s="548"/>
    </row>
    <row r="29" spans="1:12" s="549" customFormat="1">
      <c r="A29" s="547"/>
      <c r="B29" s="548"/>
      <c r="C29" s="548"/>
      <c r="D29" s="547"/>
      <c r="E29" s="547"/>
      <c r="F29" s="547"/>
      <c r="G29" s="547"/>
      <c r="H29" s="547"/>
      <c r="I29" s="548"/>
      <c r="J29" s="547"/>
      <c r="K29" s="547"/>
      <c r="L29" s="548"/>
    </row>
    <row r="30" spans="1:12" s="549" customFormat="1">
      <c r="A30" s="547"/>
      <c r="B30" s="548"/>
      <c r="C30" s="548"/>
      <c r="D30" s="547"/>
      <c r="E30" s="547"/>
      <c r="F30" s="547"/>
      <c r="G30" s="547"/>
      <c r="H30" s="547"/>
      <c r="I30" s="548"/>
      <c r="J30" s="547"/>
      <c r="K30" s="547"/>
      <c r="L30" s="548"/>
    </row>
    <row r="31" spans="1:12" s="549" customFormat="1">
      <c r="A31" s="547"/>
      <c r="B31" s="548"/>
      <c r="C31" s="548"/>
      <c r="D31" s="547"/>
      <c r="E31" s="547"/>
      <c r="F31" s="547"/>
      <c r="G31" s="547"/>
      <c r="H31" s="547"/>
      <c r="I31" s="548"/>
      <c r="J31" s="547"/>
      <c r="K31" s="547"/>
      <c r="L31" s="548"/>
    </row>
    <row r="32" spans="1:12" s="549" customFormat="1">
      <c r="A32" s="547"/>
      <c r="B32" s="548"/>
      <c r="C32" s="548"/>
      <c r="D32" s="547"/>
      <c r="E32" s="547"/>
      <c r="F32" s="547"/>
      <c r="G32" s="547"/>
      <c r="H32" s="547"/>
      <c r="I32" s="548"/>
      <c r="J32" s="547"/>
      <c r="K32" s="547"/>
      <c r="L32" s="548"/>
    </row>
    <row r="33" spans="1:12" s="549" customFormat="1">
      <c r="A33" s="547"/>
      <c r="B33" s="548"/>
      <c r="C33" s="548"/>
      <c r="D33" s="547"/>
      <c r="E33" s="547"/>
      <c r="F33" s="547"/>
      <c r="G33" s="547"/>
      <c r="H33" s="547"/>
      <c r="I33" s="548"/>
      <c r="J33" s="547"/>
      <c r="K33" s="547"/>
      <c r="L33" s="548"/>
    </row>
    <row r="34" spans="1:12" s="549" customFormat="1">
      <c r="A34" s="547"/>
      <c r="B34" s="548"/>
      <c r="C34" s="548"/>
      <c r="D34" s="547"/>
      <c r="E34" s="547"/>
      <c r="F34" s="547"/>
      <c r="G34" s="547"/>
      <c r="H34" s="547"/>
      <c r="I34" s="548"/>
      <c r="J34" s="547"/>
      <c r="K34" s="547"/>
      <c r="L34" s="548"/>
    </row>
    <row r="35" spans="1:12" s="549" customFormat="1">
      <c r="A35" s="547"/>
      <c r="B35" s="548"/>
      <c r="C35" s="548"/>
      <c r="D35" s="547"/>
      <c r="E35" s="547"/>
      <c r="F35" s="547"/>
      <c r="G35" s="547"/>
      <c r="H35" s="547"/>
      <c r="I35" s="548"/>
      <c r="J35" s="547"/>
      <c r="K35" s="547"/>
      <c r="L35" s="548"/>
    </row>
    <row r="36" spans="1:12" s="549" customFormat="1">
      <c r="A36" s="547"/>
      <c r="B36" s="548"/>
      <c r="C36" s="548"/>
      <c r="D36" s="547"/>
      <c r="E36" s="547"/>
      <c r="F36" s="547"/>
      <c r="G36" s="547"/>
      <c r="H36" s="547"/>
      <c r="I36" s="548"/>
      <c r="J36" s="547"/>
      <c r="K36" s="547"/>
      <c r="L36" s="548"/>
    </row>
    <row r="37" spans="1:12" s="549" customFormat="1">
      <c r="A37" s="547"/>
      <c r="B37" s="548"/>
      <c r="C37" s="548"/>
      <c r="D37" s="547"/>
      <c r="E37" s="547"/>
      <c r="F37" s="547"/>
      <c r="G37" s="547"/>
      <c r="H37" s="547"/>
      <c r="I37" s="548"/>
      <c r="J37" s="547"/>
      <c r="K37" s="547"/>
      <c r="L37" s="548"/>
    </row>
    <row r="38" spans="1:12" s="549" customFormat="1">
      <c r="A38" s="547"/>
      <c r="B38" s="548"/>
      <c r="C38" s="548"/>
      <c r="D38" s="547"/>
      <c r="E38" s="547"/>
      <c r="F38" s="547"/>
      <c r="G38" s="547"/>
      <c r="H38" s="547"/>
      <c r="I38" s="548"/>
      <c r="J38" s="547"/>
      <c r="K38" s="547"/>
      <c r="L38" s="548"/>
    </row>
    <row r="39" spans="1:12" s="549" customFormat="1">
      <c r="A39" s="547"/>
      <c r="B39" s="548"/>
      <c r="C39" s="548"/>
      <c r="D39" s="547"/>
      <c r="E39" s="547"/>
      <c r="F39" s="547"/>
      <c r="G39" s="547"/>
      <c r="H39" s="547"/>
      <c r="I39" s="548"/>
      <c r="J39" s="547"/>
      <c r="K39" s="547"/>
      <c r="L39" s="548"/>
    </row>
    <row r="40" spans="1:12" s="549" customFormat="1">
      <c r="A40" s="547"/>
      <c r="B40" s="548"/>
      <c r="C40" s="548"/>
      <c r="D40" s="547"/>
      <c r="E40" s="547"/>
      <c r="F40" s="547"/>
      <c r="G40" s="547"/>
      <c r="H40" s="547"/>
      <c r="I40" s="548"/>
      <c r="J40" s="547"/>
      <c r="K40" s="547"/>
      <c r="L40" s="548"/>
    </row>
    <row r="41" spans="1:12" s="549" customFormat="1">
      <c r="A41" s="547"/>
      <c r="B41" s="548"/>
      <c r="C41" s="548"/>
      <c r="D41" s="547"/>
      <c r="E41" s="547"/>
      <c r="F41" s="547"/>
      <c r="G41" s="547"/>
      <c r="H41" s="547"/>
      <c r="I41" s="548"/>
      <c r="J41" s="547"/>
      <c r="K41" s="547"/>
      <c r="L41" s="548"/>
    </row>
    <row r="42" spans="1:12" s="549" customFormat="1">
      <c r="A42" s="547"/>
      <c r="B42" s="548"/>
      <c r="C42" s="548"/>
      <c r="D42" s="547"/>
      <c r="E42" s="547"/>
      <c r="F42" s="547"/>
      <c r="G42" s="547"/>
      <c r="H42" s="547"/>
      <c r="I42" s="548"/>
      <c r="J42" s="547"/>
      <c r="K42" s="547"/>
      <c r="L42" s="548"/>
    </row>
    <row r="43" spans="1:12" s="549" customFormat="1">
      <c r="A43" s="547"/>
      <c r="B43" s="548"/>
      <c r="C43" s="548"/>
      <c r="D43" s="547"/>
      <c r="E43" s="547"/>
      <c r="F43" s="547"/>
      <c r="G43" s="547"/>
      <c r="H43" s="547"/>
      <c r="I43" s="548"/>
      <c r="J43" s="547"/>
      <c r="K43" s="547"/>
      <c r="L43" s="548"/>
    </row>
    <row r="44" spans="1:12" s="549" customFormat="1">
      <c r="A44" s="547"/>
      <c r="B44" s="548"/>
      <c r="C44" s="548"/>
      <c r="D44" s="547"/>
      <c r="E44" s="547"/>
      <c r="F44" s="547"/>
      <c r="G44" s="547"/>
      <c r="H44" s="547"/>
      <c r="I44" s="548"/>
      <c r="J44" s="547"/>
      <c r="K44" s="547"/>
      <c r="L44" s="548"/>
    </row>
    <row r="45" spans="1:12" s="549" customFormat="1">
      <c r="A45" s="547"/>
      <c r="B45" s="548"/>
      <c r="C45" s="548"/>
      <c r="D45" s="547"/>
      <c r="E45" s="547"/>
      <c r="F45" s="547"/>
      <c r="G45" s="547"/>
      <c r="H45" s="547"/>
      <c r="I45" s="548"/>
      <c r="J45" s="547"/>
      <c r="K45" s="547"/>
      <c r="L45" s="548"/>
    </row>
    <row r="46" spans="1:12" s="549" customFormat="1">
      <c r="A46" s="547"/>
      <c r="B46" s="548"/>
      <c r="C46" s="548"/>
      <c r="D46" s="547"/>
      <c r="E46" s="547"/>
      <c r="F46" s="547"/>
      <c r="G46" s="547"/>
      <c r="H46" s="547"/>
      <c r="I46" s="548"/>
      <c r="J46" s="547"/>
      <c r="K46" s="547"/>
      <c r="L46" s="548"/>
    </row>
    <row r="47" spans="1:12" s="549" customFormat="1">
      <c r="A47" s="547"/>
      <c r="B47" s="548"/>
      <c r="C47" s="548"/>
      <c r="D47" s="547"/>
      <c r="E47" s="547"/>
      <c r="F47" s="547"/>
      <c r="G47" s="547"/>
      <c r="H47" s="547"/>
      <c r="I47" s="548"/>
      <c r="J47" s="547"/>
      <c r="K47" s="547"/>
      <c r="L47" s="548"/>
    </row>
    <row r="48" spans="1:12" s="549" customFormat="1">
      <c r="A48" s="547"/>
      <c r="B48" s="548"/>
      <c r="C48" s="548"/>
      <c r="D48" s="547"/>
      <c r="E48" s="547"/>
      <c r="F48" s="547"/>
      <c r="G48" s="547"/>
      <c r="H48" s="547"/>
      <c r="I48" s="548"/>
      <c r="J48" s="547"/>
      <c r="K48" s="547"/>
      <c r="L48" s="548"/>
    </row>
    <row r="49" spans="1:12" s="549" customFormat="1">
      <c r="A49" s="547"/>
      <c r="B49" s="548"/>
      <c r="C49" s="548"/>
      <c r="D49" s="547"/>
      <c r="E49" s="547"/>
      <c r="F49" s="547"/>
      <c r="G49" s="547"/>
      <c r="H49" s="547"/>
      <c r="I49" s="548"/>
      <c r="J49" s="547"/>
      <c r="K49" s="547"/>
      <c r="L49" s="548"/>
    </row>
    <row r="50" spans="1:12" s="549" customFormat="1">
      <c r="A50" s="547"/>
      <c r="B50" s="548"/>
      <c r="C50" s="548"/>
      <c r="D50" s="547"/>
      <c r="E50" s="547"/>
      <c r="F50" s="547"/>
      <c r="G50" s="547"/>
      <c r="H50" s="547"/>
      <c r="I50" s="548"/>
      <c r="J50" s="547"/>
      <c r="K50" s="547"/>
      <c r="L50" s="548"/>
    </row>
    <row r="51" spans="1:12" s="549" customFormat="1">
      <c r="A51" s="547"/>
      <c r="B51" s="548"/>
      <c r="C51" s="548"/>
      <c r="D51" s="547"/>
      <c r="E51" s="547"/>
      <c r="F51" s="547"/>
      <c r="G51" s="547"/>
      <c r="H51" s="547"/>
      <c r="I51" s="548"/>
      <c r="J51" s="547"/>
      <c r="K51" s="547"/>
      <c r="L51" s="548"/>
    </row>
    <row r="52" spans="1:12" s="549" customFormat="1">
      <c r="A52" s="547"/>
      <c r="B52" s="548"/>
      <c r="C52" s="548"/>
      <c r="D52" s="547"/>
      <c r="E52" s="547"/>
      <c r="F52" s="547"/>
      <c r="G52" s="547"/>
      <c r="H52" s="547"/>
      <c r="I52" s="548"/>
      <c r="J52" s="547"/>
      <c r="K52" s="547"/>
      <c r="L52" s="548"/>
    </row>
    <row r="53" spans="1:12" s="549" customFormat="1">
      <c r="A53" s="547"/>
      <c r="B53" s="548"/>
      <c r="C53" s="548"/>
      <c r="D53" s="547"/>
      <c r="E53" s="547"/>
      <c r="F53" s="547"/>
      <c r="G53" s="547"/>
      <c r="H53" s="547"/>
      <c r="I53" s="548"/>
      <c r="J53" s="547"/>
      <c r="K53" s="547"/>
      <c r="L53" s="548"/>
    </row>
    <row r="54" spans="1:12" s="549" customFormat="1">
      <c r="A54" s="547"/>
      <c r="B54" s="548"/>
      <c r="C54" s="548"/>
      <c r="D54" s="547"/>
      <c r="E54" s="547"/>
      <c r="F54" s="547"/>
      <c r="G54" s="547"/>
      <c r="H54" s="547"/>
      <c r="I54" s="548"/>
      <c r="J54" s="547"/>
      <c r="K54" s="547"/>
      <c r="L54" s="548"/>
    </row>
    <row r="55" spans="1:12" s="549" customFormat="1">
      <c r="A55" s="547"/>
      <c r="B55" s="548"/>
      <c r="C55" s="548"/>
      <c r="D55" s="547"/>
      <c r="E55" s="547"/>
      <c r="F55" s="547"/>
      <c r="G55" s="547"/>
      <c r="H55" s="547"/>
      <c r="I55" s="548"/>
      <c r="J55" s="547"/>
      <c r="K55" s="547"/>
      <c r="L55" s="548"/>
    </row>
    <row r="56" spans="1:12" s="549" customFormat="1">
      <c r="A56" s="547"/>
      <c r="B56" s="548"/>
      <c r="C56" s="548"/>
      <c r="D56" s="547"/>
      <c r="E56" s="547"/>
      <c r="F56" s="547"/>
      <c r="G56" s="547"/>
      <c r="H56" s="547"/>
      <c r="I56" s="548"/>
      <c r="J56" s="547"/>
      <c r="K56" s="547"/>
      <c r="L56" s="548"/>
    </row>
    <row r="57" spans="1:12" s="549" customFormat="1">
      <c r="A57" s="547"/>
      <c r="B57" s="548"/>
      <c r="C57" s="548"/>
      <c r="D57" s="547"/>
      <c r="E57" s="547"/>
      <c r="F57" s="547"/>
      <c r="G57" s="547"/>
      <c r="H57" s="547"/>
      <c r="I57" s="548"/>
      <c r="J57" s="547"/>
      <c r="K57" s="547"/>
      <c r="L57" s="548"/>
    </row>
    <row r="58" spans="1:12" s="549" customFormat="1">
      <c r="A58" s="547"/>
      <c r="B58" s="548"/>
      <c r="C58" s="548"/>
      <c r="D58" s="547"/>
      <c r="E58" s="547"/>
      <c r="F58" s="547"/>
      <c r="G58" s="547"/>
      <c r="H58" s="547"/>
      <c r="I58" s="548"/>
      <c r="J58" s="547"/>
      <c r="K58" s="547"/>
      <c r="L58" s="548"/>
    </row>
    <row r="59" spans="1:12" s="549" customFormat="1">
      <c r="A59" s="547"/>
      <c r="B59" s="548"/>
      <c r="C59" s="548"/>
      <c r="D59" s="547"/>
      <c r="E59" s="547"/>
      <c r="F59" s="547"/>
      <c r="G59" s="547"/>
      <c r="H59" s="547"/>
      <c r="I59" s="548"/>
      <c r="J59" s="547"/>
      <c r="K59" s="547"/>
      <c r="L59" s="548"/>
    </row>
    <row r="60" spans="1:12" s="549" customFormat="1">
      <c r="A60" s="547"/>
      <c r="B60" s="548"/>
      <c r="C60" s="548"/>
      <c r="D60" s="547"/>
      <c r="E60" s="547"/>
      <c r="F60" s="547"/>
      <c r="G60" s="547"/>
      <c r="H60" s="547"/>
      <c r="I60" s="548"/>
      <c r="J60" s="547"/>
      <c r="K60" s="547"/>
      <c r="L60" s="548"/>
    </row>
    <row r="61" spans="1:12" s="549" customFormat="1">
      <c r="A61" s="547"/>
      <c r="B61" s="548"/>
      <c r="C61" s="548"/>
      <c r="D61" s="547"/>
      <c r="E61" s="547"/>
      <c r="F61" s="547"/>
      <c r="G61" s="547"/>
      <c r="H61" s="547"/>
      <c r="I61" s="548"/>
      <c r="J61" s="547"/>
      <c r="K61" s="547"/>
      <c r="L61" s="548"/>
    </row>
    <row r="62" spans="1:12" s="549" customFormat="1">
      <c r="A62" s="547"/>
      <c r="B62" s="548"/>
      <c r="C62" s="548"/>
      <c r="D62" s="547"/>
      <c r="E62" s="547"/>
      <c r="F62" s="547"/>
      <c r="G62" s="547"/>
      <c r="H62" s="547"/>
      <c r="I62" s="548"/>
      <c r="J62" s="547"/>
      <c r="K62" s="547"/>
      <c r="L62" s="548"/>
    </row>
    <row r="63" spans="1:12" s="549" customFormat="1">
      <c r="A63" s="547"/>
      <c r="B63" s="548"/>
      <c r="C63" s="548"/>
      <c r="D63" s="547"/>
      <c r="E63" s="547"/>
      <c r="F63" s="547"/>
      <c r="G63" s="547"/>
      <c r="H63" s="547"/>
      <c r="I63" s="548"/>
      <c r="J63" s="547"/>
      <c r="K63" s="547"/>
      <c r="L63" s="548"/>
    </row>
    <row r="64" spans="1:12" s="549" customFormat="1">
      <c r="A64" s="547"/>
      <c r="B64" s="548"/>
      <c r="C64" s="548"/>
      <c r="D64" s="547"/>
      <c r="E64" s="547"/>
      <c r="F64" s="547"/>
      <c r="G64" s="547"/>
      <c r="H64" s="547"/>
      <c r="I64" s="548"/>
      <c r="J64" s="547"/>
      <c r="K64" s="547"/>
      <c r="L64" s="548"/>
    </row>
    <row r="65" spans="1:12" s="549" customFormat="1">
      <c r="A65" s="547"/>
      <c r="B65" s="548"/>
      <c r="C65" s="548"/>
      <c r="D65" s="547"/>
      <c r="E65" s="547"/>
      <c r="F65" s="547"/>
      <c r="G65" s="547"/>
      <c r="H65" s="547"/>
      <c r="I65" s="548"/>
      <c r="J65" s="547"/>
      <c r="K65" s="547"/>
      <c r="L65" s="548"/>
    </row>
    <row r="66" spans="1:12" s="549" customFormat="1">
      <c r="A66" s="547"/>
      <c r="B66" s="548"/>
      <c r="C66" s="548"/>
      <c r="D66" s="547"/>
      <c r="E66" s="547"/>
      <c r="F66" s="547"/>
      <c r="G66" s="547"/>
      <c r="H66" s="547"/>
      <c r="I66" s="548"/>
      <c r="J66" s="547"/>
      <c r="K66" s="547"/>
      <c r="L66" s="548"/>
    </row>
    <row r="67" spans="1:12" s="549" customFormat="1">
      <c r="A67" s="547"/>
      <c r="B67" s="548"/>
      <c r="C67" s="548"/>
      <c r="D67" s="547"/>
      <c r="E67" s="547"/>
      <c r="F67" s="547"/>
      <c r="G67" s="547"/>
      <c r="H67" s="547"/>
      <c r="I67" s="548"/>
      <c r="J67" s="547"/>
      <c r="K67" s="547"/>
      <c r="L67" s="548"/>
    </row>
  </sheetData>
  <sheetProtection selectLockedCells="1"/>
  <mergeCells count="15">
    <mergeCell ref="A3:L3"/>
    <mergeCell ref="A4:L4"/>
    <mergeCell ref="A6:A9"/>
    <mergeCell ref="B6:C7"/>
    <mergeCell ref="D6:F7"/>
    <mergeCell ref="G6:I7"/>
    <mergeCell ref="J6:L7"/>
    <mergeCell ref="B8:B9"/>
    <mergeCell ref="C8:C9"/>
    <mergeCell ref="D8:D9"/>
    <mergeCell ref="E8:E9"/>
    <mergeCell ref="G8:G9"/>
    <mergeCell ref="H8:H9"/>
    <mergeCell ref="J8:J9"/>
    <mergeCell ref="K8:K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"/>
  <sheetViews>
    <sheetView view="pageBreakPreview" topLeftCell="A10" zoomScaleNormal="100" zoomScaleSheetLayoutView="100" workbookViewId="0">
      <selection activeCell="G19" sqref="G19"/>
    </sheetView>
  </sheetViews>
  <sheetFormatPr defaultRowHeight="11.25"/>
  <cols>
    <col min="1" max="1" width="10.875" style="550" customWidth="1"/>
    <col min="2" max="2" width="8.125" style="46" customWidth="1"/>
    <col min="3" max="3" width="9.625" style="46" customWidth="1"/>
    <col min="4" max="4" width="6.125" style="45" customWidth="1"/>
    <col min="5" max="5" width="8.125" style="45" customWidth="1"/>
    <col min="6" max="6" width="9.625" style="45" customWidth="1"/>
    <col min="7" max="7" width="6.125" style="45" customWidth="1"/>
    <col min="8" max="8" width="8.125" style="45" customWidth="1"/>
    <col min="9" max="9" width="9.625" style="45" customWidth="1"/>
    <col min="10" max="10" width="6.125" style="46" customWidth="1"/>
    <col min="11" max="16384" width="9" style="535"/>
  </cols>
  <sheetData>
    <row r="1" spans="1:10" s="995" customFormat="1" ht="14.1" customHeight="1">
      <c r="A1" s="931" t="s">
        <v>1147</v>
      </c>
      <c r="B1" s="930"/>
      <c r="C1" s="930"/>
      <c r="D1" s="930"/>
      <c r="E1" s="930"/>
      <c r="F1" s="930"/>
      <c r="G1" s="930"/>
      <c r="H1" s="930"/>
      <c r="I1" s="930"/>
      <c r="J1" s="928"/>
    </row>
    <row r="2" spans="1:10" ht="14.1" customHeight="1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0" s="536" customFormat="1" ht="20.100000000000001" customHeight="1">
      <c r="A3" s="1517" t="s">
        <v>627</v>
      </c>
      <c r="B3" s="1517"/>
      <c r="C3" s="1517"/>
      <c r="D3" s="1517"/>
      <c r="E3" s="1517"/>
      <c r="F3" s="1517"/>
      <c r="G3" s="1517"/>
      <c r="H3" s="1517"/>
      <c r="I3" s="1517"/>
      <c r="J3" s="1517"/>
    </row>
    <row r="4" spans="1:10" s="537" customFormat="1" ht="24" customHeight="1">
      <c r="A4" s="1518" t="s">
        <v>628</v>
      </c>
      <c r="B4" s="1518"/>
      <c r="C4" s="1518"/>
      <c r="D4" s="1518"/>
      <c r="E4" s="1518"/>
      <c r="F4" s="1518"/>
      <c r="G4" s="1518"/>
      <c r="H4" s="1518"/>
      <c r="I4" s="1518"/>
      <c r="J4" s="1518"/>
    </row>
    <row r="5" spans="1:10" s="519" customFormat="1" ht="18" customHeight="1" thickBot="1">
      <c r="A5" s="1159" t="s">
        <v>334</v>
      </c>
      <c r="B5" s="1160"/>
      <c r="C5" s="1161"/>
      <c r="D5" s="1162"/>
      <c r="E5" s="1160"/>
      <c r="F5" s="1161"/>
      <c r="G5" s="1162"/>
      <c r="H5" s="1161"/>
      <c r="I5" s="1161"/>
      <c r="J5" s="1163" t="s">
        <v>335</v>
      </c>
    </row>
    <row r="6" spans="1:10" s="538" customFormat="1" ht="18.95" customHeight="1">
      <c r="A6" s="1481" t="s">
        <v>598</v>
      </c>
      <c r="B6" s="1542" t="s">
        <v>578</v>
      </c>
      <c r="C6" s="1543"/>
      <c r="D6" s="1543"/>
      <c r="E6" s="1546" t="s">
        <v>629</v>
      </c>
      <c r="F6" s="1546"/>
      <c r="G6" s="1546"/>
      <c r="H6" s="1546" t="s">
        <v>630</v>
      </c>
      <c r="I6" s="1546"/>
      <c r="J6" s="1548"/>
    </row>
    <row r="7" spans="1:10" s="538" customFormat="1" ht="18.95" customHeight="1">
      <c r="A7" s="1465"/>
      <c r="B7" s="1544"/>
      <c r="C7" s="1545"/>
      <c r="D7" s="1545"/>
      <c r="E7" s="1547"/>
      <c r="F7" s="1547"/>
      <c r="G7" s="1547"/>
      <c r="H7" s="1547"/>
      <c r="I7" s="1547"/>
      <c r="J7" s="1549"/>
    </row>
    <row r="8" spans="1:10" s="538" customFormat="1" ht="18.95" customHeight="1">
      <c r="A8" s="1465"/>
      <c r="B8" s="1460" t="s">
        <v>616</v>
      </c>
      <c r="C8" s="1456" t="s">
        <v>602</v>
      </c>
      <c r="D8" s="1456"/>
      <c r="E8" s="1456" t="s">
        <v>616</v>
      </c>
      <c r="F8" s="1458" t="s">
        <v>602</v>
      </c>
      <c r="G8" s="539"/>
      <c r="H8" s="1456" t="s">
        <v>616</v>
      </c>
      <c r="I8" s="1458" t="s">
        <v>602</v>
      </c>
      <c r="J8" s="540"/>
    </row>
    <row r="9" spans="1:10" s="538" customFormat="1" ht="18.95" customHeight="1">
      <c r="A9" s="1466"/>
      <c r="B9" s="1461"/>
      <c r="C9" s="1457"/>
      <c r="D9" s="1457"/>
      <c r="E9" s="1457"/>
      <c r="F9" s="1457"/>
      <c r="G9" s="541" t="s">
        <v>609</v>
      </c>
      <c r="H9" s="1457"/>
      <c r="I9" s="1457"/>
      <c r="J9" s="542" t="s">
        <v>609</v>
      </c>
    </row>
    <row r="10" spans="1:10" s="544" customFormat="1" ht="40.5" customHeight="1">
      <c r="A10" s="1128" t="s">
        <v>566</v>
      </c>
      <c r="B10" s="543">
        <v>15718</v>
      </c>
      <c r="C10" s="1541">
        <v>30722</v>
      </c>
      <c r="D10" s="1541"/>
      <c r="E10" s="543">
        <v>14288</v>
      </c>
      <c r="F10" s="543">
        <v>29075</v>
      </c>
      <c r="G10" s="543">
        <v>203.49244120940651</v>
      </c>
      <c r="H10" s="543">
        <v>581</v>
      </c>
      <c r="I10" s="543">
        <v>529</v>
      </c>
      <c r="J10" s="543">
        <v>91.049913941480213</v>
      </c>
    </row>
    <row r="11" spans="1:10" s="544" customFormat="1" ht="40.5" customHeight="1">
      <c r="A11" s="1128" t="s">
        <v>844</v>
      </c>
      <c r="B11" s="543">
        <v>17571</v>
      </c>
      <c r="C11" s="1541">
        <v>35380</v>
      </c>
      <c r="D11" s="1541"/>
      <c r="E11" s="543">
        <v>15695</v>
      </c>
      <c r="F11" s="543">
        <v>33102</v>
      </c>
      <c r="G11" s="543">
        <v>211</v>
      </c>
      <c r="H11" s="543">
        <v>892</v>
      </c>
      <c r="I11" s="543">
        <v>838</v>
      </c>
      <c r="J11" s="543">
        <v>94</v>
      </c>
    </row>
    <row r="12" spans="1:10" s="544" customFormat="1" ht="40.5" customHeight="1">
      <c r="A12" s="1128" t="s">
        <v>1009</v>
      </c>
      <c r="B12" s="543">
        <v>15206</v>
      </c>
      <c r="C12" s="1541">
        <v>28326</v>
      </c>
      <c r="D12" s="1541"/>
      <c r="E12" s="543">
        <v>13347</v>
      </c>
      <c r="F12" s="543">
        <v>25972</v>
      </c>
      <c r="G12" s="543">
        <v>195</v>
      </c>
      <c r="H12" s="543">
        <v>929</v>
      </c>
      <c r="I12" s="543">
        <v>1003</v>
      </c>
      <c r="J12" s="543">
        <v>108</v>
      </c>
    </row>
    <row r="13" spans="1:10" s="544" customFormat="1" ht="40.5" customHeight="1">
      <c r="A13" s="1128" t="s">
        <v>1010</v>
      </c>
      <c r="B13" s="543">
        <v>11597</v>
      </c>
      <c r="C13" s="1541">
        <v>20011</v>
      </c>
      <c r="D13" s="1541"/>
      <c r="E13" s="543">
        <v>9826</v>
      </c>
      <c r="F13" s="543">
        <v>17731</v>
      </c>
      <c r="G13" s="543">
        <v>180</v>
      </c>
      <c r="H13" s="543">
        <v>682</v>
      </c>
      <c r="I13" s="543">
        <v>607</v>
      </c>
      <c r="J13" s="543">
        <v>89</v>
      </c>
    </row>
    <row r="14" spans="1:10" s="544" customFormat="1" ht="40.5" customHeight="1" thickBot="1">
      <c r="A14" s="1129" t="s">
        <v>1088</v>
      </c>
      <c r="B14" s="545">
        <v>9914</v>
      </c>
      <c r="C14" s="1525">
        <v>13405</v>
      </c>
      <c r="D14" s="1525"/>
      <c r="E14" s="545">
        <v>8580</v>
      </c>
      <c r="F14" s="545">
        <v>11401</v>
      </c>
      <c r="G14" s="545">
        <v>133</v>
      </c>
      <c r="H14" s="545">
        <v>437</v>
      </c>
      <c r="I14" s="545">
        <v>533</v>
      </c>
      <c r="J14" s="545">
        <v>122</v>
      </c>
    </row>
    <row r="15" spans="1:10" s="519" customFormat="1" ht="29.25" customHeight="1" thickBot="1">
      <c r="A15" s="1526"/>
      <c r="B15" s="1318"/>
      <c r="C15" s="1318"/>
      <c r="D15" s="1318"/>
      <c r="E15" s="1318"/>
      <c r="F15" s="1318"/>
      <c r="G15" s="1318"/>
      <c r="H15" s="1318"/>
      <c r="I15" s="1318"/>
      <c r="J15" s="1318"/>
    </row>
    <row r="16" spans="1:10" s="1113" customFormat="1" ht="18.95" customHeight="1">
      <c r="A16" s="1464" t="s">
        <v>598</v>
      </c>
      <c r="B16" s="1527" t="s">
        <v>631</v>
      </c>
      <c r="C16" s="1528"/>
      <c r="D16" s="1528"/>
      <c r="E16" s="1531" t="s">
        <v>632</v>
      </c>
      <c r="F16" s="1532"/>
      <c r="G16" s="1532"/>
      <c r="H16" s="1535" t="s">
        <v>633</v>
      </c>
      <c r="I16" s="1536"/>
      <c r="J16" s="1536"/>
    </row>
    <row r="17" spans="1:12" s="1113" customFormat="1" ht="18.95" customHeight="1">
      <c r="A17" s="1465"/>
      <c r="B17" s="1529"/>
      <c r="C17" s="1530"/>
      <c r="D17" s="1530"/>
      <c r="E17" s="1533"/>
      <c r="F17" s="1534"/>
      <c r="G17" s="1534"/>
      <c r="H17" s="1537"/>
      <c r="I17" s="1538"/>
      <c r="J17" s="1538"/>
    </row>
    <row r="18" spans="1:12" s="1113" customFormat="1" ht="18.95" customHeight="1">
      <c r="A18" s="1465"/>
      <c r="B18" s="1460" t="s">
        <v>616</v>
      </c>
      <c r="C18" s="1458" t="s">
        <v>602</v>
      </c>
      <c r="D18" s="539"/>
      <c r="E18" s="1456" t="s">
        <v>616</v>
      </c>
      <c r="F18" s="1458" t="s">
        <v>602</v>
      </c>
      <c r="G18" s="540"/>
      <c r="H18" s="1537"/>
      <c r="I18" s="1538"/>
      <c r="J18" s="1538"/>
    </row>
    <row r="19" spans="1:12" s="1113" customFormat="1" ht="18.95" customHeight="1">
      <c r="A19" s="1466"/>
      <c r="B19" s="1461"/>
      <c r="C19" s="1457"/>
      <c r="D19" s="541" t="s">
        <v>609</v>
      </c>
      <c r="E19" s="1457"/>
      <c r="F19" s="1457"/>
      <c r="G19" s="542" t="s">
        <v>609</v>
      </c>
      <c r="H19" s="1539"/>
      <c r="I19" s="1540"/>
      <c r="J19" s="1540"/>
    </row>
    <row r="20" spans="1:12" s="472" customFormat="1" ht="40.5" customHeight="1">
      <c r="A20" s="1128" t="s">
        <v>566</v>
      </c>
      <c r="B20" s="543">
        <v>54</v>
      </c>
      <c r="C20" s="543">
        <v>53</v>
      </c>
      <c r="D20" s="543">
        <v>98.148148148148152</v>
      </c>
      <c r="E20" s="543">
        <v>795</v>
      </c>
      <c r="F20" s="543">
        <v>1065</v>
      </c>
      <c r="G20" s="543">
        <v>133.96226415094338</v>
      </c>
      <c r="H20" s="1114"/>
      <c r="I20" s="1113"/>
      <c r="J20" s="1113"/>
    </row>
    <row r="21" spans="1:12" s="472" customFormat="1" ht="40.5" customHeight="1">
      <c r="A21" s="1128" t="s">
        <v>844</v>
      </c>
      <c r="B21" s="543">
        <v>78</v>
      </c>
      <c r="C21" s="543">
        <v>72</v>
      </c>
      <c r="D21" s="543">
        <v>92</v>
      </c>
      <c r="E21" s="543">
        <v>906</v>
      </c>
      <c r="F21" s="543">
        <v>1368</v>
      </c>
      <c r="G21" s="543">
        <v>151</v>
      </c>
      <c r="H21" s="1114"/>
      <c r="I21" s="1113"/>
      <c r="J21" s="1113"/>
    </row>
    <row r="22" spans="1:12" s="472" customFormat="1" ht="40.5" customHeight="1">
      <c r="A22" s="1128" t="s">
        <v>1009</v>
      </c>
      <c r="B22" s="543">
        <v>48</v>
      </c>
      <c r="C22" s="543">
        <v>46</v>
      </c>
      <c r="D22" s="543">
        <v>96</v>
      </c>
      <c r="E22" s="543">
        <v>882</v>
      </c>
      <c r="F22" s="543">
        <v>1305</v>
      </c>
      <c r="G22" s="543">
        <v>148</v>
      </c>
      <c r="H22" s="1114"/>
      <c r="I22" s="1113"/>
      <c r="J22" s="1113"/>
    </row>
    <row r="23" spans="1:12" s="472" customFormat="1" ht="40.5" customHeight="1">
      <c r="A23" s="1128" t="s">
        <v>1010</v>
      </c>
      <c r="B23" s="543">
        <v>68</v>
      </c>
      <c r="C23" s="543">
        <v>162</v>
      </c>
      <c r="D23" s="543">
        <v>238</v>
      </c>
      <c r="E23" s="543">
        <v>1021</v>
      </c>
      <c r="F23" s="543">
        <v>1511</v>
      </c>
      <c r="G23" s="543">
        <v>148</v>
      </c>
      <c r="H23" s="1114"/>
      <c r="I23" s="1113"/>
      <c r="J23" s="1113"/>
    </row>
    <row r="24" spans="1:12" s="472" customFormat="1" ht="40.5" customHeight="1" thickBot="1">
      <c r="A24" s="282" t="s">
        <v>1088</v>
      </c>
      <c r="B24" s="546">
        <v>141</v>
      </c>
      <c r="C24" s="546">
        <v>133</v>
      </c>
      <c r="D24" s="546">
        <v>94</v>
      </c>
      <c r="E24" s="546">
        <v>756</v>
      </c>
      <c r="F24" s="546">
        <v>1338</v>
      </c>
      <c r="G24" s="546">
        <v>177</v>
      </c>
      <c r="H24" s="1116"/>
      <c r="I24" s="1164"/>
      <c r="J24" s="1164"/>
    </row>
    <row r="25" spans="1:12" s="468" customFormat="1" ht="11.1" customHeight="1">
      <c r="A25" s="1110" t="s">
        <v>621</v>
      </c>
      <c r="B25" s="463"/>
      <c r="C25" s="464"/>
      <c r="D25" s="465"/>
      <c r="E25" s="466"/>
      <c r="F25" s="464"/>
      <c r="G25" s="465"/>
      <c r="H25" s="463"/>
      <c r="I25" s="466"/>
      <c r="J25" s="467" t="s">
        <v>7</v>
      </c>
      <c r="L25" s="509"/>
    </row>
    <row r="26" spans="1:12" s="549" customFormat="1">
      <c r="A26" s="547"/>
      <c r="B26" s="548"/>
      <c r="C26" s="548"/>
      <c r="D26" s="547"/>
      <c r="E26" s="547"/>
      <c r="F26" s="547"/>
      <c r="G26" s="547"/>
      <c r="H26" s="547"/>
      <c r="I26" s="547"/>
      <c r="J26" s="548"/>
    </row>
    <row r="27" spans="1:12" s="549" customFormat="1">
      <c r="A27" s="547"/>
      <c r="B27" s="548"/>
      <c r="C27" s="548"/>
      <c r="D27" s="547"/>
      <c r="E27" s="547"/>
      <c r="F27" s="547"/>
      <c r="G27" s="547"/>
      <c r="H27" s="547"/>
      <c r="I27" s="547"/>
      <c r="J27" s="548"/>
    </row>
    <row r="28" spans="1:12" s="549" customFormat="1">
      <c r="A28" s="547"/>
      <c r="B28" s="548"/>
      <c r="C28" s="548"/>
      <c r="D28" s="547"/>
      <c r="E28" s="547"/>
      <c r="F28" s="547"/>
      <c r="G28" s="547"/>
      <c r="H28" s="547"/>
      <c r="I28" s="547"/>
      <c r="J28" s="548"/>
    </row>
    <row r="29" spans="1:12" s="549" customFormat="1">
      <c r="A29" s="547"/>
      <c r="B29" s="548"/>
      <c r="C29" s="548"/>
      <c r="D29" s="547"/>
      <c r="E29" s="547"/>
      <c r="F29" s="547"/>
      <c r="G29" s="547"/>
      <c r="H29" s="547"/>
      <c r="I29" s="547"/>
      <c r="J29" s="548"/>
    </row>
    <row r="30" spans="1:12" s="549" customFormat="1">
      <c r="A30" s="547"/>
      <c r="B30" s="548"/>
      <c r="C30" s="548"/>
      <c r="D30" s="547"/>
      <c r="E30" s="547"/>
      <c r="F30" s="547"/>
      <c r="G30" s="547"/>
      <c r="H30" s="547"/>
      <c r="I30" s="547"/>
      <c r="J30" s="548"/>
    </row>
    <row r="31" spans="1:12" s="549" customFormat="1">
      <c r="A31" s="547"/>
      <c r="B31" s="548"/>
      <c r="C31" s="548"/>
      <c r="D31" s="547"/>
      <c r="E31" s="547"/>
      <c r="F31" s="547"/>
      <c r="G31" s="547"/>
      <c r="H31" s="547"/>
      <c r="I31" s="547"/>
      <c r="J31" s="548"/>
    </row>
    <row r="32" spans="1:12" s="549" customFormat="1">
      <c r="A32" s="547"/>
      <c r="B32" s="548"/>
      <c r="C32" s="548"/>
      <c r="D32" s="547"/>
      <c r="E32" s="547"/>
      <c r="F32" s="547"/>
      <c r="G32" s="547"/>
      <c r="H32" s="547"/>
      <c r="I32" s="547"/>
      <c r="J32" s="548"/>
    </row>
    <row r="33" spans="1:10" s="549" customFormat="1">
      <c r="A33" s="547"/>
      <c r="B33" s="548"/>
      <c r="C33" s="548"/>
      <c r="D33" s="547"/>
      <c r="E33" s="547"/>
      <c r="F33" s="547"/>
      <c r="G33" s="547"/>
      <c r="H33" s="547"/>
      <c r="I33" s="547"/>
      <c r="J33" s="548"/>
    </row>
    <row r="34" spans="1:10" s="549" customFormat="1">
      <c r="A34" s="547"/>
      <c r="B34" s="548"/>
      <c r="C34" s="548"/>
      <c r="D34" s="547"/>
      <c r="E34" s="547"/>
      <c r="F34" s="547"/>
      <c r="G34" s="547"/>
      <c r="H34" s="547"/>
      <c r="I34" s="547"/>
      <c r="J34" s="548"/>
    </row>
    <row r="35" spans="1:10" s="549" customFormat="1">
      <c r="A35" s="547"/>
      <c r="B35" s="548"/>
      <c r="C35" s="548"/>
      <c r="D35" s="547"/>
      <c r="E35" s="547"/>
      <c r="F35" s="547"/>
      <c r="G35" s="547"/>
      <c r="H35" s="547"/>
      <c r="I35" s="547"/>
      <c r="J35" s="548"/>
    </row>
    <row r="36" spans="1:10" s="549" customFormat="1">
      <c r="A36" s="547"/>
      <c r="B36" s="548"/>
      <c r="C36" s="548"/>
      <c r="D36" s="547"/>
      <c r="E36" s="547"/>
      <c r="F36" s="547"/>
      <c r="G36" s="547"/>
      <c r="H36" s="547"/>
      <c r="I36" s="547"/>
      <c r="J36" s="548"/>
    </row>
    <row r="37" spans="1:10" s="549" customFormat="1">
      <c r="A37" s="547"/>
      <c r="B37" s="548"/>
      <c r="C37" s="548"/>
      <c r="D37" s="547"/>
      <c r="E37" s="547"/>
      <c r="F37" s="547"/>
      <c r="G37" s="547"/>
      <c r="H37" s="547"/>
      <c r="I37" s="547"/>
      <c r="J37" s="548"/>
    </row>
    <row r="38" spans="1:10" s="549" customFormat="1">
      <c r="A38" s="547"/>
      <c r="B38" s="548"/>
      <c r="C38" s="548"/>
      <c r="D38" s="547"/>
      <c r="E38" s="547"/>
      <c r="F38" s="547"/>
      <c r="G38" s="547"/>
      <c r="H38" s="547"/>
      <c r="I38" s="547"/>
      <c r="J38" s="548"/>
    </row>
    <row r="39" spans="1:10" s="549" customFormat="1">
      <c r="A39" s="547"/>
      <c r="B39" s="548"/>
      <c r="C39" s="548"/>
      <c r="D39" s="547"/>
      <c r="E39" s="547"/>
      <c r="F39" s="547"/>
      <c r="G39" s="547"/>
      <c r="H39" s="547"/>
      <c r="I39" s="547"/>
      <c r="J39" s="548"/>
    </row>
    <row r="40" spans="1:10" s="549" customFormat="1">
      <c r="A40" s="547"/>
      <c r="B40" s="548"/>
      <c r="C40" s="548"/>
      <c r="D40" s="547"/>
      <c r="E40" s="547"/>
      <c r="F40" s="547"/>
      <c r="G40" s="547"/>
      <c r="H40" s="547"/>
      <c r="I40" s="547"/>
      <c r="J40" s="548"/>
    </row>
    <row r="41" spans="1:10" s="549" customFormat="1">
      <c r="A41" s="547"/>
      <c r="B41" s="548"/>
      <c r="C41" s="548"/>
      <c r="D41" s="547"/>
      <c r="E41" s="547"/>
      <c r="F41" s="547"/>
      <c r="G41" s="547"/>
      <c r="H41" s="547"/>
      <c r="I41" s="547"/>
      <c r="J41" s="548"/>
    </row>
    <row r="42" spans="1:10" s="549" customFormat="1">
      <c r="A42" s="547"/>
      <c r="B42" s="548"/>
      <c r="C42" s="548"/>
      <c r="D42" s="547"/>
      <c r="E42" s="547"/>
      <c r="F42" s="547"/>
      <c r="G42" s="547"/>
      <c r="H42" s="547"/>
      <c r="I42" s="547"/>
      <c r="J42" s="548"/>
    </row>
    <row r="43" spans="1:10" s="549" customFormat="1">
      <c r="A43" s="547"/>
      <c r="B43" s="548"/>
      <c r="C43" s="548"/>
      <c r="D43" s="547"/>
      <c r="E43" s="547"/>
      <c r="F43" s="547"/>
      <c r="G43" s="547"/>
      <c r="H43" s="547"/>
      <c r="I43" s="547"/>
      <c r="J43" s="548"/>
    </row>
    <row r="44" spans="1:10" s="549" customFormat="1">
      <c r="A44" s="547"/>
      <c r="B44" s="548"/>
      <c r="C44" s="548"/>
      <c r="D44" s="547"/>
      <c r="E44" s="547"/>
      <c r="F44" s="547"/>
      <c r="G44" s="547"/>
      <c r="H44" s="547"/>
      <c r="I44" s="547"/>
      <c r="J44" s="548"/>
    </row>
    <row r="45" spans="1:10" s="549" customFormat="1">
      <c r="A45" s="547"/>
      <c r="B45" s="548"/>
      <c r="C45" s="548"/>
      <c r="D45" s="547"/>
      <c r="E45" s="547"/>
      <c r="F45" s="547"/>
      <c r="G45" s="547"/>
      <c r="H45" s="547"/>
      <c r="I45" s="547"/>
      <c r="J45" s="548"/>
    </row>
    <row r="46" spans="1:10" s="549" customFormat="1">
      <c r="A46" s="547"/>
      <c r="B46" s="548"/>
      <c r="C46" s="548"/>
      <c r="D46" s="547"/>
      <c r="E46" s="547"/>
      <c r="F46" s="547"/>
      <c r="G46" s="547"/>
      <c r="H46" s="547"/>
      <c r="I46" s="547"/>
      <c r="J46" s="548"/>
    </row>
    <row r="47" spans="1:10" s="549" customFormat="1">
      <c r="A47" s="547"/>
      <c r="B47" s="548"/>
      <c r="C47" s="548"/>
      <c r="D47" s="547"/>
      <c r="E47" s="547"/>
      <c r="F47" s="547"/>
      <c r="G47" s="547"/>
      <c r="H47" s="547"/>
      <c r="I47" s="547"/>
      <c r="J47" s="548"/>
    </row>
    <row r="48" spans="1:10" s="549" customFormat="1">
      <c r="A48" s="547"/>
      <c r="B48" s="548"/>
      <c r="C48" s="548"/>
      <c r="D48" s="547"/>
      <c r="E48" s="547"/>
      <c r="F48" s="547"/>
      <c r="G48" s="547"/>
      <c r="H48" s="547"/>
      <c r="I48" s="547"/>
      <c r="J48" s="548"/>
    </row>
    <row r="49" spans="1:10" s="549" customFormat="1">
      <c r="A49" s="547"/>
      <c r="B49" s="548"/>
      <c r="C49" s="548"/>
      <c r="D49" s="547"/>
      <c r="E49" s="547"/>
      <c r="F49" s="547"/>
      <c r="G49" s="547"/>
      <c r="H49" s="547"/>
      <c r="I49" s="547"/>
      <c r="J49" s="548"/>
    </row>
    <row r="50" spans="1:10" s="549" customFormat="1">
      <c r="A50" s="547"/>
      <c r="B50" s="548"/>
      <c r="C50" s="548"/>
      <c r="D50" s="547"/>
      <c r="E50" s="547"/>
      <c r="F50" s="547"/>
      <c r="G50" s="547"/>
      <c r="H50" s="547"/>
      <c r="I50" s="547"/>
      <c r="J50" s="548"/>
    </row>
    <row r="51" spans="1:10" s="549" customFormat="1">
      <c r="A51" s="547"/>
      <c r="B51" s="548"/>
      <c r="C51" s="548"/>
      <c r="D51" s="547"/>
      <c r="E51" s="547"/>
      <c r="F51" s="547"/>
      <c r="G51" s="547"/>
      <c r="H51" s="547"/>
      <c r="I51" s="547"/>
      <c r="J51" s="548"/>
    </row>
    <row r="52" spans="1:10" s="549" customFormat="1">
      <c r="A52" s="547"/>
      <c r="B52" s="548"/>
      <c r="C52" s="548"/>
      <c r="D52" s="547"/>
      <c r="E52" s="547"/>
      <c r="F52" s="547"/>
      <c r="G52" s="547"/>
      <c r="H52" s="547"/>
      <c r="I52" s="547"/>
      <c r="J52" s="548"/>
    </row>
    <row r="53" spans="1:10" s="549" customFormat="1">
      <c r="A53" s="547"/>
      <c r="B53" s="548"/>
      <c r="C53" s="548"/>
      <c r="D53" s="547"/>
      <c r="E53" s="547"/>
      <c r="F53" s="547"/>
      <c r="G53" s="547"/>
      <c r="H53" s="547"/>
      <c r="I53" s="547"/>
      <c r="J53" s="548"/>
    </row>
    <row r="54" spans="1:10" s="549" customFormat="1">
      <c r="A54" s="547"/>
      <c r="B54" s="548"/>
      <c r="C54" s="548"/>
      <c r="D54" s="547"/>
      <c r="E54" s="547"/>
      <c r="F54" s="547"/>
      <c r="G54" s="547"/>
      <c r="H54" s="547"/>
      <c r="I54" s="547"/>
      <c r="J54" s="548"/>
    </row>
    <row r="55" spans="1:10" s="549" customFormat="1">
      <c r="A55" s="547"/>
      <c r="B55" s="548"/>
      <c r="C55" s="548"/>
      <c r="D55" s="547"/>
      <c r="E55" s="547"/>
      <c r="F55" s="547"/>
      <c r="G55" s="547"/>
      <c r="H55" s="547"/>
      <c r="I55" s="547"/>
      <c r="J55" s="548"/>
    </row>
    <row r="56" spans="1:10" s="549" customFormat="1">
      <c r="A56" s="547"/>
      <c r="B56" s="548"/>
      <c r="C56" s="548"/>
      <c r="D56" s="547"/>
      <c r="E56" s="547"/>
      <c r="F56" s="547"/>
      <c r="G56" s="547"/>
      <c r="H56" s="547"/>
      <c r="I56" s="547"/>
      <c r="J56" s="548"/>
    </row>
    <row r="57" spans="1:10" s="549" customFormat="1">
      <c r="A57" s="547"/>
      <c r="B57" s="548"/>
      <c r="C57" s="548"/>
      <c r="D57" s="547"/>
      <c r="E57" s="547"/>
      <c r="F57" s="547"/>
      <c r="G57" s="547"/>
      <c r="H57" s="547"/>
      <c r="I57" s="547"/>
      <c r="J57" s="548"/>
    </row>
    <row r="58" spans="1:10" s="549" customFormat="1">
      <c r="A58" s="547"/>
      <c r="B58" s="548"/>
      <c r="C58" s="548"/>
      <c r="D58" s="547"/>
      <c r="E58" s="547"/>
      <c r="F58" s="547"/>
      <c r="G58" s="547"/>
      <c r="H58" s="547"/>
      <c r="I58" s="547"/>
      <c r="J58" s="548"/>
    </row>
    <row r="59" spans="1:10" s="549" customFormat="1">
      <c r="A59" s="547"/>
      <c r="B59" s="548"/>
      <c r="C59" s="548"/>
      <c r="D59" s="547"/>
      <c r="E59" s="547"/>
      <c r="F59" s="547"/>
      <c r="G59" s="547"/>
      <c r="H59" s="547"/>
      <c r="I59" s="547"/>
      <c r="J59" s="548"/>
    </row>
    <row r="60" spans="1:10" s="549" customFormat="1">
      <c r="A60" s="547"/>
      <c r="B60" s="548"/>
      <c r="C60" s="548"/>
      <c r="D60" s="547"/>
      <c r="E60" s="547"/>
      <c r="F60" s="547"/>
      <c r="G60" s="547"/>
      <c r="H60" s="547"/>
      <c r="I60" s="547"/>
      <c r="J60" s="548"/>
    </row>
    <row r="61" spans="1:10" s="549" customFormat="1">
      <c r="A61" s="547"/>
      <c r="B61" s="548"/>
      <c r="C61" s="548"/>
      <c r="D61" s="547"/>
      <c r="E61" s="547"/>
      <c r="F61" s="547"/>
      <c r="G61" s="547"/>
      <c r="H61" s="547"/>
      <c r="I61" s="547"/>
      <c r="J61" s="548"/>
    </row>
    <row r="62" spans="1:10" s="549" customFormat="1">
      <c r="A62" s="547"/>
      <c r="B62" s="548"/>
      <c r="C62" s="548"/>
      <c r="D62" s="547"/>
      <c r="E62" s="547"/>
      <c r="F62" s="547"/>
      <c r="G62" s="547"/>
      <c r="H62" s="547"/>
      <c r="I62" s="547"/>
      <c r="J62" s="548"/>
    </row>
    <row r="63" spans="1:10" s="549" customFormat="1">
      <c r="A63" s="547"/>
      <c r="B63" s="548"/>
      <c r="C63" s="548"/>
      <c r="D63" s="547"/>
      <c r="E63" s="547"/>
      <c r="F63" s="547"/>
      <c r="G63" s="547"/>
      <c r="H63" s="547"/>
      <c r="I63" s="547"/>
      <c r="J63" s="548"/>
    </row>
    <row r="64" spans="1:10" s="549" customFormat="1">
      <c r="A64" s="547"/>
      <c r="B64" s="548"/>
      <c r="C64" s="548"/>
      <c r="D64" s="547"/>
      <c r="E64" s="547"/>
      <c r="F64" s="547"/>
      <c r="G64" s="547"/>
      <c r="H64" s="547"/>
      <c r="I64" s="547"/>
      <c r="J64" s="548"/>
    </row>
    <row r="65" spans="1:10" s="549" customFormat="1">
      <c r="A65" s="547"/>
      <c r="B65" s="548"/>
      <c r="C65" s="548"/>
      <c r="D65" s="547"/>
      <c r="E65" s="547"/>
      <c r="F65" s="547"/>
      <c r="G65" s="547"/>
      <c r="H65" s="547"/>
      <c r="I65" s="547"/>
      <c r="J65" s="548"/>
    </row>
    <row r="66" spans="1:10" s="549" customFormat="1">
      <c r="A66" s="547"/>
      <c r="B66" s="548"/>
      <c r="C66" s="548"/>
      <c r="D66" s="547"/>
      <c r="E66" s="547"/>
      <c r="F66" s="547"/>
      <c r="G66" s="547"/>
      <c r="H66" s="547"/>
      <c r="I66" s="547"/>
      <c r="J66" s="548"/>
    </row>
    <row r="67" spans="1:10" s="549" customFormat="1">
      <c r="A67" s="547"/>
      <c r="B67" s="548"/>
      <c r="C67" s="548"/>
      <c r="D67" s="547"/>
      <c r="E67" s="547"/>
      <c r="F67" s="547"/>
      <c r="G67" s="547"/>
      <c r="H67" s="547"/>
      <c r="I67" s="547"/>
      <c r="J67" s="548"/>
    </row>
    <row r="68" spans="1:10" s="549" customFormat="1">
      <c r="A68" s="547"/>
      <c r="B68" s="548"/>
      <c r="C68" s="548"/>
      <c r="D68" s="547"/>
      <c r="E68" s="547"/>
      <c r="F68" s="547"/>
      <c r="G68" s="547"/>
      <c r="H68" s="547"/>
      <c r="I68" s="547"/>
      <c r="J68" s="548"/>
    </row>
    <row r="69" spans="1:10" s="549" customFormat="1">
      <c r="A69" s="547"/>
      <c r="B69" s="548"/>
      <c r="C69" s="548"/>
      <c r="D69" s="547"/>
      <c r="E69" s="547"/>
      <c r="F69" s="547"/>
      <c r="G69" s="547"/>
      <c r="H69" s="547"/>
      <c r="I69" s="547"/>
      <c r="J69" s="548"/>
    </row>
    <row r="70" spans="1:10" s="549" customFormat="1">
      <c r="A70" s="547"/>
      <c r="B70" s="548"/>
      <c r="C70" s="548"/>
      <c r="D70" s="547"/>
      <c r="E70" s="547"/>
      <c r="F70" s="547"/>
      <c r="G70" s="547"/>
      <c r="H70" s="547"/>
      <c r="I70" s="547"/>
      <c r="J70" s="548"/>
    </row>
    <row r="71" spans="1:10" s="549" customFormat="1">
      <c r="A71" s="547"/>
      <c r="B71" s="548"/>
      <c r="C71" s="548"/>
      <c r="D71" s="547"/>
      <c r="E71" s="547"/>
      <c r="F71" s="547"/>
      <c r="G71" s="547"/>
      <c r="H71" s="547"/>
      <c r="I71" s="547"/>
      <c r="J71" s="548"/>
    </row>
    <row r="72" spans="1:10" s="549" customFormat="1">
      <c r="A72" s="547"/>
      <c r="B72" s="548"/>
      <c r="C72" s="548"/>
      <c r="D72" s="547"/>
      <c r="E72" s="547"/>
      <c r="F72" s="547"/>
      <c r="G72" s="547"/>
      <c r="H72" s="547"/>
      <c r="I72" s="547"/>
      <c r="J72" s="548"/>
    </row>
    <row r="73" spans="1:10" s="549" customFormat="1">
      <c r="A73" s="547"/>
      <c r="B73" s="548"/>
      <c r="C73" s="548"/>
      <c r="D73" s="547"/>
      <c r="E73" s="547"/>
      <c r="F73" s="547"/>
      <c r="G73" s="547"/>
      <c r="H73" s="547"/>
      <c r="I73" s="547"/>
      <c r="J73" s="548"/>
    </row>
    <row r="74" spans="1:10" s="549" customFormat="1">
      <c r="A74" s="547"/>
      <c r="B74" s="548"/>
      <c r="C74" s="548"/>
      <c r="D74" s="547"/>
      <c r="E74" s="547"/>
      <c r="F74" s="547"/>
      <c r="G74" s="547"/>
      <c r="H74" s="547"/>
      <c r="I74" s="547"/>
      <c r="J74" s="548"/>
    </row>
    <row r="75" spans="1:10" s="549" customFormat="1">
      <c r="A75" s="547"/>
      <c r="B75" s="548"/>
      <c r="C75" s="548"/>
      <c r="D75" s="547"/>
      <c r="E75" s="547"/>
      <c r="F75" s="547"/>
      <c r="G75" s="547"/>
      <c r="H75" s="547"/>
      <c r="I75" s="547"/>
      <c r="J75" s="548"/>
    </row>
    <row r="76" spans="1:10" s="549" customFormat="1">
      <c r="A76" s="547"/>
      <c r="B76" s="548"/>
      <c r="C76" s="548"/>
      <c r="D76" s="547"/>
      <c r="E76" s="547"/>
      <c r="F76" s="547"/>
      <c r="G76" s="547"/>
      <c r="H76" s="547"/>
      <c r="I76" s="547"/>
      <c r="J76" s="548"/>
    </row>
    <row r="77" spans="1:10" s="549" customFormat="1">
      <c r="A77" s="547"/>
      <c r="B77" s="548"/>
      <c r="C77" s="548"/>
      <c r="D77" s="547"/>
      <c r="E77" s="547"/>
      <c r="F77" s="547"/>
      <c r="G77" s="547"/>
      <c r="H77" s="547"/>
      <c r="I77" s="547"/>
      <c r="J77" s="548"/>
    </row>
    <row r="78" spans="1:10" s="549" customFormat="1">
      <c r="A78" s="547"/>
      <c r="B78" s="548"/>
      <c r="C78" s="548"/>
      <c r="D78" s="547"/>
      <c r="E78" s="547"/>
      <c r="F78" s="547"/>
      <c r="G78" s="547"/>
      <c r="H78" s="547"/>
      <c r="I78" s="547"/>
      <c r="J78" s="548"/>
    </row>
    <row r="79" spans="1:10" s="549" customFormat="1">
      <c r="A79" s="547"/>
      <c r="B79" s="548"/>
      <c r="C79" s="548"/>
      <c r="D79" s="547"/>
      <c r="E79" s="547"/>
      <c r="F79" s="547"/>
      <c r="G79" s="547"/>
      <c r="H79" s="547"/>
      <c r="I79" s="547"/>
      <c r="J79" s="548"/>
    </row>
    <row r="80" spans="1:10" s="549" customFormat="1">
      <c r="A80" s="547"/>
      <c r="B80" s="548"/>
      <c r="C80" s="548"/>
      <c r="D80" s="547"/>
      <c r="E80" s="547"/>
      <c r="F80" s="547"/>
      <c r="G80" s="547"/>
      <c r="H80" s="547"/>
      <c r="I80" s="547"/>
      <c r="J80" s="548"/>
    </row>
    <row r="81" spans="1:10" s="549" customFormat="1">
      <c r="A81" s="547"/>
      <c r="B81" s="548"/>
      <c r="C81" s="548"/>
      <c r="D81" s="547"/>
      <c r="E81" s="547"/>
      <c r="F81" s="547"/>
      <c r="G81" s="547"/>
      <c r="H81" s="547"/>
      <c r="I81" s="547"/>
      <c r="J81" s="548"/>
    </row>
    <row r="82" spans="1:10" s="549" customFormat="1">
      <c r="A82" s="547"/>
      <c r="B82" s="548"/>
      <c r="C82" s="548"/>
      <c r="D82" s="547"/>
      <c r="E82" s="547"/>
      <c r="F82" s="547"/>
      <c r="G82" s="547"/>
      <c r="H82" s="547"/>
      <c r="I82" s="547"/>
      <c r="J82" s="548"/>
    </row>
    <row r="83" spans="1:10" s="549" customFormat="1">
      <c r="A83" s="547"/>
      <c r="B83" s="548"/>
      <c r="C83" s="548"/>
      <c r="D83" s="547"/>
      <c r="E83" s="547"/>
      <c r="F83" s="547"/>
      <c r="G83" s="547"/>
      <c r="H83" s="547"/>
      <c r="I83" s="547"/>
      <c r="J83" s="548"/>
    </row>
  </sheetData>
  <sheetProtection selectLockedCells="1"/>
  <mergeCells count="26">
    <mergeCell ref="C13:D13"/>
    <mergeCell ref="A3:J3"/>
    <mergeCell ref="A4:J4"/>
    <mergeCell ref="A6:A9"/>
    <mergeCell ref="B6:D7"/>
    <mergeCell ref="E6:G7"/>
    <mergeCell ref="H6:J7"/>
    <mergeCell ref="B8:B9"/>
    <mergeCell ref="C8:D9"/>
    <mergeCell ref="E8:E9"/>
    <mergeCell ref="F8:F9"/>
    <mergeCell ref="H8:H9"/>
    <mergeCell ref="I8:I9"/>
    <mergeCell ref="C10:D10"/>
    <mergeCell ref="C11:D11"/>
    <mergeCell ref="C12:D12"/>
    <mergeCell ref="C14:D14"/>
    <mergeCell ref="A15:J15"/>
    <mergeCell ref="A16:A19"/>
    <mergeCell ref="B16:D17"/>
    <mergeCell ref="E16:G17"/>
    <mergeCell ref="H16:J19"/>
    <mergeCell ref="B18:B19"/>
    <mergeCell ref="C18:C19"/>
    <mergeCell ref="E18:E19"/>
    <mergeCell ref="F18:F1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view="pageBreakPreview" topLeftCell="A13" zoomScaleNormal="100" zoomScaleSheetLayoutView="100" workbookViewId="0">
      <selection activeCell="G19" sqref="G19"/>
    </sheetView>
  </sheetViews>
  <sheetFormatPr defaultRowHeight="12"/>
  <cols>
    <col min="1" max="1" width="12.625" style="531" customWidth="1"/>
    <col min="2" max="3" width="13.875" style="532" customWidth="1"/>
    <col min="4" max="4" width="13.875" style="533" customWidth="1"/>
    <col min="5" max="5" width="14.125" style="534" customWidth="1"/>
    <col min="6" max="6" width="13.875" style="533" customWidth="1"/>
    <col min="7" max="16384" width="9" style="469"/>
  </cols>
  <sheetData>
    <row r="1" spans="1:6" s="993" customFormat="1" ht="14.1" customHeight="1">
      <c r="A1" s="931"/>
      <c r="B1" s="930"/>
      <c r="C1" s="930"/>
      <c r="D1" s="930"/>
      <c r="E1" s="930"/>
      <c r="F1" s="928" t="s">
        <v>1037</v>
      </c>
    </row>
    <row r="2" spans="1:6" ht="14.1" customHeight="1">
      <c r="A2" s="11"/>
      <c r="B2" s="11"/>
      <c r="C2" s="11"/>
      <c r="D2" s="11"/>
      <c r="E2" s="11"/>
      <c r="F2" s="11"/>
    </row>
    <row r="3" spans="1:6" s="1113" customFormat="1" ht="20.100000000000001" customHeight="1">
      <c r="A3" s="1558" t="s">
        <v>0</v>
      </c>
      <c r="B3" s="1558"/>
      <c r="C3" s="1558"/>
      <c r="D3" s="1558"/>
      <c r="E3" s="1558"/>
      <c r="F3" s="1558"/>
    </row>
    <row r="4" spans="1:6" s="1113" customFormat="1" ht="24" customHeight="1">
      <c r="A4" s="1559" t="s">
        <v>1</v>
      </c>
      <c r="B4" s="1559"/>
      <c r="C4" s="1559"/>
      <c r="D4" s="1559"/>
      <c r="E4" s="1559"/>
      <c r="F4" s="1559"/>
    </row>
    <row r="5" spans="1:6" s="519" customFormat="1" ht="18" customHeight="1" thickBot="1">
      <c r="A5" s="452" t="s">
        <v>334</v>
      </c>
      <c r="B5" s="518"/>
      <c r="D5" s="520"/>
      <c r="E5" s="518"/>
      <c r="F5" s="453" t="s">
        <v>335</v>
      </c>
    </row>
    <row r="6" spans="1:6" s="1113" customFormat="1" ht="23.45" customHeight="1">
      <c r="A6" s="1481" t="s">
        <v>977</v>
      </c>
      <c r="B6" s="1552" t="s">
        <v>634</v>
      </c>
      <c r="C6" s="1560"/>
      <c r="D6" s="1561" t="s">
        <v>635</v>
      </c>
      <c r="E6" s="1562"/>
      <c r="F6" s="1562"/>
    </row>
    <row r="7" spans="1:6" s="1113" customFormat="1" ht="23.45" customHeight="1">
      <c r="A7" s="1465"/>
      <c r="B7" s="1554" t="s">
        <v>181</v>
      </c>
      <c r="C7" s="1563" t="s">
        <v>636</v>
      </c>
      <c r="D7" s="1563" t="s">
        <v>181</v>
      </c>
      <c r="E7" s="1556" t="s">
        <v>602</v>
      </c>
      <c r="F7" s="521"/>
    </row>
    <row r="8" spans="1:6" s="1113" customFormat="1" ht="23.45" customHeight="1">
      <c r="A8" s="1466"/>
      <c r="B8" s="1555"/>
      <c r="C8" s="1564"/>
      <c r="D8" s="1564"/>
      <c r="E8" s="1557"/>
      <c r="F8" s="522" t="s">
        <v>637</v>
      </c>
    </row>
    <row r="9" spans="1:6" s="1113" customFormat="1" ht="40.5" customHeight="1">
      <c r="A9" s="1128" t="s">
        <v>566</v>
      </c>
      <c r="B9" s="52">
        <v>5416</v>
      </c>
      <c r="C9" s="52">
        <v>118514</v>
      </c>
      <c r="D9" s="52">
        <v>2093</v>
      </c>
      <c r="E9" s="52">
        <v>29051</v>
      </c>
      <c r="F9" s="52">
        <v>1388.0076445293837</v>
      </c>
    </row>
    <row r="10" spans="1:6" s="1113" customFormat="1" ht="40.5" customHeight="1">
      <c r="A10" s="1128" t="s">
        <v>844</v>
      </c>
      <c r="B10" s="52">
        <v>6373</v>
      </c>
      <c r="C10" s="52">
        <v>153563</v>
      </c>
      <c r="D10" s="52">
        <v>1951</v>
      </c>
      <c r="E10" s="52">
        <v>26592</v>
      </c>
      <c r="F10" s="52">
        <v>1363</v>
      </c>
    </row>
    <row r="11" spans="1:6" s="1113" customFormat="1" ht="40.5" customHeight="1">
      <c r="A11" s="1128" t="s">
        <v>1009</v>
      </c>
      <c r="B11" s="52">
        <v>4976</v>
      </c>
      <c r="C11" s="52">
        <v>107648</v>
      </c>
      <c r="D11" s="52">
        <v>1740</v>
      </c>
      <c r="E11" s="52">
        <v>24134</v>
      </c>
      <c r="F11" s="52">
        <v>1387</v>
      </c>
    </row>
    <row r="12" spans="1:6" s="1113" customFormat="1" ht="40.5" customHeight="1">
      <c r="A12" s="1128" t="s">
        <v>1010</v>
      </c>
      <c r="B12" s="52">
        <v>4482</v>
      </c>
      <c r="C12" s="52">
        <v>99115</v>
      </c>
      <c r="D12" s="52">
        <v>1506</v>
      </c>
      <c r="E12" s="52">
        <v>19668</v>
      </c>
      <c r="F12" s="52">
        <v>1306</v>
      </c>
    </row>
    <row r="13" spans="1:6" s="472" customFormat="1" ht="40.5" customHeight="1" thickBot="1">
      <c r="A13" s="1129" t="s">
        <v>1087</v>
      </c>
      <c r="B13" s="523">
        <v>5364</v>
      </c>
      <c r="C13" s="523">
        <v>107967</v>
      </c>
      <c r="D13" s="523">
        <v>1711</v>
      </c>
      <c r="E13" s="523">
        <v>22363</v>
      </c>
      <c r="F13" s="523">
        <v>1307</v>
      </c>
    </row>
    <row r="14" spans="1:6" s="1113" customFormat="1" ht="30" customHeight="1" thickBot="1">
      <c r="A14" s="1550"/>
      <c r="B14" s="1551"/>
      <c r="C14" s="1551"/>
      <c r="D14" s="1551"/>
      <c r="E14" s="1551"/>
      <c r="F14" s="1551"/>
    </row>
    <row r="15" spans="1:6" s="1113" customFormat="1" ht="23.45" customHeight="1">
      <c r="A15" s="1464" t="s">
        <v>977</v>
      </c>
      <c r="B15" s="1552" t="s">
        <v>638</v>
      </c>
      <c r="C15" s="1553"/>
      <c r="D15" s="1553"/>
      <c r="E15" s="1535" t="s">
        <v>1148</v>
      </c>
      <c r="F15" s="1536"/>
    </row>
    <row r="16" spans="1:6" s="1113" customFormat="1" ht="23.45" customHeight="1">
      <c r="A16" s="1465"/>
      <c r="B16" s="1554" t="s">
        <v>181</v>
      </c>
      <c r="C16" s="1556" t="s">
        <v>636</v>
      </c>
      <c r="D16" s="521"/>
      <c r="E16" s="1537"/>
      <c r="F16" s="1538"/>
    </row>
    <row r="17" spans="1:6" s="1113" customFormat="1" ht="23.45" customHeight="1">
      <c r="A17" s="1466"/>
      <c r="B17" s="1555"/>
      <c r="C17" s="1557"/>
      <c r="D17" s="522" t="s">
        <v>637</v>
      </c>
      <c r="E17" s="1539"/>
      <c r="F17" s="1540"/>
    </row>
    <row r="18" spans="1:6" s="1113" customFormat="1" ht="40.5" customHeight="1">
      <c r="A18" s="1128" t="s">
        <v>566</v>
      </c>
      <c r="B18" s="1132">
        <v>3323</v>
      </c>
      <c r="C18" s="1133">
        <v>89463</v>
      </c>
      <c r="D18" s="1133">
        <v>2692.2359313873008</v>
      </c>
    </row>
    <row r="19" spans="1:6" s="1113" customFormat="1" ht="40.5" customHeight="1">
      <c r="A19" s="1128" t="s">
        <v>844</v>
      </c>
      <c r="B19" s="1132">
        <v>4422</v>
      </c>
      <c r="C19" s="1133">
        <v>126971</v>
      </c>
      <c r="D19" s="1133">
        <v>2871</v>
      </c>
    </row>
    <row r="20" spans="1:6" s="1113" customFormat="1" ht="40.5" customHeight="1">
      <c r="A20" s="1128" t="s">
        <v>1009</v>
      </c>
      <c r="B20" s="1132">
        <v>3236</v>
      </c>
      <c r="C20" s="1133">
        <v>83514</v>
      </c>
      <c r="D20" s="1133">
        <v>2581</v>
      </c>
    </row>
    <row r="21" spans="1:6" s="1113" customFormat="1" ht="40.5" customHeight="1">
      <c r="A21" s="1128" t="s">
        <v>1010</v>
      </c>
      <c r="B21" s="1132">
        <v>2976</v>
      </c>
      <c r="C21" s="1133">
        <v>79447</v>
      </c>
      <c r="D21" s="1133">
        <v>2670</v>
      </c>
    </row>
    <row r="22" spans="1:6" s="472" customFormat="1" ht="40.5" customHeight="1" thickBot="1">
      <c r="A22" s="282" t="s">
        <v>1087</v>
      </c>
      <c r="B22" s="524">
        <v>3653</v>
      </c>
      <c r="C22" s="460">
        <v>85604</v>
      </c>
      <c r="D22" s="460">
        <v>2343</v>
      </c>
    </row>
    <row r="23" spans="1:6" s="528" customFormat="1" ht="11.1" customHeight="1">
      <c r="A23" s="525" t="s">
        <v>621</v>
      </c>
      <c r="B23" s="525"/>
      <c r="C23" s="525"/>
      <c r="D23" s="525"/>
      <c r="E23" s="526"/>
      <c r="F23" s="527" t="s">
        <v>7</v>
      </c>
    </row>
    <row r="24" spans="1:6" s="528" customFormat="1" ht="11.1" customHeight="1">
      <c r="A24" s="529" t="s">
        <v>639</v>
      </c>
      <c r="B24" s="529"/>
      <c r="C24" s="529"/>
      <c r="D24" s="529"/>
      <c r="E24" s="530"/>
      <c r="F24" s="529"/>
    </row>
    <row r="25" spans="1:6" s="1113" customFormat="1" ht="11.25">
      <c r="B25" s="482"/>
      <c r="C25" s="482"/>
      <c r="D25" s="481"/>
      <c r="E25" s="480"/>
      <c r="F25" s="481"/>
    </row>
    <row r="26" spans="1:6" s="1113" customFormat="1" ht="11.25">
      <c r="B26" s="482"/>
      <c r="C26" s="482"/>
      <c r="D26" s="481"/>
      <c r="E26" s="480"/>
      <c r="F26" s="481"/>
    </row>
    <row r="27" spans="1:6" s="1113" customFormat="1" ht="11.25">
      <c r="B27" s="482"/>
      <c r="C27" s="482"/>
      <c r="D27" s="481"/>
      <c r="E27" s="480"/>
      <c r="F27" s="481"/>
    </row>
    <row r="28" spans="1:6" s="1113" customFormat="1" ht="11.25">
      <c r="B28" s="482"/>
      <c r="C28" s="482"/>
      <c r="D28" s="481"/>
      <c r="E28" s="480"/>
      <c r="F28" s="481"/>
    </row>
    <row r="29" spans="1:6" s="1113" customFormat="1" ht="11.25">
      <c r="B29" s="482"/>
      <c r="C29" s="482"/>
      <c r="D29" s="481"/>
      <c r="E29" s="480"/>
      <c r="F29" s="481"/>
    </row>
    <row r="30" spans="1:6" s="1113" customFormat="1" ht="11.25">
      <c r="B30" s="482"/>
      <c r="C30" s="482"/>
      <c r="D30" s="481"/>
      <c r="E30" s="480"/>
      <c r="F30" s="481"/>
    </row>
    <row r="31" spans="1:6" s="1113" customFormat="1" ht="11.25">
      <c r="B31" s="482"/>
      <c r="C31" s="482"/>
      <c r="D31" s="481"/>
      <c r="E31" s="480"/>
      <c r="F31" s="481"/>
    </row>
    <row r="32" spans="1:6" s="1113" customFormat="1" ht="11.25">
      <c r="B32" s="482"/>
      <c r="C32" s="482"/>
      <c r="D32" s="481"/>
      <c r="E32" s="480"/>
      <c r="F32" s="481"/>
    </row>
    <row r="33" spans="2:6" s="1113" customFormat="1" ht="11.25">
      <c r="B33" s="482"/>
      <c r="C33" s="482"/>
      <c r="D33" s="481"/>
      <c r="E33" s="480"/>
      <c r="F33" s="481"/>
    </row>
    <row r="34" spans="2:6" s="1113" customFormat="1" ht="11.25">
      <c r="B34" s="482"/>
      <c r="C34" s="482"/>
      <c r="D34" s="481"/>
      <c r="E34" s="480"/>
      <c r="F34" s="481"/>
    </row>
    <row r="35" spans="2:6" s="1113" customFormat="1" ht="11.25">
      <c r="B35" s="482"/>
      <c r="C35" s="482"/>
      <c r="D35" s="481"/>
      <c r="E35" s="480"/>
      <c r="F35" s="481"/>
    </row>
    <row r="36" spans="2:6" s="1113" customFormat="1" ht="11.25">
      <c r="B36" s="482"/>
      <c r="C36" s="482"/>
      <c r="D36" s="481"/>
      <c r="E36" s="480"/>
      <c r="F36" s="481"/>
    </row>
    <row r="37" spans="2:6" s="1113" customFormat="1" ht="11.25">
      <c r="B37" s="482"/>
      <c r="C37" s="482"/>
      <c r="D37" s="481"/>
      <c r="E37" s="480"/>
      <c r="F37" s="481"/>
    </row>
    <row r="38" spans="2:6" s="1113" customFormat="1" ht="11.25">
      <c r="B38" s="482"/>
      <c r="C38" s="482"/>
      <c r="D38" s="481"/>
      <c r="E38" s="480"/>
      <c r="F38" s="481"/>
    </row>
    <row r="39" spans="2:6" s="1113" customFormat="1" ht="11.25">
      <c r="B39" s="482"/>
      <c r="C39" s="482"/>
      <c r="D39" s="481"/>
      <c r="E39" s="480"/>
      <c r="F39" s="481"/>
    </row>
    <row r="40" spans="2:6" s="1113" customFormat="1" ht="11.25">
      <c r="B40" s="482"/>
      <c r="C40" s="482"/>
      <c r="D40" s="481"/>
      <c r="E40" s="480"/>
      <c r="F40" s="481"/>
    </row>
    <row r="41" spans="2:6" s="1113" customFormat="1" ht="11.25">
      <c r="B41" s="482"/>
      <c r="C41" s="482"/>
      <c r="D41" s="481"/>
      <c r="E41" s="480"/>
      <c r="F41" s="481"/>
    </row>
    <row r="42" spans="2:6" s="1113" customFormat="1" ht="11.25">
      <c r="B42" s="482"/>
      <c r="C42" s="482"/>
      <c r="D42" s="481"/>
      <c r="E42" s="480"/>
      <c r="F42" s="481"/>
    </row>
    <row r="43" spans="2:6" s="1113" customFormat="1" ht="11.25">
      <c r="B43" s="482"/>
      <c r="C43" s="482"/>
      <c r="D43" s="481"/>
      <c r="E43" s="480"/>
      <c r="F43" s="481"/>
    </row>
    <row r="44" spans="2:6" s="1113" customFormat="1" ht="11.25">
      <c r="B44" s="482"/>
      <c r="C44" s="482"/>
      <c r="D44" s="481"/>
      <c r="E44" s="480"/>
      <c r="F44" s="481"/>
    </row>
    <row r="45" spans="2:6" s="1113" customFormat="1" ht="11.25">
      <c r="B45" s="482"/>
      <c r="C45" s="482"/>
      <c r="D45" s="481"/>
      <c r="E45" s="480"/>
      <c r="F45" s="481"/>
    </row>
    <row r="46" spans="2:6" s="1113" customFormat="1" ht="11.25">
      <c r="B46" s="482"/>
      <c r="C46" s="482"/>
      <c r="D46" s="481"/>
      <c r="E46" s="480"/>
      <c r="F46" s="481"/>
    </row>
    <row r="47" spans="2:6" s="1113" customFormat="1" ht="11.25">
      <c r="B47" s="482"/>
      <c r="C47" s="482"/>
      <c r="D47" s="481"/>
      <c r="E47" s="480"/>
      <c r="F47" s="481"/>
    </row>
    <row r="48" spans="2:6" s="1113" customFormat="1" ht="11.25">
      <c r="B48" s="482"/>
      <c r="C48" s="482"/>
      <c r="D48" s="481"/>
      <c r="E48" s="480"/>
      <c r="F48" s="481"/>
    </row>
    <row r="49" spans="2:6" s="1113" customFormat="1" ht="11.25">
      <c r="B49" s="482"/>
      <c r="C49" s="482"/>
      <c r="D49" s="481"/>
      <c r="E49" s="480"/>
      <c r="F49" s="481"/>
    </row>
    <row r="50" spans="2:6" s="1113" customFormat="1" ht="11.25">
      <c r="B50" s="482"/>
      <c r="C50" s="482"/>
      <c r="D50" s="481"/>
      <c r="E50" s="480"/>
      <c r="F50" s="481"/>
    </row>
    <row r="51" spans="2:6" s="1113" customFormat="1" ht="11.25">
      <c r="B51" s="482"/>
      <c r="C51" s="482"/>
      <c r="D51" s="481"/>
      <c r="E51" s="480"/>
      <c r="F51" s="481"/>
    </row>
    <row r="52" spans="2:6" s="1113" customFormat="1" ht="11.25">
      <c r="B52" s="482"/>
      <c r="C52" s="482"/>
      <c r="D52" s="481"/>
      <c r="E52" s="480"/>
      <c r="F52" s="481"/>
    </row>
    <row r="53" spans="2:6" s="1113" customFormat="1" ht="11.25">
      <c r="B53" s="482"/>
      <c r="C53" s="482"/>
      <c r="D53" s="481"/>
      <c r="E53" s="480"/>
      <c r="F53" s="481"/>
    </row>
    <row r="54" spans="2:6" s="1113" customFormat="1" ht="11.25">
      <c r="B54" s="482"/>
      <c r="C54" s="482"/>
      <c r="D54" s="481"/>
      <c r="E54" s="480"/>
      <c r="F54" s="481"/>
    </row>
    <row r="55" spans="2:6" s="1113" customFormat="1" ht="11.25">
      <c r="B55" s="482"/>
      <c r="C55" s="482"/>
      <c r="D55" s="481"/>
      <c r="E55" s="480"/>
      <c r="F55" s="481"/>
    </row>
    <row r="56" spans="2:6" s="1113" customFormat="1" ht="11.25">
      <c r="B56" s="482"/>
      <c r="C56" s="482"/>
      <c r="D56" s="481"/>
      <c r="E56" s="480"/>
      <c r="F56" s="481"/>
    </row>
    <row r="57" spans="2:6" s="1113" customFormat="1" ht="11.25">
      <c r="B57" s="482"/>
      <c r="C57" s="482"/>
      <c r="D57" s="481"/>
      <c r="E57" s="480"/>
      <c r="F57" s="481"/>
    </row>
    <row r="58" spans="2:6" s="1113" customFormat="1" ht="11.25">
      <c r="B58" s="482"/>
      <c r="C58" s="482"/>
      <c r="D58" s="481"/>
      <c r="E58" s="480"/>
      <c r="F58" s="481"/>
    </row>
    <row r="59" spans="2:6" s="1113" customFormat="1" ht="11.25">
      <c r="B59" s="482"/>
      <c r="C59" s="482"/>
      <c r="D59" s="481"/>
      <c r="E59" s="480"/>
      <c r="F59" s="481"/>
    </row>
    <row r="60" spans="2:6" s="1113" customFormat="1" ht="11.25">
      <c r="B60" s="482"/>
      <c r="C60" s="482"/>
      <c r="D60" s="481"/>
      <c r="E60" s="480"/>
      <c r="F60" s="481"/>
    </row>
    <row r="61" spans="2:6" s="1113" customFormat="1" ht="11.25">
      <c r="B61" s="482"/>
      <c r="C61" s="482"/>
      <c r="D61" s="481"/>
      <c r="E61" s="480"/>
      <c r="F61" s="481"/>
    </row>
    <row r="62" spans="2:6" s="1113" customFormat="1" ht="11.25">
      <c r="B62" s="482"/>
      <c r="C62" s="482"/>
      <c r="D62" s="481"/>
      <c r="E62" s="480"/>
      <c r="F62" s="481"/>
    </row>
    <row r="63" spans="2:6" s="1113" customFormat="1" ht="11.25">
      <c r="B63" s="482"/>
      <c r="C63" s="482"/>
      <c r="D63" s="481"/>
      <c r="E63" s="480"/>
      <c r="F63" s="481"/>
    </row>
    <row r="64" spans="2:6" s="1113" customFormat="1" ht="11.25">
      <c r="B64" s="482"/>
      <c r="C64" s="482"/>
      <c r="D64" s="481"/>
      <c r="E64" s="480"/>
      <c r="F64" s="481"/>
    </row>
    <row r="65" spans="2:6" s="1113" customFormat="1" ht="11.25">
      <c r="B65" s="482"/>
      <c r="C65" s="482"/>
      <c r="D65" s="481"/>
      <c r="E65" s="480"/>
      <c r="F65" s="481"/>
    </row>
    <row r="66" spans="2:6" s="1113" customFormat="1" ht="11.25">
      <c r="B66" s="482"/>
      <c r="C66" s="482"/>
      <c r="D66" s="481"/>
      <c r="E66" s="480"/>
      <c r="F66" s="481"/>
    </row>
    <row r="67" spans="2:6" s="1113" customFormat="1" ht="11.25">
      <c r="B67" s="482"/>
      <c r="C67" s="482"/>
      <c r="D67" s="481"/>
      <c r="E67" s="480"/>
      <c r="F67" s="481"/>
    </row>
    <row r="68" spans="2:6" s="1113" customFormat="1" ht="11.25">
      <c r="B68" s="482"/>
      <c r="C68" s="482"/>
      <c r="D68" s="481"/>
      <c r="E68" s="480"/>
      <c r="F68" s="481"/>
    </row>
    <row r="69" spans="2:6" s="1113" customFormat="1" ht="11.25">
      <c r="B69" s="482"/>
      <c r="C69" s="482"/>
      <c r="D69" s="481"/>
      <c r="E69" s="480"/>
      <c r="F69" s="481"/>
    </row>
    <row r="70" spans="2:6" s="1113" customFormat="1" ht="11.25">
      <c r="B70" s="482"/>
      <c r="C70" s="482"/>
      <c r="D70" s="481"/>
      <c r="E70" s="480"/>
      <c r="F70" s="481"/>
    </row>
    <row r="71" spans="2:6" s="1113" customFormat="1" ht="11.25">
      <c r="B71" s="482"/>
      <c r="C71" s="482"/>
      <c r="D71" s="481"/>
      <c r="E71" s="480"/>
      <c r="F71" s="481"/>
    </row>
    <row r="72" spans="2:6" s="1113" customFormat="1" ht="11.25">
      <c r="B72" s="482"/>
      <c r="C72" s="482"/>
      <c r="D72" s="481"/>
      <c r="E72" s="480"/>
      <c r="F72" s="481"/>
    </row>
    <row r="73" spans="2:6" s="1113" customFormat="1" ht="11.25">
      <c r="B73" s="482"/>
      <c r="C73" s="482"/>
      <c r="D73" s="481"/>
      <c r="E73" s="480"/>
      <c r="F73" s="481"/>
    </row>
    <row r="74" spans="2:6" s="1113" customFormat="1" ht="11.25">
      <c r="B74" s="482"/>
      <c r="C74" s="482"/>
      <c r="D74" s="481"/>
      <c r="E74" s="480"/>
      <c r="F74" s="481"/>
    </row>
    <row r="75" spans="2:6" s="1113" customFormat="1" ht="11.25">
      <c r="B75" s="482"/>
      <c r="C75" s="482"/>
      <c r="D75" s="481"/>
      <c r="E75" s="480"/>
      <c r="F75" s="481"/>
    </row>
    <row r="76" spans="2:6" s="1113" customFormat="1" ht="11.25">
      <c r="B76" s="482"/>
      <c r="C76" s="482"/>
      <c r="D76" s="481"/>
      <c r="E76" s="480"/>
      <c r="F76" s="481"/>
    </row>
    <row r="77" spans="2:6" s="1113" customFormat="1" ht="11.25">
      <c r="B77" s="482"/>
      <c r="C77" s="482"/>
      <c r="D77" s="481"/>
      <c r="E77" s="480"/>
      <c r="F77" s="481"/>
    </row>
    <row r="78" spans="2:6" s="1113" customFormat="1" ht="11.25">
      <c r="B78" s="482"/>
      <c r="C78" s="482"/>
      <c r="D78" s="481"/>
      <c r="E78" s="480"/>
      <c r="F78" s="481"/>
    </row>
    <row r="79" spans="2:6" s="1113" customFormat="1" ht="11.25">
      <c r="B79" s="482"/>
      <c r="C79" s="482"/>
      <c r="D79" s="481"/>
      <c r="E79" s="480"/>
      <c r="F79" s="481"/>
    </row>
    <row r="80" spans="2:6" s="1113" customFormat="1" ht="11.25">
      <c r="B80" s="482"/>
      <c r="C80" s="482"/>
      <c r="D80" s="481"/>
      <c r="E80" s="480"/>
      <c r="F80" s="481"/>
    </row>
  </sheetData>
  <sheetProtection selectLockedCells="1"/>
  <mergeCells count="15">
    <mergeCell ref="A3:F3"/>
    <mergeCell ref="A4:F4"/>
    <mergeCell ref="A6:A8"/>
    <mergeCell ref="B6:C6"/>
    <mergeCell ref="D6:F6"/>
    <mergeCell ref="B7:B8"/>
    <mergeCell ref="C7:C8"/>
    <mergeCell ref="D7:D8"/>
    <mergeCell ref="E7:E8"/>
    <mergeCell ref="A14:F14"/>
    <mergeCell ref="A15:A17"/>
    <mergeCell ref="B15:D15"/>
    <mergeCell ref="E15:F17"/>
    <mergeCell ref="B16:B17"/>
    <mergeCell ref="C16:C17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3"/>
  <sheetViews>
    <sheetView view="pageBreakPreview" topLeftCell="A100" zoomScaleNormal="100" zoomScaleSheetLayoutView="100" workbookViewId="0">
      <selection activeCell="G19" sqref="G19"/>
    </sheetView>
  </sheetViews>
  <sheetFormatPr defaultRowHeight="11.25"/>
  <cols>
    <col min="1" max="1" width="7.75" style="329" customWidth="1"/>
    <col min="2" max="2" width="9.25" style="330" customWidth="1"/>
    <col min="3" max="3" width="8.125" style="330" customWidth="1"/>
    <col min="4" max="4" width="6.625" style="330" customWidth="1"/>
    <col min="5" max="5" width="8.125" style="517" customWidth="1"/>
    <col min="6" max="7" width="8.125" style="330" customWidth="1"/>
    <col min="8" max="8" width="9.25" style="517" bestFit="1" customWidth="1"/>
    <col min="9" max="9" width="9.75" style="331" customWidth="1"/>
    <col min="10" max="10" width="7.125" style="331" customWidth="1"/>
    <col min="11" max="16384" width="9" style="328"/>
  </cols>
  <sheetData>
    <row r="1" spans="1:10" s="994" customFormat="1" ht="14.1" customHeight="1">
      <c r="A1" s="959" t="s">
        <v>1038</v>
      </c>
      <c r="B1" s="930"/>
      <c r="C1" s="930"/>
      <c r="D1" s="930"/>
      <c r="E1" s="930"/>
      <c r="F1" s="930"/>
      <c r="G1" s="930"/>
      <c r="H1" s="930"/>
      <c r="I1" s="930"/>
      <c r="J1" s="930"/>
    </row>
    <row r="2" spans="1:10" ht="14.1" customHeight="1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0" s="316" customFormat="1" ht="20.100000000000001" customHeight="1">
      <c r="A3" s="1435" t="s">
        <v>640</v>
      </c>
      <c r="B3" s="1435"/>
      <c r="C3" s="1435"/>
      <c r="D3" s="1435"/>
      <c r="E3" s="1435"/>
      <c r="F3" s="1435"/>
      <c r="G3" s="1435"/>
      <c r="H3" s="1435"/>
      <c r="I3" s="1435"/>
      <c r="J3" s="1435"/>
    </row>
    <row r="4" spans="1:10" s="317" customFormat="1" ht="24" customHeight="1">
      <c r="A4" s="1450"/>
      <c r="B4" s="1450"/>
      <c r="C4" s="1450"/>
      <c r="D4" s="1450"/>
      <c r="E4" s="1450"/>
      <c r="F4" s="1450"/>
      <c r="G4" s="1450"/>
      <c r="H4" s="1450"/>
      <c r="I4" s="1450"/>
      <c r="J4" s="1450"/>
    </row>
    <row r="5" spans="1:10" s="320" customFormat="1" ht="18" customHeight="1" thickBot="1">
      <c r="A5" s="1165" t="s">
        <v>334</v>
      </c>
      <c r="B5" s="1166"/>
      <c r="C5" s="1166"/>
      <c r="D5" s="1166"/>
      <c r="E5" s="1167"/>
      <c r="F5" s="1166"/>
      <c r="G5" s="1166"/>
      <c r="H5" s="1167"/>
      <c r="I5" s="1163"/>
      <c r="J5" s="1168" t="s">
        <v>335</v>
      </c>
    </row>
    <row r="6" spans="1:10" s="313" customFormat="1" ht="18.95" customHeight="1">
      <c r="A6" s="1666" t="s">
        <v>978</v>
      </c>
      <c r="B6" s="1668" t="s">
        <v>641</v>
      </c>
      <c r="C6" s="1669"/>
      <c r="D6" s="1669"/>
      <c r="E6" s="1669"/>
      <c r="F6" s="1669"/>
      <c r="G6" s="1669"/>
      <c r="H6" s="1669"/>
      <c r="I6" s="1669"/>
      <c r="J6" s="1669"/>
    </row>
    <row r="7" spans="1:10" s="313" customFormat="1" ht="18.95" customHeight="1">
      <c r="A7" s="1657"/>
      <c r="B7" s="1617" t="s">
        <v>337</v>
      </c>
      <c r="C7" s="1618"/>
      <c r="D7" s="1619"/>
      <c r="E7" s="1622" t="s">
        <v>1149</v>
      </c>
      <c r="F7" s="1350"/>
      <c r="G7" s="1350"/>
      <c r="H7" s="1620" t="s">
        <v>1013</v>
      </c>
      <c r="I7" s="1578"/>
      <c r="J7" s="1578"/>
    </row>
    <row r="8" spans="1:10" s="313" customFormat="1" ht="18.95" customHeight="1">
      <c r="A8" s="1657"/>
      <c r="B8" s="1639" t="s">
        <v>181</v>
      </c>
      <c r="C8" s="1589" t="s">
        <v>602</v>
      </c>
      <c r="D8" s="1624"/>
      <c r="E8" s="1621" t="s">
        <v>181</v>
      </c>
      <c r="F8" s="1610" t="s">
        <v>602</v>
      </c>
      <c r="G8" s="1102"/>
      <c r="H8" s="1621" t="s">
        <v>181</v>
      </c>
      <c r="I8" s="1610" t="s">
        <v>602</v>
      </c>
      <c r="J8" s="488"/>
    </row>
    <row r="9" spans="1:10" s="313" customFormat="1" ht="18.95" customHeight="1">
      <c r="A9" s="1657"/>
      <c r="B9" s="1579"/>
      <c r="C9" s="1591"/>
      <c r="D9" s="1625"/>
      <c r="E9" s="1622"/>
      <c r="F9" s="1449"/>
      <c r="G9" s="1628" t="s">
        <v>609</v>
      </c>
      <c r="H9" s="1622"/>
      <c r="I9" s="1449"/>
      <c r="J9" s="1612" t="s">
        <v>609</v>
      </c>
    </row>
    <row r="10" spans="1:10" s="313" customFormat="1" ht="18.95" customHeight="1">
      <c r="A10" s="1667"/>
      <c r="B10" s="1640"/>
      <c r="C10" s="1593"/>
      <c r="D10" s="1626"/>
      <c r="E10" s="1623"/>
      <c r="F10" s="1611"/>
      <c r="G10" s="1629"/>
      <c r="H10" s="1623"/>
      <c r="I10" s="1611"/>
      <c r="J10" s="1613"/>
    </row>
    <row r="11" spans="1:10" s="324" customFormat="1" ht="36.950000000000003" customHeight="1">
      <c r="A11" s="457">
        <v>2012</v>
      </c>
      <c r="B11" s="1133">
        <v>10573</v>
      </c>
      <c r="C11" s="1597">
        <v>400435</v>
      </c>
      <c r="D11" s="1597"/>
      <c r="E11" s="1133">
        <v>2329</v>
      </c>
      <c r="F11" s="1133">
        <v>85886</v>
      </c>
      <c r="G11" s="1133">
        <v>3687.6771146414771</v>
      </c>
      <c r="H11" s="1133">
        <v>5054</v>
      </c>
      <c r="I11" s="1133">
        <v>165767</v>
      </c>
      <c r="J11" s="1133">
        <v>3279.9168975069251</v>
      </c>
    </row>
    <row r="12" spans="1:10" s="324" customFormat="1" ht="36.950000000000003" customHeight="1">
      <c r="A12" s="457">
        <v>2013</v>
      </c>
      <c r="B12" s="1133">
        <v>10512</v>
      </c>
      <c r="C12" s="1597">
        <v>402086</v>
      </c>
      <c r="D12" s="1597"/>
      <c r="E12" s="1133">
        <v>2288</v>
      </c>
      <c r="F12" s="1133">
        <v>97098</v>
      </c>
      <c r="G12" s="1133">
        <v>4243.7937062937062</v>
      </c>
      <c r="H12" s="1133">
        <v>4848</v>
      </c>
      <c r="I12" s="1133">
        <v>159540</v>
      </c>
      <c r="J12" s="1133">
        <v>3290.841584158416</v>
      </c>
    </row>
    <row r="13" spans="1:10" s="324" customFormat="1" ht="36.950000000000003" customHeight="1">
      <c r="A13" s="457">
        <v>2014</v>
      </c>
      <c r="B13" s="1133">
        <v>10068</v>
      </c>
      <c r="C13" s="1597">
        <v>356272</v>
      </c>
      <c r="D13" s="1597"/>
      <c r="E13" s="1133">
        <v>2249</v>
      </c>
      <c r="F13" s="1133">
        <v>80437</v>
      </c>
      <c r="G13" s="1133">
        <v>3576.5673632725657</v>
      </c>
      <c r="H13" s="1133">
        <v>4785</v>
      </c>
      <c r="I13" s="1133">
        <v>140121</v>
      </c>
      <c r="J13" s="1133">
        <v>2928.3385579937299</v>
      </c>
    </row>
    <row r="14" spans="1:10" s="324" customFormat="1" ht="36.950000000000003" customHeight="1">
      <c r="A14" s="457">
        <v>2015</v>
      </c>
      <c r="B14" s="1133">
        <v>10065</v>
      </c>
      <c r="C14" s="1597">
        <v>362747</v>
      </c>
      <c r="D14" s="1597"/>
      <c r="E14" s="1133">
        <v>1997</v>
      </c>
      <c r="F14" s="1133">
        <v>79060</v>
      </c>
      <c r="G14" s="1133">
        <v>3958.938407611417</v>
      </c>
      <c r="H14" s="1133">
        <v>4652</v>
      </c>
      <c r="I14" s="1133">
        <v>141119</v>
      </c>
      <c r="J14" s="1133">
        <v>3033.5124677558038</v>
      </c>
    </row>
    <row r="15" spans="1:10" s="324" customFormat="1" ht="36.950000000000003" customHeight="1" thickBot="1">
      <c r="A15" s="459">
        <v>2016</v>
      </c>
      <c r="B15" s="460">
        <v>9320</v>
      </c>
      <c r="C15" s="1598">
        <v>352115</v>
      </c>
      <c r="D15" s="1598"/>
      <c r="E15" s="460">
        <v>1467</v>
      </c>
      <c r="F15" s="460">
        <v>58484</v>
      </c>
      <c r="G15" s="460">
        <v>3987</v>
      </c>
      <c r="H15" s="460">
        <v>4398</v>
      </c>
      <c r="I15" s="460">
        <v>140502</v>
      </c>
      <c r="J15" s="460">
        <v>3195</v>
      </c>
    </row>
    <row r="16" spans="1:10" s="1113" customFormat="1" ht="25.7" customHeight="1" thickBot="1">
      <c r="A16" s="1462"/>
      <c r="B16" s="1463"/>
      <c r="C16" s="1463"/>
      <c r="D16" s="1463"/>
      <c r="E16" s="1463"/>
      <c r="F16" s="1463"/>
      <c r="G16" s="1463"/>
      <c r="H16" s="1463"/>
      <c r="I16" s="1463"/>
      <c r="J16" s="1463"/>
    </row>
    <row r="17" spans="1:10" s="313" customFormat="1" ht="18.95" customHeight="1">
      <c r="A17" s="1658" t="s">
        <v>978</v>
      </c>
      <c r="B17" s="1661" t="s">
        <v>2</v>
      </c>
      <c r="C17" s="1662"/>
      <c r="D17" s="1662"/>
      <c r="E17" s="1662"/>
      <c r="F17" s="1662"/>
      <c r="G17" s="1662"/>
      <c r="H17" s="1662"/>
      <c r="I17" s="1662"/>
      <c r="J17" s="1662"/>
    </row>
    <row r="18" spans="1:10" s="313" customFormat="1" ht="18.95" customHeight="1">
      <c r="A18" s="1659"/>
      <c r="B18" s="1663" t="s">
        <v>642</v>
      </c>
      <c r="C18" s="1350"/>
      <c r="D18" s="1350"/>
      <c r="E18" s="1622" t="s">
        <v>643</v>
      </c>
      <c r="F18" s="1350"/>
      <c r="G18" s="1350"/>
      <c r="H18" s="1620" t="s">
        <v>644</v>
      </c>
      <c r="I18" s="1578"/>
      <c r="J18" s="1578"/>
    </row>
    <row r="19" spans="1:10" s="313" customFormat="1" ht="18.95" customHeight="1">
      <c r="A19" s="1659"/>
      <c r="B19" s="1664" t="s">
        <v>181</v>
      </c>
      <c r="C19" s="1610" t="s">
        <v>602</v>
      </c>
      <c r="D19" s="1102"/>
      <c r="E19" s="1621" t="s">
        <v>181</v>
      </c>
      <c r="F19" s="1610" t="s">
        <v>602</v>
      </c>
      <c r="G19" s="1102"/>
      <c r="H19" s="1621" t="s">
        <v>181</v>
      </c>
      <c r="I19" s="1610" t="s">
        <v>602</v>
      </c>
      <c r="J19" s="488"/>
    </row>
    <row r="20" spans="1:10" s="313" customFormat="1" ht="18.95" customHeight="1">
      <c r="A20" s="1659"/>
      <c r="B20" s="1663"/>
      <c r="C20" s="1449"/>
      <c r="D20" s="1601" t="s">
        <v>609</v>
      </c>
      <c r="E20" s="1622"/>
      <c r="F20" s="1449"/>
      <c r="G20" s="1628" t="s">
        <v>609</v>
      </c>
      <c r="H20" s="1622"/>
      <c r="I20" s="1610"/>
      <c r="J20" s="1612" t="s">
        <v>609</v>
      </c>
    </row>
    <row r="21" spans="1:10" s="313" customFormat="1" ht="18.95" customHeight="1">
      <c r="A21" s="1660"/>
      <c r="B21" s="1665"/>
      <c r="C21" s="1611"/>
      <c r="D21" s="1602"/>
      <c r="E21" s="1623"/>
      <c r="F21" s="1611"/>
      <c r="G21" s="1629"/>
      <c r="H21" s="1623"/>
      <c r="I21" s="1648"/>
      <c r="J21" s="1613"/>
    </row>
    <row r="22" spans="1:10" s="324" customFormat="1" ht="36.950000000000003" customHeight="1">
      <c r="A22" s="457">
        <v>2012</v>
      </c>
      <c r="B22" s="1133">
        <v>270</v>
      </c>
      <c r="C22" s="1133">
        <v>7724</v>
      </c>
      <c r="D22" s="1133">
        <v>2860.7407407407409</v>
      </c>
      <c r="E22" s="1133">
        <v>581</v>
      </c>
      <c r="F22" s="1133">
        <v>49981</v>
      </c>
      <c r="G22" s="1133">
        <v>8602.5817555938029</v>
      </c>
      <c r="H22" s="1133">
        <v>1721</v>
      </c>
      <c r="I22" s="1133">
        <v>43306</v>
      </c>
      <c r="J22" s="1133">
        <v>2516.3277164439278</v>
      </c>
    </row>
    <row r="23" spans="1:10" s="324" customFormat="1" ht="36.950000000000003" customHeight="1">
      <c r="A23" s="457">
        <v>2013</v>
      </c>
      <c r="B23" s="1133">
        <v>390</v>
      </c>
      <c r="C23" s="1133">
        <v>11938</v>
      </c>
      <c r="D23" s="1133">
        <v>3061.0256410256411</v>
      </c>
      <c r="E23" s="1133">
        <v>561</v>
      </c>
      <c r="F23" s="1133">
        <v>46624</v>
      </c>
      <c r="G23" s="1133">
        <v>8310.8734402852042</v>
      </c>
      <c r="H23" s="1133">
        <v>1816</v>
      </c>
      <c r="I23" s="1133">
        <v>46040</v>
      </c>
      <c r="J23" s="1133">
        <v>2535.2422907488985</v>
      </c>
    </row>
    <row r="24" spans="1:10" s="324" customFormat="1" ht="36.950000000000003" customHeight="1">
      <c r="A24" s="457">
        <v>2014</v>
      </c>
      <c r="B24" s="1133">
        <v>463</v>
      </c>
      <c r="C24" s="1133">
        <v>13986</v>
      </c>
      <c r="D24" s="1133">
        <v>3020.7343412526998</v>
      </c>
      <c r="E24" s="1133">
        <v>562</v>
      </c>
      <c r="F24" s="1133">
        <v>42008</v>
      </c>
      <c r="G24" s="1133">
        <v>7474.7330960854088</v>
      </c>
      <c r="H24" s="1133">
        <v>1403</v>
      </c>
      <c r="I24" s="1133">
        <v>39512</v>
      </c>
      <c r="J24" s="1133">
        <v>2816.2508909479689</v>
      </c>
    </row>
    <row r="25" spans="1:10" s="324" customFormat="1" ht="36.950000000000003" customHeight="1">
      <c r="A25" s="457">
        <v>2015</v>
      </c>
      <c r="B25" s="1133">
        <v>506</v>
      </c>
      <c r="C25" s="1133">
        <v>15317</v>
      </c>
      <c r="D25" s="1133">
        <v>3027.0750988142295</v>
      </c>
      <c r="E25" s="1133">
        <v>518</v>
      </c>
      <c r="F25" s="1133">
        <v>35773</v>
      </c>
      <c r="G25" s="1133">
        <v>6905.9845559845553</v>
      </c>
      <c r="H25" s="1133">
        <v>1860</v>
      </c>
      <c r="I25" s="1133">
        <v>52695</v>
      </c>
      <c r="J25" s="1133">
        <v>2833.0645161290322</v>
      </c>
    </row>
    <row r="26" spans="1:10" s="324" customFormat="1" ht="36.950000000000003" customHeight="1" thickBot="1">
      <c r="A26" s="459">
        <v>2016</v>
      </c>
      <c r="B26" s="460">
        <v>348</v>
      </c>
      <c r="C26" s="460">
        <v>10596</v>
      </c>
      <c r="D26" s="460">
        <v>3045</v>
      </c>
      <c r="E26" s="460">
        <v>781</v>
      </c>
      <c r="F26" s="460">
        <v>64626</v>
      </c>
      <c r="G26" s="460">
        <v>8275</v>
      </c>
      <c r="H26" s="460">
        <v>1776</v>
      </c>
      <c r="I26" s="460">
        <v>44758</v>
      </c>
      <c r="J26" s="460">
        <v>2520</v>
      </c>
    </row>
    <row r="27" spans="1:10" s="468" customFormat="1" ht="11.1" customHeight="1">
      <c r="A27" s="190" t="s">
        <v>621</v>
      </c>
      <c r="B27" s="489"/>
      <c r="D27" s="1632"/>
      <c r="E27" s="1632"/>
      <c r="F27" s="1632"/>
      <c r="G27" s="1632"/>
      <c r="H27" s="1632"/>
      <c r="I27" s="1632"/>
      <c r="J27" s="1632"/>
    </row>
    <row r="28" spans="1:10" s="1113" customFormat="1" ht="14.1" customHeight="1">
      <c r="B28" s="86"/>
      <c r="C28" s="86"/>
      <c r="D28" s="86"/>
      <c r="E28" s="86"/>
      <c r="F28" s="86" t="s">
        <v>337</v>
      </c>
      <c r="G28" s="86"/>
      <c r="H28" s="86"/>
      <c r="J28" s="44" t="s">
        <v>1039</v>
      </c>
    </row>
    <row r="29" spans="1:10" s="1113" customFormat="1" ht="14.1" customHeight="1">
      <c r="A29" s="1107"/>
      <c r="B29" s="1136"/>
      <c r="C29" s="1136"/>
      <c r="D29" s="1136"/>
      <c r="E29" s="1136"/>
      <c r="F29" s="1136"/>
      <c r="G29" s="1136"/>
      <c r="H29" s="1136"/>
      <c r="I29" s="1136"/>
      <c r="J29" s="1136"/>
    </row>
    <row r="30" spans="1:10" s="1113" customFormat="1" ht="20.100000000000001" customHeight="1">
      <c r="A30" s="1411" t="s">
        <v>3</v>
      </c>
      <c r="B30" s="1411"/>
      <c r="C30" s="1411"/>
      <c r="D30" s="1411"/>
      <c r="E30" s="1411"/>
      <c r="F30" s="1411"/>
      <c r="G30" s="1411"/>
      <c r="H30" s="1411"/>
      <c r="I30" s="1411"/>
      <c r="J30" s="1411"/>
    </row>
    <row r="31" spans="1:10" s="1113" customFormat="1" ht="24" customHeight="1">
      <c r="A31" s="490"/>
      <c r="B31" s="1134"/>
      <c r="C31" s="1134"/>
      <c r="D31" s="1134"/>
      <c r="E31" s="1134"/>
      <c r="F31" s="1134"/>
      <c r="G31" s="1134"/>
      <c r="H31" s="1134"/>
      <c r="I31" s="1134"/>
      <c r="J31" s="1134"/>
    </row>
    <row r="32" spans="1:10" s="320" customFormat="1" ht="18" customHeight="1" thickBot="1">
      <c r="B32" s="1166"/>
      <c r="C32" s="1166"/>
      <c r="D32" s="1166"/>
      <c r="E32" s="1167"/>
      <c r="F32" s="1166"/>
      <c r="G32" s="1166"/>
      <c r="H32" s="1167"/>
      <c r="J32" s="1168" t="s">
        <v>335</v>
      </c>
    </row>
    <row r="33" spans="1:10" s="313" customFormat="1" ht="18.95" customHeight="1">
      <c r="A33" s="1616" t="s">
        <v>641</v>
      </c>
      <c r="B33" s="1616"/>
      <c r="C33" s="1649"/>
      <c r="D33" s="1650" t="s">
        <v>645</v>
      </c>
      <c r="E33" s="1616"/>
      <c r="F33" s="1616"/>
      <c r="G33" s="1616"/>
      <c r="H33" s="1616"/>
      <c r="I33" s="1651"/>
      <c r="J33" s="1652" t="s">
        <v>6</v>
      </c>
    </row>
    <row r="34" spans="1:10" s="313" customFormat="1" ht="18.95" customHeight="1">
      <c r="A34" s="1578" t="s">
        <v>646</v>
      </c>
      <c r="B34" s="1578"/>
      <c r="C34" s="1579"/>
      <c r="D34" s="491"/>
      <c r="E34" s="492" t="s">
        <v>337</v>
      </c>
      <c r="F34" s="492"/>
      <c r="G34" s="1655" t="s">
        <v>647</v>
      </c>
      <c r="H34" s="1656"/>
      <c r="I34" s="1657"/>
      <c r="J34" s="1653"/>
    </row>
    <row r="35" spans="1:10" s="313" customFormat="1" ht="18.95" customHeight="1">
      <c r="A35" s="1639" t="s">
        <v>181</v>
      </c>
      <c r="B35" s="1610" t="s">
        <v>602</v>
      </c>
      <c r="D35" s="1451" t="s">
        <v>181</v>
      </c>
      <c r="E35" s="1642" t="s">
        <v>602</v>
      </c>
      <c r="F35" s="1643"/>
      <c r="G35" s="1621" t="s">
        <v>181</v>
      </c>
      <c r="H35" s="1610" t="s">
        <v>602</v>
      </c>
      <c r="J35" s="1653"/>
    </row>
    <row r="36" spans="1:10" s="313" customFormat="1" ht="18.95" customHeight="1">
      <c r="A36" s="1579"/>
      <c r="B36" s="1449"/>
      <c r="C36" s="1601" t="s">
        <v>609</v>
      </c>
      <c r="D36" s="1426"/>
      <c r="E36" s="1644"/>
      <c r="F36" s="1645"/>
      <c r="G36" s="1622"/>
      <c r="H36" s="1610"/>
      <c r="I36" s="1612" t="s">
        <v>609</v>
      </c>
      <c r="J36" s="1653"/>
    </row>
    <row r="37" spans="1:10" s="313" customFormat="1" ht="18.95" customHeight="1">
      <c r="A37" s="1640"/>
      <c r="B37" s="1611"/>
      <c r="C37" s="1602"/>
      <c r="D37" s="1427"/>
      <c r="E37" s="1646"/>
      <c r="F37" s="1647"/>
      <c r="G37" s="1623"/>
      <c r="H37" s="1648"/>
      <c r="I37" s="1613"/>
      <c r="J37" s="1654"/>
    </row>
    <row r="38" spans="1:10" s="472" customFormat="1" ht="36.950000000000003" customHeight="1">
      <c r="A38" s="1133">
        <v>618</v>
      </c>
      <c r="B38" s="1133">
        <v>47771</v>
      </c>
      <c r="C38" s="1133">
        <v>7729.9352750809057</v>
      </c>
      <c r="D38" s="1133">
        <v>5502</v>
      </c>
      <c r="E38" s="1597">
        <v>292144</v>
      </c>
      <c r="F38" s="1597"/>
      <c r="G38" s="1133">
        <v>3365</v>
      </c>
      <c r="H38" s="1133">
        <v>231990</v>
      </c>
      <c r="I38" s="1133">
        <v>6894.2050520059438</v>
      </c>
      <c r="J38" s="493">
        <v>2012</v>
      </c>
    </row>
    <row r="39" spans="1:10" s="472" customFormat="1" ht="36.950000000000003" customHeight="1">
      <c r="A39" s="1133">
        <v>609</v>
      </c>
      <c r="B39" s="1133">
        <v>40846</v>
      </c>
      <c r="C39" s="1133">
        <v>6707.0607553366171</v>
      </c>
      <c r="D39" s="1133">
        <v>5663</v>
      </c>
      <c r="E39" s="1597">
        <v>310220</v>
      </c>
      <c r="F39" s="1597"/>
      <c r="G39" s="1133">
        <v>3918</v>
      </c>
      <c r="H39" s="1133">
        <v>260926</v>
      </c>
      <c r="I39" s="1133">
        <v>6659.6733027054624</v>
      </c>
      <c r="J39" s="493">
        <v>2013</v>
      </c>
    </row>
    <row r="40" spans="1:10" s="472" customFormat="1" ht="36.950000000000003" customHeight="1">
      <c r="A40" s="1133">
        <v>606</v>
      </c>
      <c r="B40" s="1133">
        <v>40208</v>
      </c>
      <c r="C40" s="1133">
        <v>6634.9834983498358</v>
      </c>
      <c r="D40" s="1133">
        <v>5697</v>
      </c>
      <c r="E40" s="1597">
        <v>314811</v>
      </c>
      <c r="F40" s="1597"/>
      <c r="G40" s="1133">
        <v>3793</v>
      </c>
      <c r="H40" s="1133">
        <v>256995</v>
      </c>
      <c r="I40" s="1133">
        <v>6775.5075138412867</v>
      </c>
      <c r="J40" s="493">
        <v>2014</v>
      </c>
    </row>
    <row r="41" spans="1:10" s="472" customFormat="1" ht="36.950000000000003" customHeight="1">
      <c r="A41" s="1133">
        <v>532</v>
      </c>
      <c r="B41" s="1133">
        <v>38783</v>
      </c>
      <c r="C41" s="1133">
        <v>7290.0375939849628</v>
      </c>
      <c r="D41" s="1133">
        <v>4438</v>
      </c>
      <c r="E41" s="1597">
        <v>249686</v>
      </c>
      <c r="F41" s="1597"/>
      <c r="G41" s="1133">
        <v>2965</v>
      </c>
      <c r="H41" s="1133">
        <v>205760</v>
      </c>
      <c r="I41" s="1133">
        <v>6939.6290050590223</v>
      </c>
      <c r="J41" s="493">
        <v>2015</v>
      </c>
    </row>
    <row r="42" spans="1:10" s="472" customFormat="1" ht="36.950000000000003" customHeight="1" thickBot="1">
      <c r="A42" s="460">
        <v>550</v>
      </c>
      <c r="B42" s="460">
        <v>33149</v>
      </c>
      <c r="C42" s="460">
        <v>6027</v>
      </c>
      <c r="D42" s="460">
        <v>4082</v>
      </c>
      <c r="E42" s="1598">
        <v>228668</v>
      </c>
      <c r="F42" s="1598"/>
      <c r="G42" s="460">
        <v>2811</v>
      </c>
      <c r="H42" s="460">
        <v>193397</v>
      </c>
      <c r="I42" s="460">
        <v>6880</v>
      </c>
      <c r="J42" s="494">
        <v>2016</v>
      </c>
    </row>
    <row r="43" spans="1:10" s="1113" customFormat="1" ht="25.7" customHeight="1" thickBot="1">
      <c r="A43" s="1108"/>
      <c r="B43" s="1109"/>
      <c r="C43" s="1109"/>
      <c r="D43" s="1109"/>
      <c r="E43" s="1109"/>
      <c r="F43" s="1109"/>
      <c r="G43" s="1109"/>
      <c r="H43" s="1109"/>
      <c r="I43" s="1109"/>
      <c r="J43" s="1109"/>
    </row>
    <row r="44" spans="1:10" s="313" customFormat="1" ht="18.95" customHeight="1">
      <c r="A44" s="1641" t="s">
        <v>648</v>
      </c>
      <c r="B44" s="1641"/>
      <c r="C44" s="1641"/>
      <c r="D44" s="1641"/>
      <c r="E44" s="1641"/>
      <c r="F44" s="1641"/>
      <c r="G44" s="1641"/>
      <c r="H44" s="1641"/>
      <c r="I44" s="1641"/>
      <c r="J44" s="1635" t="s">
        <v>6</v>
      </c>
    </row>
    <row r="45" spans="1:10" s="313" customFormat="1" ht="18.95" customHeight="1">
      <c r="A45" s="1578" t="s">
        <v>649</v>
      </c>
      <c r="B45" s="1578"/>
      <c r="C45" s="1579"/>
      <c r="D45" s="1383" t="s">
        <v>650</v>
      </c>
      <c r="E45" s="1638"/>
      <c r="F45" s="1347"/>
      <c r="G45" s="1383" t="s">
        <v>651</v>
      </c>
      <c r="H45" s="1638"/>
      <c r="I45" s="1638"/>
      <c r="J45" s="1636"/>
    </row>
    <row r="46" spans="1:10" s="313" customFormat="1" ht="18.95" customHeight="1">
      <c r="A46" s="1639" t="s">
        <v>181</v>
      </c>
      <c r="B46" s="1610" t="s">
        <v>602</v>
      </c>
      <c r="C46" s="1120"/>
      <c r="D46" s="1621" t="s">
        <v>181</v>
      </c>
      <c r="E46" s="1610" t="s">
        <v>602</v>
      </c>
      <c r="G46" s="1621" t="s">
        <v>181</v>
      </c>
      <c r="H46" s="1610" t="s">
        <v>602</v>
      </c>
      <c r="J46" s="1636"/>
    </row>
    <row r="47" spans="1:10" s="313" customFormat="1" ht="18.95" customHeight="1">
      <c r="A47" s="1579"/>
      <c r="B47" s="1449"/>
      <c r="C47" s="1601" t="s">
        <v>609</v>
      </c>
      <c r="D47" s="1622"/>
      <c r="E47" s="1449"/>
      <c r="F47" s="1628" t="s">
        <v>609</v>
      </c>
      <c r="G47" s="1622"/>
      <c r="H47" s="1449"/>
      <c r="I47" s="1630" t="s">
        <v>609</v>
      </c>
      <c r="J47" s="1636"/>
    </row>
    <row r="48" spans="1:10" s="313" customFormat="1" ht="18.95" customHeight="1">
      <c r="A48" s="1640"/>
      <c r="B48" s="1611"/>
      <c r="C48" s="1602"/>
      <c r="D48" s="1623"/>
      <c r="E48" s="1611"/>
      <c r="F48" s="1629"/>
      <c r="G48" s="1623"/>
      <c r="H48" s="1611"/>
      <c r="I48" s="1631"/>
      <c r="J48" s="1637"/>
    </row>
    <row r="49" spans="1:10" s="313" customFormat="1" ht="36.950000000000003" customHeight="1">
      <c r="A49" s="1133">
        <v>724</v>
      </c>
      <c r="B49" s="1133">
        <v>11711</v>
      </c>
      <c r="C49" s="1133">
        <v>1617.5414364640883</v>
      </c>
      <c r="D49" s="1133">
        <v>690</v>
      </c>
      <c r="E49" s="1133">
        <v>18077</v>
      </c>
      <c r="F49" s="1133">
        <v>2619.855072463768</v>
      </c>
      <c r="G49" s="1133">
        <v>723</v>
      </c>
      <c r="H49" s="1133">
        <v>30366</v>
      </c>
      <c r="I49" s="1133">
        <v>4200</v>
      </c>
      <c r="J49" s="495">
        <v>2012</v>
      </c>
    </row>
    <row r="50" spans="1:10" s="313" customFormat="1" ht="36.950000000000003" customHeight="1">
      <c r="A50" s="1133">
        <v>669</v>
      </c>
      <c r="B50" s="1133">
        <v>9563</v>
      </c>
      <c r="C50" s="1133">
        <v>1429.4469357249627</v>
      </c>
      <c r="D50" s="1133">
        <v>439</v>
      </c>
      <c r="E50" s="1133">
        <v>11760</v>
      </c>
      <c r="F50" s="1133">
        <v>2678.8154897494305</v>
      </c>
      <c r="G50" s="1133">
        <v>637</v>
      </c>
      <c r="H50" s="1133">
        <v>27971</v>
      </c>
      <c r="I50" s="1133">
        <v>4391.0518053375199</v>
      </c>
      <c r="J50" s="495">
        <v>2013</v>
      </c>
    </row>
    <row r="51" spans="1:10" s="313" customFormat="1" ht="36.950000000000003" customHeight="1">
      <c r="A51" s="1133">
        <v>543</v>
      </c>
      <c r="B51" s="1133">
        <v>9401</v>
      </c>
      <c r="C51" s="1133">
        <v>1731.3075506445671</v>
      </c>
      <c r="D51" s="1133">
        <v>442</v>
      </c>
      <c r="E51" s="1133">
        <v>12418</v>
      </c>
      <c r="F51" s="1133">
        <v>2809.50226244344</v>
      </c>
      <c r="G51" s="1133">
        <v>919</v>
      </c>
      <c r="H51" s="1133">
        <v>35997</v>
      </c>
      <c r="I51" s="1133">
        <v>3917</v>
      </c>
      <c r="J51" s="495">
        <v>2014</v>
      </c>
    </row>
    <row r="52" spans="1:10" s="313" customFormat="1" ht="36.950000000000003" customHeight="1">
      <c r="A52" s="1133">
        <v>489</v>
      </c>
      <c r="B52" s="1133">
        <v>8891</v>
      </c>
      <c r="C52" s="1133">
        <v>1818.200408997955</v>
      </c>
      <c r="D52" s="1133">
        <v>368</v>
      </c>
      <c r="E52" s="1133">
        <v>8356</v>
      </c>
      <c r="F52" s="1133">
        <v>2270.6521739130435</v>
      </c>
      <c r="G52" s="1133">
        <v>616</v>
      </c>
      <c r="H52" s="1133">
        <v>26679</v>
      </c>
      <c r="I52" s="1133">
        <v>4331.0064935064938</v>
      </c>
      <c r="J52" s="495">
        <v>2015</v>
      </c>
    </row>
    <row r="53" spans="1:10" s="324" customFormat="1" ht="36.950000000000003" customHeight="1" thickBot="1">
      <c r="A53" s="460">
        <v>441</v>
      </c>
      <c r="B53" s="460">
        <v>6676</v>
      </c>
      <c r="C53" s="460">
        <v>1514</v>
      </c>
      <c r="D53" s="460">
        <v>244</v>
      </c>
      <c r="E53" s="460">
        <v>6386</v>
      </c>
      <c r="F53" s="460">
        <v>2617</v>
      </c>
      <c r="G53" s="460">
        <v>586</v>
      </c>
      <c r="H53" s="460">
        <v>22209</v>
      </c>
      <c r="I53" s="460">
        <v>3790</v>
      </c>
      <c r="J53" s="496">
        <v>2016</v>
      </c>
    </row>
    <row r="54" spans="1:10" s="468" customFormat="1" ht="11.1" customHeight="1">
      <c r="A54" s="310"/>
      <c r="B54" s="497"/>
      <c r="C54" s="498"/>
      <c r="E54" s="1632" t="s">
        <v>7</v>
      </c>
      <c r="F54" s="1632"/>
      <c r="G54" s="1632"/>
      <c r="H54" s="1632"/>
      <c r="I54" s="1632"/>
      <c r="J54" s="1632"/>
    </row>
    <row r="55" spans="1:10" s="504" customFormat="1" ht="14.1" customHeight="1">
      <c r="A55" s="43" t="s">
        <v>1150</v>
      </c>
      <c r="B55" s="499"/>
      <c r="C55" s="499"/>
      <c r="D55" s="499"/>
      <c r="E55" s="500"/>
      <c r="F55" s="501"/>
      <c r="G55" s="502"/>
      <c r="H55" s="503"/>
      <c r="I55" s="44"/>
      <c r="J55" s="44"/>
    </row>
    <row r="56" spans="1:10" s="504" customFormat="1" ht="14.1" customHeight="1">
      <c r="B56" s="499"/>
      <c r="C56" s="499"/>
      <c r="D56" s="499"/>
      <c r="E56" s="500"/>
      <c r="F56" s="501"/>
      <c r="G56" s="502"/>
      <c r="H56" s="501"/>
      <c r="I56" s="505"/>
      <c r="J56" s="505"/>
    </row>
    <row r="57" spans="1:10" s="313" customFormat="1" ht="20.100000000000001" customHeight="1">
      <c r="A57" s="1411" t="s">
        <v>652</v>
      </c>
      <c r="B57" s="1411"/>
      <c r="C57" s="1411"/>
      <c r="D57" s="1411"/>
      <c r="E57" s="1411"/>
      <c r="F57" s="1411"/>
      <c r="G57" s="1411"/>
      <c r="H57" s="1411"/>
      <c r="I57" s="1411"/>
      <c r="J57" s="1411"/>
    </row>
    <row r="58" spans="1:10" s="313" customFormat="1" ht="24" customHeight="1">
      <c r="B58" s="1134"/>
      <c r="C58" s="1134"/>
      <c r="D58" s="1134"/>
      <c r="E58" s="1134"/>
      <c r="F58" s="1134"/>
      <c r="G58" s="1134"/>
      <c r="H58" s="1136"/>
      <c r="I58" s="1134"/>
      <c r="J58" s="1134"/>
    </row>
    <row r="59" spans="1:10" s="320" customFormat="1" ht="18" customHeight="1" thickBot="1">
      <c r="A59" s="1165" t="s">
        <v>334</v>
      </c>
      <c r="B59" s="1166"/>
      <c r="C59" s="1166"/>
      <c r="D59" s="1166"/>
      <c r="E59" s="1167"/>
      <c r="F59" s="1166"/>
      <c r="G59" s="1166"/>
      <c r="H59" s="1167"/>
      <c r="I59" s="1163"/>
      <c r="J59" s="453"/>
    </row>
    <row r="60" spans="1:10" s="313" customFormat="1" ht="18.95" customHeight="1">
      <c r="A60" s="1121"/>
      <c r="B60" s="1633" t="s">
        <v>653</v>
      </c>
      <c r="C60" s="1634"/>
      <c r="D60" s="1634"/>
      <c r="E60" s="1634"/>
      <c r="F60" s="1634"/>
      <c r="G60" s="1634"/>
      <c r="H60" s="1634"/>
      <c r="I60" s="1634"/>
      <c r="J60" s="1634"/>
    </row>
    <row r="61" spans="1:10" s="313" customFormat="1" ht="18.95" customHeight="1">
      <c r="A61" s="506"/>
      <c r="B61" s="1617" t="s">
        <v>337</v>
      </c>
      <c r="C61" s="1618"/>
      <c r="D61" s="1619"/>
      <c r="E61" s="1627" t="s">
        <v>4</v>
      </c>
      <c r="F61" s="1350"/>
      <c r="G61" s="1350"/>
      <c r="H61" s="1620" t="s">
        <v>654</v>
      </c>
      <c r="I61" s="1578"/>
      <c r="J61" s="1578"/>
    </row>
    <row r="62" spans="1:10" s="313" customFormat="1" ht="18.95" customHeight="1">
      <c r="A62" s="506" t="s">
        <v>655</v>
      </c>
      <c r="B62" s="1621" t="s">
        <v>181</v>
      </c>
      <c r="C62" s="1589" t="s">
        <v>602</v>
      </c>
      <c r="D62" s="1624"/>
      <c r="E62" s="1621" t="s">
        <v>181</v>
      </c>
      <c r="F62" s="1610" t="s">
        <v>602</v>
      </c>
      <c r="G62" s="1102"/>
      <c r="H62" s="1621" t="s">
        <v>181</v>
      </c>
      <c r="I62" s="1589" t="s">
        <v>602</v>
      </c>
      <c r="J62" s="488"/>
    </row>
    <row r="63" spans="1:10" s="313" customFormat="1" ht="18.95" customHeight="1">
      <c r="A63" s="506"/>
      <c r="B63" s="1622"/>
      <c r="C63" s="1591"/>
      <c r="D63" s="1625"/>
      <c r="E63" s="1622"/>
      <c r="F63" s="1449"/>
      <c r="G63" s="1628" t="s">
        <v>609</v>
      </c>
      <c r="H63" s="1622"/>
      <c r="I63" s="1591"/>
      <c r="J63" s="1612" t="s">
        <v>609</v>
      </c>
    </row>
    <row r="64" spans="1:10" s="313" customFormat="1" ht="18.95" customHeight="1">
      <c r="A64" s="507"/>
      <c r="B64" s="1623"/>
      <c r="C64" s="1593"/>
      <c r="D64" s="1626"/>
      <c r="E64" s="1623"/>
      <c r="F64" s="1611"/>
      <c r="G64" s="1629"/>
      <c r="H64" s="1623"/>
      <c r="I64" s="1593"/>
      <c r="J64" s="1613"/>
    </row>
    <row r="65" spans="1:10" s="313" customFormat="1" ht="36.950000000000003" customHeight="1">
      <c r="A65" s="457">
        <v>2012</v>
      </c>
      <c r="B65" s="1133">
        <v>1733</v>
      </c>
      <c r="C65" s="1568">
        <v>67520</v>
      </c>
      <c r="D65" s="1568"/>
      <c r="E65" s="1133">
        <v>1503</v>
      </c>
      <c r="F65" s="1133">
        <v>61915</v>
      </c>
      <c r="G65" s="1133">
        <v>4119.4278110445775</v>
      </c>
      <c r="H65" s="1133">
        <v>230</v>
      </c>
      <c r="I65" s="1114">
        <v>5605</v>
      </c>
      <c r="J65" s="1133">
        <v>2436.9565217391305</v>
      </c>
    </row>
    <row r="66" spans="1:10" s="313" customFormat="1" ht="36.950000000000003" customHeight="1">
      <c r="A66" s="457">
        <v>2013</v>
      </c>
      <c r="B66" s="1133">
        <v>2188</v>
      </c>
      <c r="C66" s="1568">
        <v>80812</v>
      </c>
      <c r="D66" s="1568"/>
      <c r="E66" s="1133">
        <v>1868</v>
      </c>
      <c r="F66" s="1133">
        <v>73695</v>
      </c>
      <c r="G66" s="1133">
        <v>3945.1284796573873</v>
      </c>
      <c r="H66" s="1133">
        <v>320</v>
      </c>
      <c r="I66" s="1114">
        <v>7117</v>
      </c>
      <c r="J66" s="1133">
        <v>2224.0625</v>
      </c>
    </row>
    <row r="67" spans="1:10" s="313" customFormat="1" ht="36.950000000000003" customHeight="1">
      <c r="A67" s="457">
        <v>2014</v>
      </c>
      <c r="B67" s="1133">
        <v>1981</v>
      </c>
      <c r="C67" s="1568">
        <v>78168</v>
      </c>
      <c r="D67" s="1568"/>
      <c r="E67" s="1133">
        <v>1612</v>
      </c>
      <c r="F67" s="1133">
        <v>69249</v>
      </c>
      <c r="G67" s="1133">
        <v>4295.8436724565754</v>
      </c>
      <c r="H67" s="1133">
        <v>369</v>
      </c>
      <c r="I67" s="1114">
        <v>8919</v>
      </c>
      <c r="J67" s="1133">
        <v>2417</v>
      </c>
    </row>
    <row r="68" spans="1:10" s="313" customFormat="1" ht="36.950000000000003" customHeight="1">
      <c r="A68" s="457">
        <v>2015</v>
      </c>
      <c r="B68" s="1133">
        <v>1581</v>
      </c>
      <c r="C68" s="1568">
        <v>74360</v>
      </c>
      <c r="D68" s="1568"/>
      <c r="E68" s="1133">
        <v>1303</v>
      </c>
      <c r="F68" s="1133">
        <v>67090</v>
      </c>
      <c r="G68" s="1133">
        <v>5148.8871834228703</v>
      </c>
      <c r="H68" s="1133">
        <v>278</v>
      </c>
      <c r="I68" s="1114">
        <v>7270</v>
      </c>
      <c r="J68" s="1133">
        <v>2615.1079136690646</v>
      </c>
    </row>
    <row r="69" spans="1:10" s="324" customFormat="1" ht="36.950000000000003" customHeight="1" thickBot="1">
      <c r="A69" s="459">
        <v>2016</v>
      </c>
      <c r="B69" s="460"/>
      <c r="C69" s="1565"/>
      <c r="D69" s="1565"/>
      <c r="E69" s="460"/>
      <c r="F69" s="460"/>
      <c r="G69" s="460"/>
      <c r="H69" s="460"/>
      <c r="I69" s="1116"/>
      <c r="J69" s="460"/>
    </row>
    <row r="70" spans="1:10" s="313" customFormat="1" ht="25.7" customHeight="1" thickBot="1">
      <c r="A70" s="1614"/>
      <c r="B70" s="1615"/>
      <c r="C70" s="1615"/>
      <c r="D70" s="1615"/>
      <c r="E70" s="1615"/>
      <c r="F70" s="1615"/>
      <c r="G70" s="1615"/>
      <c r="H70" s="1615"/>
      <c r="I70" s="1615"/>
      <c r="J70" s="1615"/>
    </row>
    <row r="71" spans="1:10" s="313" customFormat="1" ht="18.95" customHeight="1">
      <c r="A71" s="508"/>
      <c r="B71" s="1575" t="s">
        <v>5</v>
      </c>
      <c r="C71" s="1616"/>
      <c r="D71" s="1616"/>
      <c r="E71" s="1616"/>
      <c r="F71" s="1616"/>
      <c r="G71" s="1616"/>
      <c r="H71" s="1616"/>
      <c r="I71" s="1616"/>
      <c r="J71" s="1616"/>
    </row>
    <row r="72" spans="1:10" s="313" customFormat="1" ht="18.95" customHeight="1">
      <c r="A72" s="506"/>
      <c r="B72" s="1617" t="s">
        <v>337</v>
      </c>
      <c r="C72" s="1618"/>
      <c r="D72" s="1619"/>
      <c r="E72" s="1620" t="s">
        <v>656</v>
      </c>
      <c r="F72" s="1578"/>
      <c r="G72" s="1579"/>
      <c r="H72" s="1620" t="s">
        <v>657</v>
      </c>
      <c r="I72" s="1578"/>
      <c r="J72" s="1578"/>
    </row>
    <row r="73" spans="1:10" s="313" customFormat="1" ht="18.95" customHeight="1">
      <c r="A73" s="506" t="s">
        <v>271</v>
      </c>
      <c r="B73" s="1621" t="s">
        <v>181</v>
      </c>
      <c r="C73" s="1589" t="s">
        <v>602</v>
      </c>
      <c r="D73" s="1624"/>
      <c r="E73" s="1621" t="s">
        <v>181</v>
      </c>
      <c r="F73" s="1610" t="s">
        <v>602</v>
      </c>
      <c r="G73" s="1119"/>
      <c r="H73" s="1621" t="s">
        <v>181</v>
      </c>
      <c r="I73" s="1610" t="s">
        <v>602</v>
      </c>
      <c r="J73" s="488"/>
    </row>
    <row r="74" spans="1:10" s="313" customFormat="1" ht="18.95" customHeight="1">
      <c r="A74" s="506"/>
      <c r="B74" s="1622"/>
      <c r="C74" s="1591"/>
      <c r="D74" s="1625"/>
      <c r="E74" s="1622"/>
      <c r="F74" s="1449"/>
      <c r="G74" s="1612" t="s">
        <v>609</v>
      </c>
      <c r="H74" s="1622"/>
      <c r="I74" s="1449"/>
      <c r="J74" s="1612" t="s">
        <v>609</v>
      </c>
    </row>
    <row r="75" spans="1:10" s="313" customFormat="1" ht="18.95" customHeight="1">
      <c r="A75" s="507"/>
      <c r="B75" s="1623"/>
      <c r="C75" s="1593"/>
      <c r="D75" s="1626"/>
      <c r="E75" s="1623"/>
      <c r="F75" s="1611"/>
      <c r="G75" s="1613"/>
      <c r="H75" s="1623"/>
      <c r="I75" s="1611"/>
      <c r="J75" s="1613"/>
    </row>
    <row r="76" spans="1:10" s="313" customFormat="1" ht="36.950000000000003" customHeight="1">
      <c r="A76" s="457">
        <v>2012</v>
      </c>
      <c r="B76" s="1133">
        <v>16623</v>
      </c>
      <c r="C76" s="1568">
        <v>290040</v>
      </c>
      <c r="D76" s="1568"/>
      <c r="E76" s="1133">
        <v>12354</v>
      </c>
      <c r="F76" s="1133">
        <v>40084</v>
      </c>
      <c r="G76" s="1133">
        <v>324.46171280556905</v>
      </c>
      <c r="H76" s="1133">
        <v>1258</v>
      </c>
      <c r="I76" s="1133">
        <v>27682</v>
      </c>
      <c r="J76" s="1133">
        <v>2200.4769475357712</v>
      </c>
    </row>
    <row r="77" spans="1:10" s="313" customFormat="1" ht="36.950000000000003" customHeight="1">
      <c r="A77" s="457">
        <v>2013</v>
      </c>
      <c r="B77" s="1133">
        <v>19862</v>
      </c>
      <c r="C77" s="1568">
        <v>324868</v>
      </c>
      <c r="D77" s="1568"/>
      <c r="E77" s="1133">
        <v>11002</v>
      </c>
      <c r="F77" s="1133">
        <v>40728</v>
      </c>
      <c r="G77" s="1133">
        <v>370.18723868387565</v>
      </c>
      <c r="H77" s="1133">
        <v>1152</v>
      </c>
      <c r="I77" s="1133">
        <v>25610</v>
      </c>
      <c r="J77" s="1133">
        <v>2223.0902777777778</v>
      </c>
    </row>
    <row r="78" spans="1:10" s="313" customFormat="1" ht="36.950000000000003" customHeight="1">
      <c r="A78" s="457">
        <v>2014</v>
      </c>
      <c r="B78" s="1133">
        <v>17371</v>
      </c>
      <c r="C78" s="1568">
        <v>315036</v>
      </c>
      <c r="D78" s="1568"/>
      <c r="E78" s="1133">
        <v>8725</v>
      </c>
      <c r="F78" s="1133">
        <v>24487</v>
      </c>
      <c r="G78" s="1133">
        <v>280.65329512893982</v>
      </c>
      <c r="H78" s="1133">
        <v>1122</v>
      </c>
      <c r="I78" s="1133">
        <v>26338</v>
      </c>
      <c r="J78" s="1133">
        <v>2347.415329768271</v>
      </c>
    </row>
    <row r="79" spans="1:10" s="313" customFormat="1" ht="36.950000000000003" customHeight="1">
      <c r="A79" s="457">
        <v>2015</v>
      </c>
      <c r="B79" s="1133">
        <v>16319</v>
      </c>
      <c r="C79" s="1568">
        <v>251474</v>
      </c>
      <c r="D79" s="1568"/>
      <c r="E79" s="1133">
        <v>8583</v>
      </c>
      <c r="F79" s="1133">
        <v>28771</v>
      </c>
      <c r="G79" s="1133">
        <v>335.20913433531399</v>
      </c>
      <c r="H79" s="1133">
        <v>1097</v>
      </c>
      <c r="I79" s="1133">
        <v>25236</v>
      </c>
      <c r="J79" s="1133">
        <v>2300.4557885141294</v>
      </c>
    </row>
    <row r="80" spans="1:10" s="324" customFormat="1" ht="36.950000000000003" customHeight="1" thickBot="1">
      <c r="A80" s="459">
        <v>2016</v>
      </c>
      <c r="B80" s="460"/>
      <c r="C80" s="1565"/>
      <c r="D80" s="1565"/>
      <c r="E80" s="460"/>
      <c r="F80" s="460"/>
      <c r="G80" s="460"/>
      <c r="H80" s="460"/>
      <c r="I80" s="460"/>
      <c r="J80" s="460"/>
    </row>
    <row r="81" spans="1:10" s="468" customFormat="1" ht="11.1" customHeight="1">
      <c r="A81" s="190" t="s">
        <v>621</v>
      </c>
      <c r="B81" s="489"/>
      <c r="D81" s="509"/>
      <c r="E81" s="510"/>
      <c r="G81" s="509"/>
      <c r="H81" s="510"/>
      <c r="I81" s="510"/>
      <c r="J81" s="510"/>
    </row>
    <row r="82" spans="1:10" s="504" customFormat="1" ht="14.1" customHeight="1">
      <c r="A82" s="43"/>
      <c r="B82" s="499"/>
      <c r="C82" s="499"/>
      <c r="D82" s="499"/>
      <c r="E82" s="500"/>
      <c r="F82" s="501"/>
      <c r="G82" s="502"/>
      <c r="H82" s="501"/>
      <c r="J82" s="44" t="s">
        <v>1151</v>
      </c>
    </row>
    <row r="83" spans="1:10" s="504" customFormat="1" ht="14.1" customHeight="1">
      <c r="A83" s="43"/>
      <c r="B83" s="499"/>
      <c r="C83" s="499"/>
      <c r="D83" s="499"/>
      <c r="E83" s="500"/>
      <c r="F83" s="501"/>
      <c r="G83" s="502"/>
      <c r="H83" s="501"/>
      <c r="I83" s="505"/>
      <c r="J83" s="505"/>
    </row>
    <row r="84" spans="1:10" s="313" customFormat="1" ht="20.100000000000001" customHeight="1">
      <c r="A84" s="1411" t="s">
        <v>658</v>
      </c>
      <c r="B84" s="1411"/>
      <c r="C84" s="1411"/>
      <c r="D84" s="1411"/>
      <c r="E84" s="1411"/>
      <c r="F84" s="1411"/>
      <c r="G84" s="1411"/>
      <c r="H84" s="1411"/>
      <c r="I84" s="1411"/>
      <c r="J84" s="1411"/>
    </row>
    <row r="85" spans="1:10" s="511" customFormat="1" ht="24" customHeight="1">
      <c r="A85" s="1605"/>
      <c r="B85" s="1605"/>
      <c r="C85" s="1605"/>
      <c r="D85" s="1605"/>
      <c r="E85" s="1605"/>
      <c r="F85" s="1605"/>
      <c r="G85" s="1605"/>
      <c r="H85" s="1605"/>
      <c r="I85" s="1605"/>
      <c r="J85" s="1605"/>
    </row>
    <row r="86" spans="1:10" s="313" customFormat="1" ht="18" customHeight="1" thickBot="1">
      <c r="A86" s="1165"/>
      <c r="B86" s="1166"/>
      <c r="C86" s="1166"/>
      <c r="D86" s="1166"/>
      <c r="E86" s="1167"/>
      <c r="F86" s="1166"/>
      <c r="G86" s="1166"/>
      <c r="H86" s="1167"/>
      <c r="I86" s="320"/>
      <c r="J86" s="1163" t="s">
        <v>335</v>
      </c>
    </row>
    <row r="87" spans="1:10" s="313" customFormat="1" ht="18.95" customHeight="1">
      <c r="A87" s="1572" t="s">
        <v>659</v>
      </c>
      <c r="B87" s="1573"/>
      <c r="C87" s="1573"/>
      <c r="D87" s="1573"/>
      <c r="E87" s="1573"/>
      <c r="F87" s="1573"/>
      <c r="G87" s="1573"/>
      <c r="H87" s="1573"/>
      <c r="I87" s="1606"/>
      <c r="J87" s="1575" t="s">
        <v>6</v>
      </c>
    </row>
    <row r="88" spans="1:10" s="313" customFormat="1" ht="18.95" customHeight="1">
      <c r="A88" s="1607" t="s">
        <v>660</v>
      </c>
      <c r="B88" s="1608"/>
      <c r="C88" s="1608"/>
      <c r="D88" s="1608"/>
      <c r="E88" s="1608" t="s">
        <v>661</v>
      </c>
      <c r="F88" s="1608"/>
      <c r="G88" s="1608"/>
      <c r="H88" s="1608"/>
      <c r="I88" s="1609"/>
      <c r="J88" s="1576"/>
    </row>
    <row r="89" spans="1:10" s="313" customFormat="1" ht="18.95" customHeight="1">
      <c r="A89" s="1595" t="s">
        <v>181</v>
      </c>
      <c r="B89" s="1589" t="s">
        <v>602</v>
      </c>
      <c r="C89" s="1590"/>
      <c r="D89" s="1119"/>
      <c r="E89" s="1580" t="s">
        <v>181</v>
      </c>
      <c r="F89" s="1595"/>
      <c r="G89" s="1589" t="s">
        <v>602</v>
      </c>
      <c r="H89" s="1590"/>
      <c r="I89" s="1119"/>
      <c r="J89" s="1576"/>
    </row>
    <row r="90" spans="1:10" s="313" customFormat="1" ht="18.95" customHeight="1">
      <c r="A90" s="1600"/>
      <c r="B90" s="1591"/>
      <c r="C90" s="1592"/>
      <c r="D90" s="1601" t="s">
        <v>609</v>
      </c>
      <c r="E90" s="1582"/>
      <c r="F90" s="1600"/>
      <c r="G90" s="1591"/>
      <c r="H90" s="1592"/>
      <c r="I90" s="1603" t="s">
        <v>609</v>
      </c>
      <c r="J90" s="1576"/>
    </row>
    <row r="91" spans="1:10" s="313" customFormat="1" ht="18.95" customHeight="1">
      <c r="A91" s="1596"/>
      <c r="B91" s="1593"/>
      <c r="C91" s="1594"/>
      <c r="D91" s="1602"/>
      <c r="E91" s="1584"/>
      <c r="F91" s="1596"/>
      <c r="G91" s="1593"/>
      <c r="H91" s="1594"/>
      <c r="I91" s="1604"/>
      <c r="J91" s="1577"/>
    </row>
    <row r="92" spans="1:10" s="479" customFormat="1" ht="36.950000000000003" customHeight="1">
      <c r="A92" s="1133">
        <v>2370</v>
      </c>
      <c r="B92" s="1568">
        <v>152452</v>
      </c>
      <c r="C92" s="1568"/>
      <c r="D92" s="1133">
        <v>6433</v>
      </c>
      <c r="E92" s="1597">
        <v>641</v>
      </c>
      <c r="F92" s="1597"/>
      <c r="G92" s="1597">
        <v>9743</v>
      </c>
      <c r="H92" s="1597"/>
      <c r="I92" s="1133">
        <v>1520</v>
      </c>
      <c r="J92" s="493">
        <v>2012</v>
      </c>
    </row>
    <row r="93" spans="1:10" s="479" customFormat="1" ht="36.950000000000003" customHeight="1">
      <c r="A93" s="1133">
        <v>2373</v>
      </c>
      <c r="B93" s="1568">
        <v>177115</v>
      </c>
      <c r="C93" s="1568"/>
      <c r="D93" s="1133">
        <v>7463.7589549093973</v>
      </c>
      <c r="E93" s="1597">
        <v>840</v>
      </c>
      <c r="F93" s="1597"/>
      <c r="G93" s="1597">
        <v>13171</v>
      </c>
      <c r="H93" s="1597"/>
      <c r="I93" s="1133">
        <v>1567.9761904761906</v>
      </c>
      <c r="J93" s="493">
        <v>2013</v>
      </c>
    </row>
    <row r="94" spans="1:10" s="479" customFormat="1" ht="36.950000000000003" customHeight="1">
      <c r="A94" s="1133">
        <v>2602</v>
      </c>
      <c r="B94" s="1568">
        <v>187158</v>
      </c>
      <c r="C94" s="1568"/>
      <c r="D94" s="1133">
        <v>7193</v>
      </c>
      <c r="E94" s="1597">
        <v>1059</v>
      </c>
      <c r="F94" s="1597"/>
      <c r="G94" s="1597">
        <v>17251</v>
      </c>
      <c r="H94" s="1597"/>
      <c r="I94" s="1133">
        <v>1629</v>
      </c>
      <c r="J94" s="493">
        <v>2014</v>
      </c>
    </row>
    <row r="95" spans="1:10" s="479" customFormat="1" ht="36.950000000000003" customHeight="1">
      <c r="A95" s="1133">
        <v>2080</v>
      </c>
      <c r="B95" s="1568">
        <v>134423</v>
      </c>
      <c r="C95" s="1568"/>
      <c r="D95" s="1133">
        <v>6462.6442307692305</v>
      </c>
      <c r="E95" s="1597">
        <v>1157</v>
      </c>
      <c r="F95" s="1597"/>
      <c r="G95" s="1597">
        <v>17043</v>
      </c>
      <c r="H95" s="1597"/>
      <c r="I95" s="1133">
        <v>1473.0337078651685</v>
      </c>
      <c r="J95" s="493">
        <v>2015</v>
      </c>
    </row>
    <row r="96" spans="1:10" s="479" customFormat="1" ht="36.950000000000003" customHeight="1" thickBot="1">
      <c r="A96" s="460"/>
      <c r="B96" s="1565"/>
      <c r="C96" s="1565"/>
      <c r="D96" s="800"/>
      <c r="E96" s="1598"/>
      <c r="F96" s="1598"/>
      <c r="G96" s="1599"/>
      <c r="H96" s="1599"/>
      <c r="I96" s="460"/>
      <c r="J96" s="494">
        <v>2016</v>
      </c>
    </row>
    <row r="97" spans="1:10" s="512" customFormat="1" ht="25.7" customHeight="1" thickBot="1">
      <c r="A97" s="190"/>
      <c r="B97" s="489"/>
      <c r="C97" s="468"/>
      <c r="D97" s="1571"/>
      <c r="E97" s="1571"/>
      <c r="F97" s="1571"/>
      <c r="G97" s="1571"/>
      <c r="H97" s="1571"/>
      <c r="I97" s="1571"/>
      <c r="J97" s="1571"/>
    </row>
    <row r="98" spans="1:10" ht="18.95" customHeight="1">
      <c r="A98" s="1572" t="s">
        <v>659</v>
      </c>
      <c r="B98" s="1573"/>
      <c r="C98" s="1573"/>
      <c r="D98" s="1573"/>
      <c r="E98" s="1573"/>
      <c r="F98" s="1573"/>
      <c r="G98" s="1573"/>
      <c r="H98" s="1573"/>
      <c r="I98" s="1574"/>
      <c r="J98" s="1575" t="s">
        <v>6</v>
      </c>
    </row>
    <row r="99" spans="1:10" ht="18.95" customHeight="1">
      <c r="A99" s="1578" t="s">
        <v>662</v>
      </c>
      <c r="B99" s="1578"/>
      <c r="C99" s="1578"/>
      <c r="D99" s="1578"/>
      <c r="E99" s="1578"/>
      <c r="F99" s="1578"/>
      <c r="G99" s="1579"/>
      <c r="H99" s="1580" t="s">
        <v>909</v>
      </c>
      <c r="I99" s="1581"/>
      <c r="J99" s="1576"/>
    </row>
    <row r="100" spans="1:10" ht="18.95" customHeight="1">
      <c r="A100" s="1586" t="s">
        <v>181</v>
      </c>
      <c r="B100" s="1586"/>
      <c r="C100" s="1589" t="s">
        <v>911</v>
      </c>
      <c r="D100" s="1590"/>
      <c r="E100" s="1590"/>
      <c r="F100" s="1115"/>
      <c r="G100" s="1115"/>
      <c r="H100" s="1582"/>
      <c r="I100" s="1583"/>
      <c r="J100" s="1576"/>
    </row>
    <row r="101" spans="1:10" ht="18.95" customHeight="1">
      <c r="A101" s="1587"/>
      <c r="B101" s="1587"/>
      <c r="C101" s="1591"/>
      <c r="D101" s="1592"/>
      <c r="E101" s="1592"/>
      <c r="F101" s="1580" t="s">
        <v>910</v>
      </c>
      <c r="G101" s="1595"/>
      <c r="H101" s="1582"/>
      <c r="I101" s="1583"/>
      <c r="J101" s="1576"/>
    </row>
    <row r="102" spans="1:10" ht="18.95" customHeight="1">
      <c r="A102" s="1588"/>
      <c r="B102" s="1588"/>
      <c r="C102" s="1593"/>
      <c r="D102" s="1594"/>
      <c r="E102" s="1594"/>
      <c r="F102" s="1584"/>
      <c r="G102" s="1596"/>
      <c r="H102" s="1584"/>
      <c r="I102" s="1585"/>
      <c r="J102" s="1577"/>
    </row>
    <row r="103" spans="1:10" ht="36.950000000000003" customHeight="1">
      <c r="A103" s="1568">
        <v>4381</v>
      </c>
      <c r="B103" s="1568"/>
      <c r="C103" s="1569">
        <v>60079</v>
      </c>
      <c r="D103" s="1569"/>
      <c r="E103" s="1569"/>
      <c r="F103" s="1570">
        <v>1371</v>
      </c>
      <c r="G103" s="1570"/>
      <c r="H103" s="328"/>
      <c r="I103" s="513"/>
      <c r="J103" s="493">
        <v>2012</v>
      </c>
    </row>
    <row r="104" spans="1:10" ht="36.950000000000003" customHeight="1">
      <c r="A104" s="1568">
        <v>4495</v>
      </c>
      <c r="B104" s="1568"/>
      <c r="C104" s="1569">
        <v>68244</v>
      </c>
      <c r="D104" s="1569"/>
      <c r="E104" s="1569"/>
      <c r="F104" s="1570">
        <v>1518.2202447163515</v>
      </c>
      <c r="G104" s="1570"/>
      <c r="H104" s="328"/>
      <c r="I104" s="513"/>
      <c r="J104" s="493">
        <v>2013</v>
      </c>
    </row>
    <row r="105" spans="1:10" ht="36.950000000000003" customHeight="1">
      <c r="A105" s="1568">
        <v>3863</v>
      </c>
      <c r="B105" s="1568"/>
      <c r="C105" s="1569">
        <v>59802</v>
      </c>
      <c r="D105" s="1569"/>
      <c r="E105" s="1569"/>
      <c r="F105" s="1570">
        <v>1548</v>
      </c>
      <c r="G105" s="1570"/>
      <c r="H105" s="328"/>
      <c r="I105" s="513"/>
      <c r="J105" s="493">
        <v>2014</v>
      </c>
    </row>
    <row r="106" spans="1:10" ht="36.950000000000003" customHeight="1">
      <c r="A106" s="1568">
        <v>3402</v>
      </c>
      <c r="B106" s="1568"/>
      <c r="C106" s="1569">
        <v>46001</v>
      </c>
      <c r="D106" s="1569"/>
      <c r="E106" s="1569"/>
      <c r="F106" s="1570">
        <v>1352.1751910640801</v>
      </c>
      <c r="G106" s="1570"/>
      <c r="H106" s="328"/>
      <c r="I106" s="513"/>
      <c r="J106" s="493">
        <v>2015</v>
      </c>
    </row>
    <row r="107" spans="1:10" ht="36.950000000000003" customHeight="1" thickBot="1">
      <c r="A107" s="1565"/>
      <c r="B107" s="1565"/>
      <c r="C107" s="1566"/>
      <c r="D107" s="1566"/>
      <c r="E107" s="1566"/>
      <c r="F107" s="1567"/>
      <c r="G107" s="1567"/>
      <c r="H107" s="1169"/>
      <c r="I107" s="1170"/>
      <c r="J107" s="494">
        <v>2016</v>
      </c>
    </row>
    <row r="108" spans="1:10" s="516" customFormat="1" ht="11.1" customHeight="1">
      <c r="A108" s="514"/>
      <c r="B108" s="515"/>
      <c r="C108" s="515"/>
      <c r="D108" s="515"/>
      <c r="E108" s="514"/>
      <c r="F108" s="515"/>
      <c r="G108" s="515"/>
      <c r="H108" s="514"/>
      <c r="I108" s="515"/>
      <c r="J108" s="335" t="s">
        <v>7</v>
      </c>
    </row>
    <row r="109" spans="1:10" ht="36.950000000000003" customHeight="1"/>
    <row r="110" spans="1:10" ht="36.950000000000003" customHeight="1"/>
    <row r="111" spans="1:10" ht="36.950000000000003" customHeight="1"/>
    <row r="112" spans="1:10" ht="36.950000000000003" customHeight="1"/>
    <row r="113" ht="36.950000000000003" customHeight="1"/>
  </sheetData>
  <sheetProtection selectLockedCells="1"/>
  <mergeCells count="156">
    <mergeCell ref="F8:F10"/>
    <mergeCell ref="H8:H10"/>
    <mergeCell ref="I8:I10"/>
    <mergeCell ref="G9:G10"/>
    <mergeCell ref="J9:J10"/>
    <mergeCell ref="C11:D11"/>
    <mergeCell ref="A3:J3"/>
    <mergeCell ref="A4:J4"/>
    <mergeCell ref="A6:A10"/>
    <mergeCell ref="B6:J6"/>
    <mergeCell ref="B7:D7"/>
    <mergeCell ref="E7:G7"/>
    <mergeCell ref="H7:J7"/>
    <mergeCell ref="B8:B10"/>
    <mergeCell ref="C8:D10"/>
    <mergeCell ref="E8:E10"/>
    <mergeCell ref="C12:D12"/>
    <mergeCell ref="C13:D13"/>
    <mergeCell ref="C14:D14"/>
    <mergeCell ref="C15:D15"/>
    <mergeCell ref="A16:J16"/>
    <mergeCell ref="A17:A21"/>
    <mergeCell ref="B17:J17"/>
    <mergeCell ref="B18:D18"/>
    <mergeCell ref="E18:G18"/>
    <mergeCell ref="H18:J18"/>
    <mergeCell ref="J20:J21"/>
    <mergeCell ref="B19:B21"/>
    <mergeCell ref="C19:C21"/>
    <mergeCell ref="E19:E21"/>
    <mergeCell ref="F19:F21"/>
    <mergeCell ref="H19:H21"/>
    <mergeCell ref="I19:I21"/>
    <mergeCell ref="D20:D21"/>
    <mergeCell ref="G20:G21"/>
    <mergeCell ref="D27:J27"/>
    <mergeCell ref="A30:J30"/>
    <mergeCell ref="A33:C33"/>
    <mergeCell ref="D33:I33"/>
    <mergeCell ref="J33:J37"/>
    <mergeCell ref="A34:C34"/>
    <mergeCell ref="G34:I34"/>
    <mergeCell ref="A35:A37"/>
    <mergeCell ref="B35:B37"/>
    <mergeCell ref="E38:F38"/>
    <mergeCell ref="E39:F39"/>
    <mergeCell ref="E40:F40"/>
    <mergeCell ref="E41:F41"/>
    <mergeCell ref="E42:F42"/>
    <mergeCell ref="A44:I44"/>
    <mergeCell ref="D35:D37"/>
    <mergeCell ref="E35:F37"/>
    <mergeCell ref="G35:G37"/>
    <mergeCell ref="H35:H37"/>
    <mergeCell ref="C36:C37"/>
    <mergeCell ref="I36:I37"/>
    <mergeCell ref="C47:C48"/>
    <mergeCell ref="F47:F48"/>
    <mergeCell ref="I47:I48"/>
    <mergeCell ref="E54:J54"/>
    <mergeCell ref="A57:J57"/>
    <mergeCell ref="B60:J60"/>
    <mergeCell ref="J44:J48"/>
    <mergeCell ref="A45:C45"/>
    <mergeCell ref="D45:F45"/>
    <mergeCell ref="G45:I45"/>
    <mergeCell ref="A46:A48"/>
    <mergeCell ref="B46:B48"/>
    <mergeCell ref="D46:D48"/>
    <mergeCell ref="E46:E48"/>
    <mergeCell ref="G46:G48"/>
    <mergeCell ref="H46:H48"/>
    <mergeCell ref="J63:J64"/>
    <mergeCell ref="C65:D65"/>
    <mergeCell ref="C66:D66"/>
    <mergeCell ref="C67:D67"/>
    <mergeCell ref="C68:D68"/>
    <mergeCell ref="C69:D69"/>
    <mergeCell ref="B61:D61"/>
    <mergeCell ref="E61:G61"/>
    <mergeCell ref="H61:J61"/>
    <mergeCell ref="B62:B64"/>
    <mergeCell ref="C62:D64"/>
    <mergeCell ref="E62:E64"/>
    <mergeCell ref="F62:F64"/>
    <mergeCell ref="H62:H64"/>
    <mergeCell ref="I62:I64"/>
    <mergeCell ref="G63:G64"/>
    <mergeCell ref="I73:I75"/>
    <mergeCell ref="G74:G75"/>
    <mergeCell ref="J74:J75"/>
    <mergeCell ref="C76:D76"/>
    <mergeCell ref="C77:D77"/>
    <mergeCell ref="C78:D78"/>
    <mergeCell ref="A70:J70"/>
    <mergeCell ref="B71:J71"/>
    <mergeCell ref="B72:D72"/>
    <mergeCell ref="E72:G72"/>
    <mergeCell ref="H72:J72"/>
    <mergeCell ref="B73:B75"/>
    <mergeCell ref="C73:D75"/>
    <mergeCell ref="E73:E75"/>
    <mergeCell ref="F73:F75"/>
    <mergeCell ref="H73:H75"/>
    <mergeCell ref="E89:F91"/>
    <mergeCell ref="G89:H91"/>
    <mergeCell ref="D90:D91"/>
    <mergeCell ref="I90:I91"/>
    <mergeCell ref="B92:C92"/>
    <mergeCell ref="E92:F92"/>
    <mergeCell ref="G92:H92"/>
    <mergeCell ref="C79:D79"/>
    <mergeCell ref="C80:D80"/>
    <mergeCell ref="A84:J84"/>
    <mergeCell ref="A85:J85"/>
    <mergeCell ref="A87:I87"/>
    <mergeCell ref="J87:J91"/>
    <mergeCell ref="A88:D88"/>
    <mergeCell ref="E88:I88"/>
    <mergeCell ref="A89:A91"/>
    <mergeCell ref="B89:C91"/>
    <mergeCell ref="B95:C95"/>
    <mergeCell ref="E95:F95"/>
    <mergeCell ref="G95:H95"/>
    <mergeCell ref="B96:C96"/>
    <mergeCell ref="E96:F96"/>
    <mergeCell ref="G96:H96"/>
    <mergeCell ref="B93:C93"/>
    <mergeCell ref="E93:F93"/>
    <mergeCell ref="G93:H93"/>
    <mergeCell ref="B94:C94"/>
    <mergeCell ref="E94:F94"/>
    <mergeCell ref="G94:H94"/>
    <mergeCell ref="A103:B103"/>
    <mergeCell ref="C103:E103"/>
    <mergeCell ref="F103:G103"/>
    <mergeCell ref="A104:B104"/>
    <mergeCell ref="C104:E104"/>
    <mergeCell ref="F104:G104"/>
    <mergeCell ref="D97:J97"/>
    <mergeCell ref="A98:I98"/>
    <mergeCell ref="J98:J102"/>
    <mergeCell ref="A99:G99"/>
    <mergeCell ref="H99:I102"/>
    <mergeCell ref="A100:B102"/>
    <mergeCell ref="C100:E102"/>
    <mergeCell ref="F101:G102"/>
    <mergeCell ref="A107:B107"/>
    <mergeCell ref="C107:E107"/>
    <mergeCell ref="F107:G107"/>
    <mergeCell ref="A105:B105"/>
    <mergeCell ref="C105:E105"/>
    <mergeCell ref="F105:G105"/>
    <mergeCell ref="A106:B106"/>
    <mergeCell ref="C106:E106"/>
    <mergeCell ref="F106:G106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3" manualBreakCount="3">
    <brk id="27" max="9" man="1"/>
    <brk id="54" max="9" man="1"/>
    <brk id="81" max="9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view="pageBreakPreview" zoomScaleNormal="90" zoomScaleSheetLayoutView="100" workbookViewId="0">
      <selection activeCell="G19" sqref="G19"/>
    </sheetView>
  </sheetViews>
  <sheetFormatPr defaultRowHeight="11.25"/>
  <cols>
    <col min="1" max="1" width="12.25" style="483" customWidth="1"/>
    <col min="2" max="2" width="11.625" style="484" customWidth="1"/>
    <col min="3" max="3" width="11.625" style="485" customWidth="1"/>
    <col min="4" max="6" width="11.625" style="486" customWidth="1"/>
    <col min="7" max="7" width="11.625" style="469" customWidth="1"/>
    <col min="8" max="16384" width="9" style="469"/>
  </cols>
  <sheetData>
    <row r="1" spans="1:7" s="993" customFormat="1" ht="14.1" customHeight="1">
      <c r="A1" s="959" t="s">
        <v>1152</v>
      </c>
      <c r="B1" s="930"/>
      <c r="C1" s="930"/>
      <c r="D1" s="930"/>
      <c r="E1" s="930"/>
      <c r="F1" s="930"/>
      <c r="G1" s="937"/>
    </row>
    <row r="2" spans="1:7" ht="14.1" customHeight="1">
      <c r="A2" s="11"/>
      <c r="B2" s="11"/>
      <c r="C2" s="11"/>
      <c r="D2" s="11"/>
      <c r="E2" s="11"/>
      <c r="F2" s="11"/>
      <c r="G2" s="11"/>
    </row>
    <row r="3" spans="1:7" s="470" customFormat="1" ht="20.100000000000001" customHeight="1">
      <c r="A3" s="1681" t="s">
        <v>8</v>
      </c>
      <c r="B3" s="1681"/>
      <c r="C3" s="1681"/>
      <c r="D3" s="1681"/>
      <c r="E3" s="1681"/>
      <c r="F3" s="1681"/>
      <c r="G3" s="1681"/>
    </row>
    <row r="4" spans="1:7" s="471" customFormat="1" ht="24" customHeight="1">
      <c r="A4" s="1682" t="s">
        <v>663</v>
      </c>
      <c r="B4" s="1682"/>
      <c r="C4" s="1682"/>
      <c r="D4" s="1682"/>
      <c r="E4" s="1682"/>
      <c r="F4" s="1682"/>
      <c r="G4" s="1682"/>
    </row>
    <row r="5" spans="1:7" s="320" customFormat="1" ht="18" customHeight="1" thickBot="1">
      <c r="A5" s="1165" t="s">
        <v>334</v>
      </c>
      <c r="B5" s="1166"/>
      <c r="C5" s="1166"/>
      <c r="D5" s="1166"/>
      <c r="E5" s="1167"/>
      <c r="F5" s="1166"/>
      <c r="G5" s="1163" t="s">
        <v>335</v>
      </c>
    </row>
    <row r="6" spans="1:7" s="1113" customFormat="1" ht="20.100000000000001" customHeight="1">
      <c r="A6" s="1670" t="s">
        <v>976</v>
      </c>
      <c r="B6" s="1683" t="s">
        <v>664</v>
      </c>
      <c r="C6" s="1684"/>
      <c r="D6" s="1684"/>
      <c r="E6" s="1674" t="s">
        <v>665</v>
      </c>
      <c r="F6" s="1677"/>
      <c r="G6" s="1678"/>
    </row>
    <row r="7" spans="1:7" s="1113" customFormat="1" ht="20.100000000000001" customHeight="1">
      <c r="A7" s="1671"/>
      <c r="B7" s="1685"/>
      <c r="C7" s="1686"/>
      <c r="D7" s="1686"/>
      <c r="E7" s="1679"/>
      <c r="F7" s="1679"/>
      <c r="G7" s="1680"/>
    </row>
    <row r="8" spans="1:7" s="1113" customFormat="1" ht="20.100000000000001" customHeight="1">
      <c r="A8" s="1671"/>
      <c r="B8" s="1639" t="s">
        <v>616</v>
      </c>
      <c r="C8" s="1610" t="s">
        <v>602</v>
      </c>
      <c r="D8" s="455"/>
      <c r="E8" s="1621" t="s">
        <v>616</v>
      </c>
      <c r="F8" s="1610" t="s">
        <v>842</v>
      </c>
      <c r="G8" s="1122"/>
    </row>
    <row r="9" spans="1:7" s="1113" customFormat="1" ht="20.100000000000001" customHeight="1">
      <c r="A9" s="1672"/>
      <c r="B9" s="1640"/>
      <c r="C9" s="1611"/>
      <c r="D9" s="1118" t="s">
        <v>609</v>
      </c>
      <c r="E9" s="1623"/>
      <c r="F9" s="1611"/>
      <c r="G9" s="1117" t="s">
        <v>609</v>
      </c>
    </row>
    <row r="10" spans="1:7" s="472" customFormat="1" ht="40.5" customHeight="1">
      <c r="A10" s="457">
        <v>2012</v>
      </c>
      <c r="B10" s="204">
        <v>4929</v>
      </c>
      <c r="C10" s="204">
        <v>2419</v>
      </c>
      <c r="D10" s="204">
        <v>49</v>
      </c>
      <c r="E10" s="204">
        <v>2637</v>
      </c>
      <c r="F10" s="204">
        <v>3006</v>
      </c>
      <c r="G10" s="204">
        <v>114</v>
      </c>
    </row>
    <row r="11" spans="1:7" s="472" customFormat="1" ht="40.5" customHeight="1">
      <c r="A11" s="457" t="s">
        <v>844</v>
      </c>
      <c r="B11" s="204">
        <v>4599</v>
      </c>
      <c r="C11" s="204">
        <v>2744</v>
      </c>
      <c r="D11" s="204">
        <v>60</v>
      </c>
      <c r="E11" s="204">
        <v>2798</v>
      </c>
      <c r="F11" s="204">
        <v>4197</v>
      </c>
      <c r="G11" s="204">
        <v>150</v>
      </c>
    </row>
    <row r="12" spans="1:7" s="472" customFormat="1" ht="40.5" customHeight="1">
      <c r="A12" s="457" t="s">
        <v>1009</v>
      </c>
      <c r="B12" s="204">
        <v>5563</v>
      </c>
      <c r="C12" s="204">
        <v>2921</v>
      </c>
      <c r="D12" s="204">
        <v>53</v>
      </c>
      <c r="E12" s="204">
        <v>3972</v>
      </c>
      <c r="F12" s="204">
        <v>3853</v>
      </c>
      <c r="G12" s="204">
        <v>97</v>
      </c>
    </row>
    <row r="13" spans="1:7" s="472" customFormat="1" ht="40.5" customHeight="1">
      <c r="A13" s="457" t="s">
        <v>1010</v>
      </c>
      <c r="B13" s="204">
        <v>4821</v>
      </c>
      <c r="C13" s="204">
        <v>2628</v>
      </c>
      <c r="D13" s="204">
        <v>55</v>
      </c>
      <c r="E13" s="204">
        <v>4984</v>
      </c>
      <c r="F13" s="204">
        <v>5383</v>
      </c>
      <c r="G13" s="204">
        <v>108</v>
      </c>
    </row>
    <row r="14" spans="1:7" s="472" customFormat="1" ht="40.5" customHeight="1" thickBot="1">
      <c r="A14" s="459" t="s">
        <v>1088</v>
      </c>
      <c r="B14" s="473">
        <v>5750</v>
      </c>
      <c r="C14" s="473">
        <v>3214</v>
      </c>
      <c r="D14" s="473">
        <v>56</v>
      </c>
      <c r="E14" s="473">
        <v>5115</v>
      </c>
      <c r="F14" s="473">
        <v>5166</v>
      </c>
      <c r="G14" s="473">
        <v>101</v>
      </c>
    </row>
    <row r="15" spans="1:7" s="1113" customFormat="1" ht="21.75" customHeight="1" thickBot="1">
      <c r="A15" s="1526"/>
      <c r="B15" s="1463"/>
      <c r="C15" s="1463"/>
      <c r="D15" s="1463"/>
      <c r="E15" s="1463"/>
      <c r="F15" s="1463"/>
      <c r="G15" s="1463"/>
    </row>
    <row r="16" spans="1:7" s="1113" customFormat="1" ht="20.100000000000001" customHeight="1">
      <c r="A16" s="1670" t="s">
        <v>977</v>
      </c>
      <c r="B16" s="1673" t="s">
        <v>666</v>
      </c>
      <c r="C16" s="1674"/>
      <c r="D16" s="1674"/>
      <c r="E16" s="1674" t="s">
        <v>667</v>
      </c>
      <c r="F16" s="1677"/>
      <c r="G16" s="1678"/>
    </row>
    <row r="17" spans="1:7" s="1113" customFormat="1" ht="20.100000000000001" customHeight="1">
      <c r="A17" s="1671"/>
      <c r="B17" s="1675"/>
      <c r="C17" s="1676"/>
      <c r="D17" s="1676"/>
      <c r="E17" s="1679"/>
      <c r="F17" s="1679"/>
      <c r="G17" s="1680"/>
    </row>
    <row r="18" spans="1:7" s="1113" customFormat="1" ht="20.100000000000001" customHeight="1">
      <c r="A18" s="1671"/>
      <c r="B18" s="1639" t="s">
        <v>616</v>
      </c>
      <c r="C18" s="1610" t="s">
        <v>602</v>
      </c>
      <c r="D18" s="455"/>
      <c r="E18" s="1621" t="s">
        <v>616</v>
      </c>
      <c r="F18" s="1610" t="s">
        <v>842</v>
      </c>
      <c r="G18" s="1122"/>
    </row>
    <row r="19" spans="1:7" s="1113" customFormat="1" ht="20.100000000000001" customHeight="1">
      <c r="A19" s="1672"/>
      <c r="B19" s="1640"/>
      <c r="C19" s="1611"/>
      <c r="D19" s="1118" t="s">
        <v>609</v>
      </c>
      <c r="E19" s="1623"/>
      <c r="F19" s="1611" t="s">
        <v>843</v>
      </c>
      <c r="G19" s="1117" t="s">
        <v>609</v>
      </c>
    </row>
    <row r="20" spans="1:7" s="472" customFormat="1" ht="40.5" customHeight="1">
      <c r="A20" s="457">
        <v>2012</v>
      </c>
      <c r="B20" s="204">
        <v>1280</v>
      </c>
      <c r="C20" s="204">
        <v>3187</v>
      </c>
      <c r="D20" s="204">
        <v>249</v>
      </c>
      <c r="E20" s="204">
        <v>0</v>
      </c>
      <c r="F20" s="204">
        <v>0</v>
      </c>
      <c r="G20" s="204">
        <v>0</v>
      </c>
    </row>
    <row r="21" spans="1:7" s="472" customFormat="1" ht="40.5" customHeight="1">
      <c r="A21" s="457" t="s">
        <v>844</v>
      </c>
      <c r="B21" s="204">
        <v>1049</v>
      </c>
      <c r="C21" s="204">
        <v>2612</v>
      </c>
      <c r="D21" s="204">
        <v>249</v>
      </c>
      <c r="E21" s="204">
        <v>0</v>
      </c>
      <c r="F21" s="204">
        <v>0</v>
      </c>
      <c r="G21" s="204">
        <v>0</v>
      </c>
    </row>
    <row r="22" spans="1:7" s="472" customFormat="1" ht="40.5" customHeight="1">
      <c r="A22" s="457" t="s">
        <v>1009</v>
      </c>
      <c r="B22" s="204">
        <v>1161</v>
      </c>
      <c r="C22" s="204">
        <v>3669</v>
      </c>
      <c r="D22" s="204">
        <v>316</v>
      </c>
      <c r="E22" s="204">
        <v>0</v>
      </c>
      <c r="F22" s="204">
        <v>0</v>
      </c>
      <c r="G22" s="204">
        <v>0</v>
      </c>
    </row>
    <row r="23" spans="1:7" s="472" customFormat="1" ht="40.5" customHeight="1">
      <c r="A23" s="457" t="s">
        <v>1010</v>
      </c>
      <c r="B23" s="204">
        <v>1144</v>
      </c>
      <c r="C23" s="204">
        <v>2746</v>
      </c>
      <c r="D23" s="204">
        <v>240</v>
      </c>
      <c r="E23" s="204">
        <v>0</v>
      </c>
      <c r="F23" s="204">
        <v>0</v>
      </c>
      <c r="G23" s="204">
        <v>0</v>
      </c>
    </row>
    <row r="24" spans="1:7" s="472" customFormat="1" ht="40.5" customHeight="1" thickBot="1">
      <c r="A24" s="459" t="s">
        <v>1088</v>
      </c>
      <c r="B24" s="473">
        <v>1299</v>
      </c>
      <c r="C24" s="473">
        <v>3338</v>
      </c>
      <c r="D24" s="473">
        <v>257</v>
      </c>
      <c r="E24" s="175">
        <v>0</v>
      </c>
      <c r="F24" s="175">
        <v>0</v>
      </c>
      <c r="G24" s="175">
        <v>0</v>
      </c>
    </row>
    <row r="25" spans="1:7" s="479" customFormat="1" ht="11.1" customHeight="1">
      <c r="A25" s="462" t="s">
        <v>621</v>
      </c>
      <c r="B25" s="474"/>
      <c r="C25" s="475"/>
      <c r="D25" s="476"/>
      <c r="E25" s="477"/>
      <c r="F25" s="475"/>
      <c r="G25" s="478" t="s">
        <v>7</v>
      </c>
    </row>
    <row r="26" spans="1:7" s="1113" customFormat="1">
      <c r="A26" s="480"/>
      <c r="B26" s="480"/>
      <c r="C26" s="481"/>
      <c r="D26" s="482"/>
      <c r="E26" s="482"/>
      <c r="F26" s="482"/>
    </row>
    <row r="27" spans="1:7" s="1113" customFormat="1">
      <c r="A27" s="480"/>
      <c r="B27" s="480"/>
      <c r="C27" s="481"/>
      <c r="D27" s="482"/>
      <c r="E27" s="482"/>
      <c r="F27" s="482"/>
    </row>
    <row r="28" spans="1:7" s="1113" customFormat="1">
      <c r="A28" s="480"/>
      <c r="B28" s="480"/>
      <c r="C28" s="481"/>
      <c r="D28" s="482"/>
      <c r="E28" s="482"/>
      <c r="F28" s="482"/>
    </row>
    <row r="29" spans="1:7" s="1113" customFormat="1">
      <c r="A29" s="480"/>
      <c r="B29" s="480"/>
      <c r="C29" s="481"/>
      <c r="D29" s="482"/>
      <c r="E29" s="482"/>
      <c r="F29" s="482"/>
    </row>
    <row r="30" spans="1:7" s="1113" customFormat="1">
      <c r="A30" s="480"/>
      <c r="B30" s="480"/>
      <c r="C30" s="481"/>
      <c r="D30" s="482"/>
      <c r="E30" s="482"/>
      <c r="F30" s="482"/>
    </row>
    <row r="31" spans="1:7" s="1113" customFormat="1">
      <c r="A31" s="480"/>
      <c r="B31" s="480"/>
      <c r="C31" s="481"/>
      <c r="D31" s="482"/>
      <c r="E31" s="482"/>
      <c r="F31" s="482"/>
    </row>
    <row r="32" spans="1:7" s="1113" customFormat="1">
      <c r="A32" s="480"/>
      <c r="B32" s="480"/>
      <c r="C32" s="481"/>
      <c r="D32" s="482"/>
      <c r="E32" s="482"/>
      <c r="F32" s="482"/>
    </row>
    <row r="33" spans="1:6" s="1113" customFormat="1">
      <c r="A33" s="480"/>
      <c r="B33" s="480"/>
      <c r="C33" s="481"/>
      <c r="D33" s="482"/>
      <c r="E33" s="482"/>
      <c r="F33" s="482"/>
    </row>
    <row r="34" spans="1:6" s="1113" customFormat="1">
      <c r="A34" s="480"/>
      <c r="B34" s="480"/>
      <c r="C34" s="481"/>
      <c r="D34" s="482"/>
      <c r="E34" s="482"/>
      <c r="F34" s="482"/>
    </row>
    <row r="35" spans="1:6" s="1113" customFormat="1">
      <c r="A35" s="480"/>
      <c r="B35" s="480"/>
      <c r="C35" s="481"/>
      <c r="D35" s="482"/>
      <c r="E35" s="482"/>
      <c r="F35" s="482"/>
    </row>
    <row r="36" spans="1:6" s="1113" customFormat="1">
      <c r="A36" s="480"/>
      <c r="B36" s="480"/>
      <c r="C36" s="481"/>
      <c r="D36" s="482"/>
      <c r="E36" s="482"/>
      <c r="F36" s="482"/>
    </row>
    <row r="37" spans="1:6" s="1113" customFormat="1">
      <c r="A37" s="480"/>
      <c r="B37" s="480"/>
      <c r="C37" s="481"/>
      <c r="D37" s="482"/>
      <c r="E37" s="482"/>
      <c r="F37" s="482"/>
    </row>
    <row r="38" spans="1:6" s="1113" customFormat="1">
      <c r="A38" s="480"/>
      <c r="B38" s="480"/>
      <c r="C38" s="481"/>
      <c r="D38" s="482"/>
      <c r="E38" s="482"/>
      <c r="F38" s="482"/>
    </row>
    <row r="39" spans="1:6" s="1113" customFormat="1">
      <c r="A39" s="480"/>
      <c r="B39" s="480"/>
      <c r="C39" s="481"/>
      <c r="D39" s="482"/>
      <c r="E39" s="482"/>
      <c r="F39" s="482"/>
    </row>
    <row r="40" spans="1:6" s="1113" customFormat="1">
      <c r="A40" s="480"/>
      <c r="B40" s="480"/>
      <c r="C40" s="481"/>
      <c r="D40" s="482"/>
      <c r="E40" s="482"/>
      <c r="F40" s="482"/>
    </row>
    <row r="41" spans="1:6" s="1113" customFormat="1">
      <c r="A41" s="480"/>
      <c r="B41" s="480"/>
      <c r="C41" s="481"/>
      <c r="D41" s="482"/>
      <c r="E41" s="482"/>
      <c r="F41" s="482"/>
    </row>
    <row r="42" spans="1:6" s="1113" customFormat="1">
      <c r="A42" s="480"/>
      <c r="B42" s="480"/>
      <c r="C42" s="481"/>
      <c r="D42" s="482"/>
      <c r="E42" s="482"/>
      <c r="F42" s="482"/>
    </row>
    <row r="43" spans="1:6" s="1113" customFormat="1">
      <c r="A43" s="480"/>
      <c r="B43" s="480"/>
      <c r="C43" s="481"/>
      <c r="D43" s="482"/>
      <c r="E43" s="482"/>
      <c r="F43" s="482"/>
    </row>
    <row r="44" spans="1:6" s="1113" customFormat="1">
      <c r="A44" s="480"/>
      <c r="B44" s="480"/>
      <c r="C44" s="481"/>
      <c r="D44" s="482"/>
      <c r="E44" s="482"/>
      <c r="F44" s="482"/>
    </row>
    <row r="45" spans="1:6" s="1113" customFormat="1">
      <c r="A45" s="480"/>
      <c r="B45" s="480"/>
      <c r="C45" s="481"/>
      <c r="D45" s="482"/>
      <c r="E45" s="482"/>
      <c r="F45" s="482"/>
    </row>
    <row r="46" spans="1:6" s="1113" customFormat="1">
      <c r="A46" s="480"/>
      <c r="B46" s="480"/>
      <c r="C46" s="481"/>
      <c r="D46" s="482"/>
      <c r="E46" s="482"/>
      <c r="F46" s="482"/>
    </row>
    <row r="47" spans="1:6" s="1113" customFormat="1">
      <c r="A47" s="480"/>
      <c r="B47" s="480"/>
      <c r="C47" s="481"/>
      <c r="D47" s="482"/>
      <c r="E47" s="482"/>
      <c r="F47" s="482"/>
    </row>
    <row r="48" spans="1:6" s="1113" customFormat="1">
      <c r="A48" s="480"/>
      <c r="B48" s="480"/>
      <c r="C48" s="481"/>
      <c r="D48" s="482"/>
      <c r="E48" s="482"/>
      <c r="F48" s="482"/>
    </row>
    <row r="49" spans="1:6" s="1113" customFormat="1">
      <c r="A49" s="480"/>
      <c r="B49" s="480"/>
      <c r="C49" s="481"/>
      <c r="D49" s="482"/>
      <c r="E49" s="482"/>
      <c r="F49" s="482"/>
    </row>
    <row r="50" spans="1:6" s="1113" customFormat="1">
      <c r="A50" s="480"/>
      <c r="B50" s="480"/>
      <c r="C50" s="481"/>
      <c r="D50" s="482"/>
      <c r="E50" s="482"/>
      <c r="F50" s="482"/>
    </row>
    <row r="51" spans="1:6" s="1113" customFormat="1">
      <c r="A51" s="480"/>
      <c r="B51" s="480"/>
      <c r="C51" s="481"/>
      <c r="D51" s="482"/>
      <c r="E51" s="482"/>
      <c r="F51" s="482"/>
    </row>
    <row r="52" spans="1:6" s="1113" customFormat="1">
      <c r="A52" s="480"/>
      <c r="B52" s="480"/>
      <c r="C52" s="481"/>
      <c r="D52" s="482"/>
      <c r="E52" s="482"/>
      <c r="F52" s="482"/>
    </row>
    <row r="53" spans="1:6" s="1113" customFormat="1">
      <c r="A53" s="480"/>
      <c r="B53" s="480"/>
      <c r="C53" s="481"/>
      <c r="D53" s="482"/>
      <c r="E53" s="482"/>
      <c r="F53" s="482"/>
    </row>
    <row r="54" spans="1:6" s="1113" customFormat="1">
      <c r="A54" s="480"/>
      <c r="B54" s="480"/>
      <c r="C54" s="481"/>
      <c r="D54" s="482"/>
      <c r="E54" s="482"/>
      <c r="F54" s="482"/>
    </row>
    <row r="55" spans="1:6" s="1113" customFormat="1">
      <c r="A55" s="480"/>
      <c r="B55" s="480"/>
      <c r="C55" s="481"/>
      <c r="D55" s="482"/>
      <c r="E55" s="482"/>
      <c r="F55" s="482"/>
    </row>
    <row r="56" spans="1:6" s="1113" customFormat="1">
      <c r="A56" s="480"/>
      <c r="B56" s="480"/>
      <c r="C56" s="481"/>
      <c r="D56" s="482"/>
      <c r="E56" s="482"/>
      <c r="F56" s="482"/>
    </row>
    <row r="57" spans="1:6" s="1113" customFormat="1">
      <c r="A57" s="480"/>
      <c r="B57" s="480"/>
      <c r="C57" s="481"/>
      <c r="D57" s="482"/>
      <c r="E57" s="482"/>
      <c r="F57" s="482"/>
    </row>
    <row r="58" spans="1:6" s="1113" customFormat="1">
      <c r="A58" s="480"/>
      <c r="B58" s="480"/>
      <c r="C58" s="481"/>
      <c r="D58" s="482"/>
      <c r="E58" s="482"/>
      <c r="F58" s="482"/>
    </row>
    <row r="59" spans="1:6" s="1113" customFormat="1">
      <c r="A59" s="480"/>
      <c r="B59" s="480"/>
      <c r="C59" s="481"/>
      <c r="D59" s="482"/>
      <c r="E59" s="482"/>
      <c r="F59" s="482"/>
    </row>
    <row r="60" spans="1:6" s="1113" customFormat="1">
      <c r="A60" s="480"/>
      <c r="B60" s="480"/>
      <c r="C60" s="481"/>
      <c r="D60" s="482"/>
      <c r="E60" s="482"/>
      <c r="F60" s="482"/>
    </row>
    <row r="61" spans="1:6" s="1113" customFormat="1">
      <c r="A61" s="480"/>
      <c r="B61" s="480"/>
      <c r="C61" s="481"/>
      <c r="D61" s="482"/>
      <c r="E61" s="482"/>
      <c r="F61" s="482"/>
    </row>
    <row r="62" spans="1:6" s="1113" customFormat="1">
      <c r="A62" s="480"/>
      <c r="B62" s="480"/>
      <c r="C62" s="481"/>
      <c r="D62" s="482"/>
      <c r="E62" s="482"/>
      <c r="F62" s="482"/>
    </row>
    <row r="63" spans="1:6" s="1113" customFormat="1">
      <c r="A63" s="480"/>
      <c r="B63" s="480"/>
      <c r="C63" s="481"/>
      <c r="D63" s="482"/>
      <c r="E63" s="482"/>
      <c r="F63" s="482"/>
    </row>
    <row r="64" spans="1:6" s="1113" customFormat="1">
      <c r="A64" s="480"/>
      <c r="B64" s="480"/>
      <c r="C64" s="481"/>
      <c r="D64" s="482"/>
      <c r="E64" s="482"/>
      <c r="F64" s="482"/>
    </row>
    <row r="65" spans="1:6" s="1113" customFormat="1">
      <c r="A65" s="480"/>
      <c r="B65" s="480"/>
      <c r="C65" s="481"/>
      <c r="D65" s="482"/>
      <c r="E65" s="482"/>
      <c r="F65" s="482"/>
    </row>
    <row r="66" spans="1:6" s="1113" customFormat="1">
      <c r="A66" s="480"/>
      <c r="B66" s="480"/>
      <c r="C66" s="481"/>
      <c r="D66" s="482"/>
      <c r="E66" s="482"/>
      <c r="F66" s="482"/>
    </row>
    <row r="67" spans="1:6" s="1113" customFormat="1">
      <c r="A67" s="480"/>
      <c r="B67" s="480"/>
      <c r="C67" s="481"/>
      <c r="D67" s="482"/>
      <c r="E67" s="482"/>
      <c r="F67" s="482"/>
    </row>
    <row r="68" spans="1:6" s="1113" customFormat="1">
      <c r="A68" s="480"/>
      <c r="B68" s="480"/>
      <c r="C68" s="481"/>
      <c r="D68" s="482"/>
      <c r="E68" s="482"/>
      <c r="F68" s="482"/>
    </row>
    <row r="69" spans="1:6" s="1113" customFormat="1">
      <c r="A69" s="480"/>
      <c r="B69" s="480"/>
      <c r="C69" s="481"/>
      <c r="D69" s="482"/>
      <c r="E69" s="482"/>
      <c r="F69" s="482"/>
    </row>
    <row r="70" spans="1:6" s="1113" customFormat="1">
      <c r="A70" s="480"/>
      <c r="B70" s="480"/>
      <c r="C70" s="481"/>
      <c r="D70" s="482"/>
      <c r="E70" s="482"/>
      <c r="F70" s="482"/>
    </row>
    <row r="71" spans="1:6" s="1113" customFormat="1">
      <c r="A71" s="480"/>
      <c r="B71" s="480"/>
      <c r="C71" s="481"/>
      <c r="D71" s="482"/>
      <c r="E71" s="482"/>
      <c r="F71" s="482"/>
    </row>
    <row r="72" spans="1:6" s="1113" customFormat="1">
      <c r="A72" s="480"/>
      <c r="B72" s="480"/>
      <c r="C72" s="481"/>
      <c r="D72" s="482"/>
      <c r="E72" s="482"/>
      <c r="F72" s="482"/>
    </row>
    <row r="73" spans="1:6" s="1113" customFormat="1">
      <c r="A73" s="480"/>
      <c r="B73" s="480"/>
      <c r="C73" s="481"/>
      <c r="D73" s="482"/>
      <c r="E73" s="482"/>
      <c r="F73" s="482"/>
    </row>
    <row r="74" spans="1:6" s="1113" customFormat="1">
      <c r="A74" s="480"/>
      <c r="B74" s="480"/>
      <c r="C74" s="481"/>
      <c r="D74" s="482"/>
      <c r="E74" s="482"/>
      <c r="F74" s="482"/>
    </row>
    <row r="75" spans="1:6" s="1113" customFormat="1">
      <c r="A75" s="480"/>
      <c r="B75" s="480"/>
      <c r="C75" s="481"/>
      <c r="D75" s="482"/>
      <c r="E75" s="482"/>
      <c r="F75" s="482"/>
    </row>
    <row r="76" spans="1:6" s="1113" customFormat="1">
      <c r="A76" s="480"/>
      <c r="B76" s="480"/>
      <c r="C76" s="481"/>
      <c r="D76" s="482"/>
      <c r="E76" s="482"/>
      <c r="F76" s="482"/>
    </row>
    <row r="77" spans="1:6" s="1113" customFormat="1">
      <c r="A77" s="480"/>
      <c r="B77" s="480"/>
      <c r="C77" s="481"/>
      <c r="D77" s="482"/>
      <c r="E77" s="482"/>
      <c r="F77" s="482"/>
    </row>
    <row r="78" spans="1:6" s="1113" customFormat="1">
      <c r="A78" s="480"/>
      <c r="B78" s="480"/>
      <c r="C78" s="481"/>
      <c r="D78" s="482"/>
      <c r="E78" s="482"/>
      <c r="F78" s="482"/>
    </row>
    <row r="79" spans="1:6" s="1113" customFormat="1">
      <c r="A79" s="480"/>
      <c r="B79" s="480"/>
      <c r="C79" s="481"/>
      <c r="D79" s="482"/>
      <c r="E79" s="482"/>
      <c r="F79" s="482"/>
    </row>
    <row r="80" spans="1:6" s="1113" customFormat="1">
      <c r="A80" s="480"/>
      <c r="B80" s="480"/>
      <c r="C80" s="481"/>
      <c r="D80" s="482"/>
      <c r="E80" s="482"/>
      <c r="F80" s="482"/>
    </row>
    <row r="81" spans="1:6" s="1113" customFormat="1">
      <c r="A81" s="480"/>
      <c r="B81" s="480"/>
      <c r="C81" s="481"/>
      <c r="D81" s="482"/>
      <c r="E81" s="482"/>
      <c r="F81" s="482"/>
    </row>
    <row r="82" spans="1:6" s="1113" customFormat="1">
      <c r="A82" s="480"/>
      <c r="B82" s="480"/>
      <c r="C82" s="481"/>
      <c r="D82" s="482"/>
      <c r="E82" s="482"/>
      <c r="F82" s="482"/>
    </row>
    <row r="83" spans="1:6" s="1113" customFormat="1">
      <c r="A83" s="480"/>
      <c r="B83" s="480"/>
      <c r="C83" s="481"/>
      <c r="D83" s="482"/>
      <c r="E83" s="482"/>
      <c r="F83" s="482"/>
    </row>
    <row r="84" spans="1:6" s="1113" customFormat="1">
      <c r="A84" s="480"/>
      <c r="B84" s="480"/>
      <c r="C84" s="481"/>
      <c r="D84" s="482"/>
      <c r="E84" s="482"/>
      <c r="F84" s="482"/>
    </row>
    <row r="85" spans="1:6" s="1113" customFormat="1">
      <c r="A85" s="480"/>
      <c r="B85" s="480"/>
      <c r="C85" s="481"/>
      <c r="D85" s="482"/>
      <c r="E85" s="482"/>
      <c r="F85" s="482"/>
    </row>
    <row r="86" spans="1:6" s="1113" customFormat="1">
      <c r="A86" s="480"/>
      <c r="B86" s="480"/>
      <c r="C86" s="481"/>
      <c r="D86" s="482"/>
      <c r="E86" s="482"/>
      <c r="F86" s="482"/>
    </row>
    <row r="87" spans="1:6" s="1113" customFormat="1">
      <c r="A87" s="480"/>
      <c r="B87" s="480"/>
      <c r="C87" s="481"/>
      <c r="D87" s="482"/>
      <c r="E87" s="482"/>
      <c r="F87" s="482"/>
    </row>
    <row r="88" spans="1:6" s="1113" customFormat="1">
      <c r="A88" s="480"/>
      <c r="B88" s="480"/>
      <c r="C88" s="481"/>
      <c r="D88" s="482"/>
      <c r="E88" s="482"/>
      <c r="F88" s="482"/>
    </row>
    <row r="89" spans="1:6" s="1113" customFormat="1">
      <c r="A89" s="480"/>
      <c r="B89" s="480"/>
      <c r="C89" s="481"/>
      <c r="D89" s="482"/>
      <c r="E89" s="482"/>
      <c r="F89" s="482"/>
    </row>
    <row r="90" spans="1:6" s="1113" customFormat="1">
      <c r="A90" s="480"/>
      <c r="B90" s="480"/>
      <c r="C90" s="481"/>
      <c r="D90" s="482"/>
      <c r="E90" s="482"/>
      <c r="F90" s="482"/>
    </row>
    <row r="91" spans="1:6" s="1113" customFormat="1">
      <c r="A91" s="480"/>
      <c r="B91" s="480"/>
      <c r="C91" s="481"/>
      <c r="D91" s="482"/>
      <c r="E91" s="482"/>
      <c r="F91" s="482"/>
    </row>
    <row r="92" spans="1:6" s="1113" customFormat="1">
      <c r="A92" s="480"/>
      <c r="B92" s="480"/>
      <c r="C92" s="481"/>
      <c r="D92" s="482"/>
      <c r="E92" s="482"/>
      <c r="F92" s="482"/>
    </row>
    <row r="93" spans="1:6" s="1113" customFormat="1">
      <c r="A93" s="480"/>
      <c r="B93" s="480"/>
      <c r="C93" s="481"/>
      <c r="D93" s="482"/>
      <c r="E93" s="482"/>
      <c r="F93" s="482"/>
    </row>
    <row r="94" spans="1:6" s="1113" customFormat="1">
      <c r="A94" s="480"/>
      <c r="B94" s="480"/>
      <c r="C94" s="481"/>
      <c r="D94" s="482"/>
      <c r="E94" s="482"/>
      <c r="F94" s="482"/>
    </row>
    <row r="95" spans="1:6" s="1113" customFormat="1">
      <c r="A95" s="480"/>
      <c r="B95" s="480"/>
      <c r="C95" s="481"/>
      <c r="D95" s="482"/>
      <c r="E95" s="482"/>
      <c r="F95" s="482"/>
    </row>
    <row r="96" spans="1:6" s="1113" customFormat="1">
      <c r="A96" s="480"/>
      <c r="B96" s="480"/>
      <c r="C96" s="481"/>
      <c r="D96" s="482"/>
      <c r="E96" s="482"/>
      <c r="F96" s="482"/>
    </row>
    <row r="97" spans="1:6" s="1113" customFormat="1">
      <c r="A97" s="480"/>
      <c r="B97" s="480"/>
      <c r="C97" s="481"/>
      <c r="D97" s="482"/>
      <c r="E97" s="482"/>
      <c r="F97" s="482"/>
    </row>
  </sheetData>
  <sheetProtection selectLockedCells="1"/>
  <mergeCells count="17">
    <mergeCell ref="A3:G3"/>
    <mergeCell ref="A4:G4"/>
    <mergeCell ref="A6:A9"/>
    <mergeCell ref="B6:D7"/>
    <mergeCell ref="E6:G7"/>
    <mergeCell ref="B8:B9"/>
    <mergeCell ref="C8:C9"/>
    <mergeCell ref="E8:E9"/>
    <mergeCell ref="F8:F9"/>
    <mergeCell ref="A15:G15"/>
    <mergeCell ref="A16:A19"/>
    <mergeCell ref="B16:D17"/>
    <mergeCell ref="E16:G17"/>
    <mergeCell ref="B18:B19"/>
    <mergeCell ref="C18:C19"/>
    <mergeCell ref="E18:E19"/>
    <mergeCell ref="F18:F1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view="pageBreakPreview" topLeftCell="A16" zoomScaleNormal="100" zoomScaleSheetLayoutView="100" workbookViewId="0">
      <selection activeCell="G19" sqref="G19"/>
    </sheetView>
  </sheetViews>
  <sheetFormatPr defaultRowHeight="14.25"/>
  <cols>
    <col min="1" max="1" width="14.25" style="74" customWidth="1"/>
    <col min="2" max="2" width="12.125" style="1127" customWidth="1"/>
    <col min="3" max="3" width="12.125" style="71" customWidth="1"/>
    <col min="4" max="4" width="9.625" style="71" customWidth="1"/>
    <col min="5" max="6" width="12.125" style="71" customWidth="1"/>
    <col min="7" max="7" width="9.875" style="71" customWidth="1"/>
    <col min="8" max="8" width="14.625" style="71" customWidth="1"/>
    <col min="9" max="10" width="12.125" style="70" customWidth="1"/>
    <col min="11" max="11" width="9.625" style="70" customWidth="1"/>
    <col min="12" max="13" width="12.125" style="70" customWidth="1"/>
    <col min="14" max="14" width="9.625" style="70" customWidth="1"/>
    <col min="15" max="15" width="14.625" style="70" hidden="1" customWidth="1"/>
    <col min="16" max="16384" width="9" style="70"/>
  </cols>
  <sheetData>
    <row r="1" spans="1:15" s="961" customFormat="1" ht="14.1" customHeight="1">
      <c r="A1" s="972"/>
      <c r="B1" s="960"/>
      <c r="G1" s="937" t="s">
        <v>1153</v>
      </c>
      <c r="H1" s="959" t="s">
        <v>1042</v>
      </c>
    </row>
    <row r="2" spans="1:15" s="18" customFormat="1" ht="20.100000000000001" customHeight="1">
      <c r="A2" s="23"/>
      <c r="B2" s="93"/>
      <c r="G2" s="44"/>
    </row>
    <row r="3" spans="1:15" s="18" customFormat="1" ht="18" customHeight="1">
      <c r="A3" s="1706" t="s">
        <v>9</v>
      </c>
      <c r="B3" s="1706"/>
      <c r="C3" s="1706"/>
      <c r="D3" s="1706"/>
      <c r="E3" s="1706"/>
      <c r="F3" s="1706"/>
      <c r="G3" s="1706"/>
      <c r="H3" s="1125"/>
      <c r="I3" s="1706" t="s">
        <v>668</v>
      </c>
      <c r="J3" s="1706"/>
      <c r="K3" s="1706"/>
      <c r="L3" s="1706"/>
      <c r="M3" s="1706"/>
      <c r="N3" s="1706"/>
      <c r="O3" s="1706"/>
    </row>
    <row r="4" spans="1:15" s="1125" customFormat="1" ht="20.100000000000001" customHeight="1">
      <c r="A4" s="1707" t="s">
        <v>10</v>
      </c>
      <c r="B4" s="1707"/>
      <c r="C4" s="1707"/>
      <c r="D4" s="1707"/>
      <c r="E4" s="1707"/>
      <c r="F4" s="1707"/>
      <c r="G4" s="1707"/>
      <c r="H4" s="1126"/>
      <c r="I4" s="1707" t="s">
        <v>669</v>
      </c>
      <c r="J4" s="1707"/>
      <c r="K4" s="1707"/>
      <c r="L4" s="1707"/>
      <c r="M4" s="1707"/>
      <c r="N4" s="1707"/>
      <c r="O4" s="1707"/>
    </row>
    <row r="5" spans="1:15" s="1126" customFormat="1" ht="24" customHeight="1" thickBot="1">
      <c r="A5" s="452" t="s">
        <v>334</v>
      </c>
      <c r="B5" s="1134"/>
      <c r="C5" s="18"/>
      <c r="D5" s="18"/>
      <c r="E5" s="18"/>
      <c r="F5" s="18"/>
      <c r="G5" s="453" t="s">
        <v>335</v>
      </c>
      <c r="H5" s="452" t="s">
        <v>334</v>
      </c>
      <c r="I5" s="18"/>
      <c r="J5" s="18"/>
      <c r="K5" s="18"/>
      <c r="L5" s="18"/>
      <c r="M5" s="18"/>
      <c r="N5" s="453" t="s">
        <v>335</v>
      </c>
      <c r="O5" s="18"/>
    </row>
    <row r="6" spans="1:15" s="18" customFormat="1" ht="18" customHeight="1">
      <c r="A6" s="1694" t="s">
        <v>598</v>
      </c>
      <c r="B6" s="1376" t="s">
        <v>578</v>
      </c>
      <c r="C6" s="1288"/>
      <c r="D6" s="1377"/>
      <c r="E6" s="1687" t="s">
        <v>670</v>
      </c>
      <c r="F6" s="1687"/>
      <c r="G6" s="1688"/>
      <c r="H6" s="1694" t="s">
        <v>598</v>
      </c>
      <c r="I6" s="1703" t="s">
        <v>671</v>
      </c>
      <c r="J6" s="1687"/>
      <c r="K6" s="1687"/>
      <c r="L6" s="1687" t="s">
        <v>672</v>
      </c>
      <c r="M6" s="1687"/>
      <c r="N6" s="1688"/>
      <c r="O6" s="1691" t="s">
        <v>975</v>
      </c>
    </row>
    <row r="7" spans="1:15" s="454" customFormat="1" ht="18.95" customHeight="1">
      <c r="A7" s="1695"/>
      <c r="B7" s="1708"/>
      <c r="C7" s="1709"/>
      <c r="D7" s="1710"/>
      <c r="E7" s="1689"/>
      <c r="F7" s="1689"/>
      <c r="G7" s="1690"/>
      <c r="H7" s="1695"/>
      <c r="I7" s="1704"/>
      <c r="J7" s="1689"/>
      <c r="K7" s="1689"/>
      <c r="L7" s="1689"/>
      <c r="M7" s="1689"/>
      <c r="N7" s="1690"/>
      <c r="O7" s="1692"/>
    </row>
    <row r="8" spans="1:15" s="454" customFormat="1" ht="18.95" customHeight="1">
      <c r="A8" s="1695"/>
      <c r="B8" s="1639" t="s">
        <v>616</v>
      </c>
      <c r="C8" s="1589" t="s">
        <v>602</v>
      </c>
      <c r="D8" s="1624"/>
      <c r="E8" s="1621" t="s">
        <v>616</v>
      </c>
      <c r="F8" s="1610" t="s">
        <v>602</v>
      </c>
      <c r="G8" s="1122"/>
      <c r="H8" s="1695"/>
      <c r="I8" s="1639" t="s">
        <v>616</v>
      </c>
      <c r="J8" s="1610" t="s">
        <v>602</v>
      </c>
      <c r="K8" s="455"/>
      <c r="L8" s="1621" t="s">
        <v>616</v>
      </c>
      <c r="M8" s="1610" t="s">
        <v>602</v>
      </c>
      <c r="N8" s="1122"/>
      <c r="O8" s="1692"/>
    </row>
    <row r="9" spans="1:15" s="454" customFormat="1" ht="18.95" customHeight="1">
      <c r="A9" s="1696"/>
      <c r="B9" s="1640"/>
      <c r="C9" s="1593"/>
      <c r="D9" s="1626"/>
      <c r="E9" s="1623"/>
      <c r="F9" s="1611"/>
      <c r="G9" s="1117" t="s">
        <v>609</v>
      </c>
      <c r="H9" s="1696"/>
      <c r="I9" s="1640"/>
      <c r="J9" s="1611"/>
      <c r="K9" s="456" t="s">
        <v>609</v>
      </c>
      <c r="L9" s="1623"/>
      <c r="M9" s="1611"/>
      <c r="N9" s="1123" t="s">
        <v>609</v>
      </c>
      <c r="O9" s="1693"/>
    </row>
    <row r="10" spans="1:15" s="17" customFormat="1" ht="38.1" customHeight="1">
      <c r="A10" s="457">
        <v>2012</v>
      </c>
      <c r="B10" s="1124">
        <v>54321</v>
      </c>
      <c r="C10" s="1705">
        <v>767395</v>
      </c>
      <c r="D10" s="1705"/>
      <c r="E10" s="458">
        <v>19024</v>
      </c>
      <c r="F10" s="458">
        <v>251661</v>
      </c>
      <c r="G10" s="458">
        <v>1323</v>
      </c>
      <c r="H10" s="457">
        <v>2012</v>
      </c>
      <c r="I10" s="458">
        <v>8306</v>
      </c>
      <c r="J10" s="458">
        <v>152415</v>
      </c>
      <c r="K10" s="458">
        <v>1835</v>
      </c>
      <c r="L10" s="458">
        <v>8378</v>
      </c>
      <c r="M10" s="458">
        <v>147767</v>
      </c>
      <c r="N10" s="458">
        <v>1764</v>
      </c>
      <c r="O10" s="457">
        <v>2012</v>
      </c>
    </row>
    <row r="11" spans="1:15" s="17" customFormat="1" ht="38.1" customHeight="1">
      <c r="A11" s="457" t="s">
        <v>844</v>
      </c>
      <c r="B11" s="1124">
        <v>53974</v>
      </c>
      <c r="C11" s="1124"/>
      <c r="D11" s="1124">
        <v>789619</v>
      </c>
      <c r="E11" s="458">
        <v>18895</v>
      </c>
      <c r="F11" s="458">
        <v>309129</v>
      </c>
      <c r="G11" s="458">
        <v>1636</v>
      </c>
      <c r="H11" s="457" t="s">
        <v>844</v>
      </c>
      <c r="I11" s="458">
        <v>8247</v>
      </c>
      <c r="J11" s="458">
        <v>140199</v>
      </c>
      <c r="K11" s="458">
        <v>1700</v>
      </c>
      <c r="L11" s="458">
        <v>7968</v>
      </c>
      <c r="M11" s="458">
        <v>121979</v>
      </c>
      <c r="N11" s="458">
        <v>1531</v>
      </c>
      <c r="O11" s="457">
        <v>2012</v>
      </c>
    </row>
    <row r="12" spans="1:15" s="17" customFormat="1" ht="38.1" customHeight="1">
      <c r="A12" s="457" t="s">
        <v>1009</v>
      </c>
      <c r="B12" s="1124">
        <v>54097</v>
      </c>
      <c r="C12" s="1124"/>
      <c r="D12" s="1124">
        <v>820968</v>
      </c>
      <c r="E12" s="458">
        <v>18811</v>
      </c>
      <c r="F12" s="458">
        <v>292340</v>
      </c>
      <c r="G12" s="458">
        <v>1554</v>
      </c>
      <c r="H12" s="457" t="s">
        <v>1009</v>
      </c>
      <c r="I12" s="458">
        <v>8069</v>
      </c>
      <c r="J12" s="458">
        <v>145403</v>
      </c>
      <c r="K12" s="458">
        <v>1802</v>
      </c>
      <c r="L12" s="458">
        <v>7574</v>
      </c>
      <c r="M12" s="458">
        <v>145592</v>
      </c>
      <c r="N12" s="458">
        <v>1922</v>
      </c>
      <c r="O12" s="457">
        <v>2012</v>
      </c>
    </row>
    <row r="13" spans="1:15" s="17" customFormat="1" ht="38.1" customHeight="1">
      <c r="A13" s="457" t="s">
        <v>1010</v>
      </c>
      <c r="B13" s="1124">
        <v>54396</v>
      </c>
      <c r="C13" s="1124"/>
      <c r="D13" s="1124">
        <v>897089</v>
      </c>
      <c r="E13" s="458">
        <v>19247</v>
      </c>
      <c r="F13" s="458">
        <v>372627</v>
      </c>
      <c r="G13" s="458">
        <v>1936</v>
      </c>
      <c r="H13" s="457" t="s">
        <v>1010</v>
      </c>
      <c r="I13" s="458">
        <v>7714</v>
      </c>
      <c r="J13" s="458">
        <v>143712</v>
      </c>
      <c r="K13" s="458">
        <v>1863</v>
      </c>
      <c r="L13" s="458">
        <v>7166</v>
      </c>
      <c r="M13" s="458">
        <v>128412</v>
      </c>
      <c r="N13" s="458">
        <v>1792</v>
      </c>
      <c r="O13" s="457"/>
    </row>
    <row r="14" spans="1:15" s="17" customFormat="1" ht="38.1" customHeight="1" thickBot="1">
      <c r="A14" s="459" t="s">
        <v>1087</v>
      </c>
      <c r="B14" s="283">
        <v>57029</v>
      </c>
      <c r="C14" s="283"/>
      <c r="D14" s="283">
        <v>912660</v>
      </c>
      <c r="E14" s="460">
        <v>20083</v>
      </c>
      <c r="F14" s="460">
        <v>367710</v>
      </c>
      <c r="G14" s="460">
        <v>1831</v>
      </c>
      <c r="H14" s="461" t="s">
        <v>1087</v>
      </c>
      <c r="I14" s="460">
        <v>7786</v>
      </c>
      <c r="J14" s="460">
        <v>146564</v>
      </c>
      <c r="K14" s="460">
        <v>1882</v>
      </c>
      <c r="L14" s="460">
        <v>6625</v>
      </c>
      <c r="M14" s="460">
        <v>118095</v>
      </c>
      <c r="N14" s="460">
        <v>1783</v>
      </c>
      <c r="O14" s="459"/>
    </row>
    <row r="15" spans="1:15" s="14" customFormat="1" ht="30" customHeight="1" thickBot="1">
      <c r="A15" s="1526"/>
      <c r="B15" s="1615"/>
      <c r="C15" s="1615"/>
      <c r="D15" s="1615"/>
      <c r="E15" s="1615"/>
      <c r="F15" s="1615"/>
      <c r="G15" s="1615"/>
      <c r="H15" s="1615"/>
      <c r="I15" s="1615"/>
      <c r="J15" s="1615"/>
      <c r="K15" s="1615"/>
      <c r="L15" s="1615"/>
      <c r="M15" s="1615"/>
      <c r="N15" s="1615"/>
      <c r="O15" s="1109"/>
    </row>
    <row r="16" spans="1:15" s="17" customFormat="1" ht="23.1" customHeight="1">
      <c r="A16" s="1694" t="s">
        <v>598</v>
      </c>
      <c r="B16" s="1697" t="s">
        <v>673</v>
      </c>
      <c r="C16" s="1698"/>
      <c r="D16" s="1698"/>
      <c r="E16" s="1698" t="s">
        <v>674</v>
      </c>
      <c r="F16" s="1698"/>
      <c r="G16" s="1701"/>
      <c r="H16" s="1694" t="s">
        <v>598</v>
      </c>
      <c r="I16" s="1703" t="s">
        <v>675</v>
      </c>
      <c r="J16" s="1687"/>
      <c r="K16" s="1687"/>
      <c r="L16" s="1687" t="s">
        <v>632</v>
      </c>
      <c r="M16" s="1687"/>
      <c r="N16" s="1688"/>
      <c r="O16" s="1691" t="s">
        <v>6</v>
      </c>
    </row>
    <row r="17" spans="1:15" s="18" customFormat="1" ht="18.95" customHeight="1">
      <c r="A17" s="1695"/>
      <c r="B17" s="1699"/>
      <c r="C17" s="1700"/>
      <c r="D17" s="1700"/>
      <c r="E17" s="1700"/>
      <c r="F17" s="1700"/>
      <c r="G17" s="1702"/>
      <c r="H17" s="1695"/>
      <c r="I17" s="1704"/>
      <c r="J17" s="1689"/>
      <c r="K17" s="1689"/>
      <c r="L17" s="1689"/>
      <c r="M17" s="1689"/>
      <c r="N17" s="1690"/>
      <c r="O17" s="1692"/>
    </row>
    <row r="18" spans="1:15" s="18" customFormat="1" ht="24.95" customHeight="1">
      <c r="A18" s="1695"/>
      <c r="B18" s="1664" t="s">
        <v>616</v>
      </c>
      <c r="C18" s="1610" t="s">
        <v>602</v>
      </c>
      <c r="D18" s="455"/>
      <c r="E18" s="1621" t="s">
        <v>616</v>
      </c>
      <c r="F18" s="1610" t="s">
        <v>602</v>
      </c>
      <c r="G18" s="1122"/>
      <c r="H18" s="1695"/>
      <c r="I18" s="1639" t="s">
        <v>616</v>
      </c>
      <c r="J18" s="1610" t="s">
        <v>602</v>
      </c>
      <c r="K18" s="455"/>
      <c r="L18" s="1621" t="s">
        <v>616</v>
      </c>
      <c r="M18" s="1610" t="s">
        <v>602</v>
      </c>
      <c r="N18" s="1122"/>
      <c r="O18" s="1692"/>
    </row>
    <row r="19" spans="1:15" s="18" customFormat="1" ht="21.95" customHeight="1">
      <c r="A19" s="1696"/>
      <c r="B19" s="1665"/>
      <c r="C19" s="1611"/>
      <c r="D19" s="1118" t="s">
        <v>609</v>
      </c>
      <c r="E19" s="1623"/>
      <c r="F19" s="1611"/>
      <c r="G19" s="1117" t="s">
        <v>609</v>
      </c>
      <c r="H19" s="1696"/>
      <c r="I19" s="1640"/>
      <c r="J19" s="1648"/>
      <c r="K19" s="1118" t="s">
        <v>609</v>
      </c>
      <c r="L19" s="1623"/>
      <c r="M19" s="1648"/>
      <c r="N19" s="1117" t="s">
        <v>609</v>
      </c>
      <c r="O19" s="1693"/>
    </row>
    <row r="20" spans="1:15" s="18" customFormat="1" ht="38.1" customHeight="1">
      <c r="A20" s="457">
        <v>2012</v>
      </c>
      <c r="B20" s="458">
        <v>1789</v>
      </c>
      <c r="C20" s="458">
        <v>30309</v>
      </c>
      <c r="D20" s="458">
        <v>1694</v>
      </c>
      <c r="E20" s="458">
        <v>6730</v>
      </c>
      <c r="F20" s="458">
        <v>111583</v>
      </c>
      <c r="G20" s="458">
        <v>1658</v>
      </c>
      <c r="H20" s="457">
        <v>2012</v>
      </c>
      <c r="I20" s="458">
        <v>4787</v>
      </c>
      <c r="J20" s="458">
        <v>49354</v>
      </c>
      <c r="K20" s="458">
        <v>1031</v>
      </c>
      <c r="L20" s="458">
        <v>5307</v>
      </c>
      <c r="M20" s="458">
        <v>24306</v>
      </c>
      <c r="N20" s="458">
        <v>458</v>
      </c>
      <c r="O20" s="457">
        <v>2012</v>
      </c>
    </row>
    <row r="21" spans="1:15" s="18" customFormat="1" ht="38.1" customHeight="1">
      <c r="A21" s="457" t="s">
        <v>844</v>
      </c>
      <c r="B21" s="458">
        <v>1748</v>
      </c>
      <c r="C21" s="458">
        <v>33387</v>
      </c>
      <c r="D21" s="458">
        <v>1910</v>
      </c>
      <c r="E21" s="458">
        <v>7180</v>
      </c>
      <c r="F21" s="458">
        <v>111793</v>
      </c>
      <c r="G21" s="458">
        <v>1557</v>
      </c>
      <c r="H21" s="457" t="s">
        <v>844</v>
      </c>
      <c r="I21" s="458">
        <v>4706</v>
      </c>
      <c r="J21" s="458">
        <v>47766</v>
      </c>
      <c r="K21" s="458">
        <v>1015</v>
      </c>
      <c r="L21" s="458">
        <v>5230</v>
      </c>
      <c r="M21" s="458">
        <v>25366</v>
      </c>
      <c r="N21" s="458">
        <v>485</v>
      </c>
      <c r="O21" s="457">
        <v>2012</v>
      </c>
    </row>
    <row r="22" spans="1:15" s="18" customFormat="1" ht="38.1" customHeight="1">
      <c r="A22" s="457" t="s">
        <v>1009</v>
      </c>
      <c r="B22" s="458">
        <v>1536</v>
      </c>
      <c r="C22" s="458">
        <v>30859</v>
      </c>
      <c r="D22" s="458">
        <v>2009</v>
      </c>
      <c r="E22" s="458">
        <v>7903</v>
      </c>
      <c r="F22" s="458">
        <v>121785</v>
      </c>
      <c r="G22" s="458">
        <v>1541</v>
      </c>
      <c r="H22" s="457" t="s">
        <v>1009</v>
      </c>
      <c r="I22" s="458">
        <v>4756</v>
      </c>
      <c r="J22" s="458">
        <v>50176</v>
      </c>
      <c r="K22" s="458">
        <v>1055</v>
      </c>
      <c r="L22" s="458">
        <v>5448</v>
      </c>
      <c r="M22" s="458">
        <v>34813</v>
      </c>
      <c r="N22" s="458">
        <v>639</v>
      </c>
      <c r="O22" s="457">
        <v>2012</v>
      </c>
    </row>
    <row r="23" spans="1:15" s="18" customFormat="1" ht="38.1" customHeight="1">
      <c r="A23" s="457" t="s">
        <v>1010</v>
      </c>
      <c r="B23" s="458">
        <v>1422</v>
      </c>
      <c r="C23" s="458">
        <v>24800</v>
      </c>
      <c r="D23" s="458">
        <v>1744</v>
      </c>
      <c r="E23" s="458">
        <v>8412</v>
      </c>
      <c r="F23" s="458">
        <v>139134</v>
      </c>
      <c r="G23" s="458">
        <v>1655</v>
      </c>
      <c r="H23" s="457" t="s">
        <v>1010</v>
      </c>
      <c r="I23" s="458">
        <v>4933</v>
      </c>
      <c r="J23" s="458">
        <v>54016</v>
      </c>
      <c r="K23" s="458">
        <v>1096</v>
      </c>
      <c r="L23" s="458">
        <v>5502</v>
      </c>
      <c r="M23" s="458">
        <v>34388</v>
      </c>
      <c r="N23" s="458">
        <v>625</v>
      </c>
      <c r="O23" s="457"/>
    </row>
    <row r="24" spans="1:15" s="18" customFormat="1" ht="38.1" customHeight="1" thickBot="1">
      <c r="A24" s="459" t="s">
        <v>1087</v>
      </c>
      <c r="B24" s="460">
        <v>1309</v>
      </c>
      <c r="C24" s="460">
        <v>23664</v>
      </c>
      <c r="D24" s="460">
        <v>1808</v>
      </c>
      <c r="E24" s="460">
        <v>9288</v>
      </c>
      <c r="F24" s="460">
        <v>154775</v>
      </c>
      <c r="G24" s="1116">
        <v>1666</v>
      </c>
      <c r="H24" s="459" t="s">
        <v>1087</v>
      </c>
      <c r="I24" s="460">
        <v>5999</v>
      </c>
      <c r="J24" s="460">
        <v>68689</v>
      </c>
      <c r="K24" s="460">
        <v>1145</v>
      </c>
      <c r="L24" s="460">
        <v>5969</v>
      </c>
      <c r="M24" s="460">
        <v>33163</v>
      </c>
      <c r="N24" s="460">
        <v>558</v>
      </c>
      <c r="O24" s="459"/>
    </row>
    <row r="25" spans="1:15" s="284" customFormat="1" ht="15" customHeight="1">
      <c r="A25" s="462" t="s">
        <v>621</v>
      </c>
      <c r="B25" s="463"/>
      <c r="C25" s="464"/>
      <c r="D25" s="465"/>
      <c r="E25" s="466"/>
      <c r="F25" s="464"/>
      <c r="G25" s="467" t="s">
        <v>7</v>
      </c>
      <c r="H25" s="1110" t="s">
        <v>621</v>
      </c>
      <c r="I25" s="468"/>
      <c r="J25" s="468"/>
      <c r="K25" s="463"/>
      <c r="L25" s="464"/>
      <c r="M25" s="465"/>
      <c r="N25" s="467" t="s">
        <v>7</v>
      </c>
      <c r="O25" s="468"/>
    </row>
    <row r="26" spans="1:15" s="18" customFormat="1" ht="11.25">
      <c r="A26" s="23"/>
      <c r="B26" s="101"/>
      <c r="C26" s="17"/>
      <c r="D26" s="17"/>
      <c r="E26" s="17"/>
      <c r="F26" s="17"/>
      <c r="G26" s="17"/>
      <c r="H26" s="17"/>
      <c r="I26" s="23"/>
      <c r="J26" s="23"/>
      <c r="K26" s="23"/>
      <c r="L26" s="23"/>
      <c r="M26" s="23"/>
      <c r="N26" s="23"/>
      <c r="O26" s="23"/>
    </row>
    <row r="27" spans="1:15" s="23" customFormat="1" ht="11.25">
      <c r="B27" s="93"/>
      <c r="C27" s="18"/>
      <c r="D27" s="18"/>
      <c r="E27" s="18"/>
      <c r="F27" s="18"/>
      <c r="G27" s="18"/>
      <c r="H27" s="18"/>
    </row>
    <row r="28" spans="1:15" s="23" customFormat="1" ht="11.25">
      <c r="B28" s="93"/>
      <c r="C28" s="18"/>
      <c r="D28" s="18"/>
      <c r="E28" s="18"/>
      <c r="F28" s="18"/>
      <c r="G28" s="18"/>
      <c r="H28" s="18"/>
    </row>
    <row r="29" spans="1:15" s="23" customFormat="1" ht="11.25">
      <c r="B29" s="93"/>
      <c r="C29" s="18"/>
      <c r="D29" s="18"/>
      <c r="E29" s="18"/>
      <c r="F29" s="18"/>
      <c r="G29" s="18"/>
      <c r="H29" s="18"/>
    </row>
    <row r="30" spans="1:15" s="23" customFormat="1" ht="11.25">
      <c r="B30" s="93"/>
      <c r="C30" s="18"/>
      <c r="D30" s="18"/>
      <c r="E30" s="18"/>
      <c r="F30" s="18"/>
      <c r="G30" s="18"/>
      <c r="H30" s="18"/>
    </row>
    <row r="31" spans="1:15" s="23" customFormat="1" ht="11.25">
      <c r="B31" s="93"/>
      <c r="C31" s="18"/>
      <c r="D31" s="18"/>
      <c r="E31" s="18"/>
      <c r="F31" s="18"/>
      <c r="G31" s="18"/>
      <c r="H31" s="18"/>
    </row>
    <row r="32" spans="1:15" s="23" customFormat="1" ht="11.25">
      <c r="B32" s="93"/>
      <c r="C32" s="18"/>
      <c r="D32" s="18"/>
      <c r="E32" s="18"/>
      <c r="F32" s="18"/>
      <c r="G32" s="18"/>
      <c r="H32" s="18"/>
    </row>
    <row r="33" spans="2:8" s="23" customFormat="1" ht="11.25">
      <c r="B33" s="93"/>
      <c r="C33" s="18"/>
      <c r="D33" s="18"/>
      <c r="E33" s="18"/>
      <c r="F33" s="18"/>
      <c r="G33" s="18"/>
      <c r="H33" s="18"/>
    </row>
    <row r="34" spans="2:8" s="23" customFormat="1" ht="11.25">
      <c r="B34" s="93"/>
      <c r="C34" s="18"/>
      <c r="D34" s="18"/>
      <c r="E34" s="18"/>
      <c r="F34" s="18"/>
      <c r="G34" s="18"/>
      <c r="H34" s="18"/>
    </row>
    <row r="35" spans="2:8" s="23" customFormat="1" ht="11.25">
      <c r="B35" s="93"/>
      <c r="C35" s="18"/>
      <c r="D35" s="18"/>
      <c r="E35" s="18"/>
      <c r="F35" s="18"/>
      <c r="G35" s="18"/>
      <c r="H35" s="18"/>
    </row>
    <row r="36" spans="2:8" s="23" customFormat="1" ht="11.25">
      <c r="B36" s="93"/>
      <c r="C36" s="18"/>
      <c r="D36" s="18"/>
      <c r="E36" s="18"/>
      <c r="F36" s="18"/>
      <c r="G36" s="18"/>
      <c r="H36" s="18"/>
    </row>
    <row r="37" spans="2:8" s="23" customFormat="1" ht="11.25">
      <c r="B37" s="93"/>
      <c r="C37" s="18"/>
      <c r="D37" s="18"/>
      <c r="E37" s="18"/>
      <c r="F37" s="18"/>
      <c r="G37" s="18"/>
      <c r="H37" s="18"/>
    </row>
    <row r="38" spans="2:8" s="23" customFormat="1" ht="11.25">
      <c r="B38" s="93"/>
      <c r="C38" s="18"/>
      <c r="D38" s="18"/>
      <c r="E38" s="18"/>
      <c r="F38" s="18"/>
      <c r="G38" s="18"/>
      <c r="H38" s="18"/>
    </row>
    <row r="39" spans="2:8" s="23" customFormat="1" ht="11.25">
      <c r="B39" s="93"/>
      <c r="C39" s="18"/>
      <c r="D39" s="18"/>
      <c r="E39" s="18"/>
      <c r="F39" s="18"/>
      <c r="G39" s="18"/>
      <c r="H39" s="18"/>
    </row>
    <row r="40" spans="2:8" s="23" customFormat="1" ht="11.25">
      <c r="B40" s="93"/>
      <c r="C40" s="18"/>
      <c r="D40" s="18"/>
      <c r="E40" s="18"/>
      <c r="F40" s="18"/>
      <c r="G40" s="18"/>
      <c r="H40" s="18"/>
    </row>
    <row r="41" spans="2:8" s="23" customFormat="1" ht="11.25">
      <c r="B41" s="93"/>
      <c r="C41" s="18"/>
      <c r="D41" s="18"/>
      <c r="E41" s="18"/>
      <c r="F41" s="18"/>
      <c r="G41" s="18"/>
      <c r="H41" s="18"/>
    </row>
    <row r="42" spans="2:8" s="23" customFormat="1" ht="11.25">
      <c r="B42" s="93"/>
      <c r="C42" s="18"/>
      <c r="D42" s="18"/>
      <c r="E42" s="18"/>
      <c r="F42" s="18"/>
      <c r="G42" s="18"/>
      <c r="H42" s="18"/>
    </row>
    <row r="43" spans="2:8" s="23" customFormat="1" ht="11.25">
      <c r="B43" s="93"/>
      <c r="C43" s="18"/>
      <c r="D43" s="18"/>
      <c r="E43" s="18"/>
      <c r="F43" s="18"/>
      <c r="G43" s="18"/>
      <c r="H43" s="18"/>
    </row>
    <row r="44" spans="2:8" s="23" customFormat="1" ht="11.25">
      <c r="B44" s="93"/>
      <c r="C44" s="18"/>
      <c r="D44" s="18"/>
      <c r="E44" s="18"/>
      <c r="F44" s="18"/>
      <c r="G44" s="18"/>
      <c r="H44" s="18"/>
    </row>
    <row r="45" spans="2:8" s="23" customFormat="1" ht="11.25">
      <c r="B45" s="93"/>
      <c r="C45" s="18"/>
      <c r="D45" s="18"/>
      <c r="E45" s="18"/>
      <c r="F45" s="18"/>
      <c r="G45" s="18"/>
      <c r="H45" s="18"/>
    </row>
    <row r="46" spans="2:8" s="23" customFormat="1" ht="11.25">
      <c r="B46" s="93"/>
      <c r="C46" s="18"/>
      <c r="D46" s="18"/>
      <c r="E46" s="18"/>
      <c r="F46" s="18"/>
      <c r="G46" s="18"/>
      <c r="H46" s="18"/>
    </row>
    <row r="47" spans="2:8" s="23" customFormat="1" ht="11.25">
      <c r="B47" s="93"/>
      <c r="C47" s="18"/>
      <c r="D47" s="18"/>
      <c r="E47" s="18"/>
      <c r="F47" s="18"/>
      <c r="G47" s="18"/>
      <c r="H47" s="18"/>
    </row>
    <row r="48" spans="2:8" s="23" customFormat="1" ht="11.25">
      <c r="B48" s="93"/>
      <c r="C48" s="18"/>
      <c r="D48" s="18"/>
      <c r="E48" s="18"/>
      <c r="F48" s="18"/>
      <c r="G48" s="18"/>
      <c r="H48" s="18"/>
    </row>
    <row r="49" spans="2:8" s="23" customFormat="1" ht="11.25">
      <c r="B49" s="93"/>
      <c r="C49" s="18"/>
      <c r="D49" s="18"/>
      <c r="E49" s="18"/>
      <c r="F49" s="18"/>
      <c r="G49" s="18"/>
      <c r="H49" s="18"/>
    </row>
    <row r="50" spans="2:8" s="23" customFormat="1" ht="11.25">
      <c r="B50" s="93"/>
      <c r="C50" s="18"/>
      <c r="D50" s="18"/>
      <c r="E50" s="18"/>
      <c r="F50" s="18"/>
      <c r="G50" s="18"/>
      <c r="H50" s="18"/>
    </row>
    <row r="51" spans="2:8" s="23" customFormat="1" ht="11.25">
      <c r="B51" s="93"/>
      <c r="C51" s="18"/>
      <c r="D51" s="18"/>
      <c r="E51" s="18"/>
      <c r="F51" s="18"/>
      <c r="G51" s="18"/>
      <c r="H51" s="18"/>
    </row>
    <row r="52" spans="2:8" s="23" customFormat="1" ht="11.25">
      <c r="B52" s="93"/>
      <c r="C52" s="18"/>
      <c r="D52" s="18"/>
      <c r="E52" s="18"/>
      <c r="F52" s="18"/>
      <c r="G52" s="18"/>
      <c r="H52" s="18"/>
    </row>
    <row r="53" spans="2:8" s="23" customFormat="1" ht="11.25">
      <c r="B53" s="93"/>
      <c r="C53" s="18"/>
      <c r="D53" s="18"/>
      <c r="E53" s="18"/>
      <c r="F53" s="18"/>
      <c r="G53" s="18"/>
      <c r="H53" s="18"/>
    </row>
    <row r="54" spans="2:8" s="23" customFormat="1" ht="11.25">
      <c r="B54" s="93"/>
      <c r="C54" s="18"/>
      <c r="D54" s="18"/>
      <c r="E54" s="18"/>
      <c r="F54" s="18"/>
      <c r="G54" s="18"/>
      <c r="H54" s="18"/>
    </row>
    <row r="55" spans="2:8" s="23" customFormat="1" ht="11.25">
      <c r="B55" s="93"/>
      <c r="C55" s="18"/>
      <c r="D55" s="18"/>
      <c r="E55" s="18"/>
      <c r="F55" s="18"/>
      <c r="G55" s="18"/>
      <c r="H55" s="18"/>
    </row>
    <row r="56" spans="2:8" s="23" customFormat="1" ht="11.25">
      <c r="B56" s="93"/>
      <c r="C56" s="18"/>
      <c r="D56" s="18"/>
      <c r="E56" s="18"/>
      <c r="F56" s="18"/>
      <c r="G56" s="18"/>
      <c r="H56" s="18"/>
    </row>
    <row r="57" spans="2:8" s="23" customFormat="1" ht="11.25">
      <c r="B57" s="93"/>
      <c r="C57" s="18"/>
      <c r="D57" s="18"/>
      <c r="E57" s="18"/>
      <c r="F57" s="18"/>
      <c r="G57" s="18"/>
      <c r="H57" s="18"/>
    </row>
    <row r="58" spans="2:8" s="23" customFormat="1" ht="11.25">
      <c r="B58" s="93"/>
      <c r="C58" s="18"/>
      <c r="D58" s="18"/>
      <c r="E58" s="18"/>
      <c r="F58" s="18"/>
      <c r="G58" s="18"/>
      <c r="H58" s="18"/>
    </row>
    <row r="59" spans="2:8" s="23" customFormat="1" ht="11.25">
      <c r="B59" s="93"/>
      <c r="C59" s="18"/>
      <c r="D59" s="18"/>
      <c r="E59" s="18"/>
      <c r="F59" s="18"/>
      <c r="G59" s="18"/>
      <c r="H59" s="18"/>
    </row>
    <row r="60" spans="2:8" s="23" customFormat="1" ht="11.25">
      <c r="B60" s="93"/>
      <c r="C60" s="18"/>
      <c r="D60" s="18"/>
      <c r="E60" s="18"/>
      <c r="F60" s="18"/>
      <c r="G60" s="18"/>
      <c r="H60" s="18"/>
    </row>
    <row r="61" spans="2:8" s="23" customFormat="1" ht="11.25">
      <c r="B61" s="93"/>
      <c r="C61" s="18"/>
      <c r="D61" s="18"/>
      <c r="E61" s="18"/>
      <c r="F61" s="18"/>
      <c r="G61" s="18"/>
      <c r="H61" s="18"/>
    </row>
    <row r="62" spans="2:8" s="23" customFormat="1" ht="11.25">
      <c r="B62" s="93"/>
      <c r="C62" s="18"/>
      <c r="D62" s="18"/>
      <c r="E62" s="18"/>
      <c r="F62" s="18"/>
      <c r="G62" s="18"/>
      <c r="H62" s="18"/>
    </row>
    <row r="63" spans="2:8" s="23" customFormat="1" ht="11.25">
      <c r="B63" s="93"/>
      <c r="C63" s="18"/>
      <c r="D63" s="18"/>
      <c r="E63" s="18"/>
      <c r="F63" s="18"/>
      <c r="G63" s="18"/>
      <c r="H63" s="18"/>
    </row>
    <row r="64" spans="2:8" s="23" customFormat="1" ht="11.25">
      <c r="B64" s="93"/>
      <c r="C64" s="18"/>
      <c r="D64" s="18"/>
      <c r="E64" s="18"/>
      <c r="F64" s="18"/>
      <c r="G64" s="18"/>
      <c r="H64" s="18"/>
    </row>
    <row r="65" spans="2:11" s="23" customFormat="1" ht="11.25">
      <c r="B65" s="93"/>
      <c r="C65" s="18"/>
      <c r="D65" s="18"/>
      <c r="E65" s="18"/>
      <c r="F65" s="18"/>
      <c r="G65" s="18"/>
      <c r="H65" s="18"/>
      <c r="K65" s="70"/>
    </row>
  </sheetData>
  <sheetProtection selectLockedCells="1"/>
  <mergeCells count="37">
    <mergeCell ref="A3:G3"/>
    <mergeCell ref="I3:O3"/>
    <mergeCell ref="A4:G4"/>
    <mergeCell ref="I4:O4"/>
    <mergeCell ref="A6:A9"/>
    <mergeCell ref="B6:D7"/>
    <mergeCell ref="E6:G7"/>
    <mergeCell ref="H6:H9"/>
    <mergeCell ref="I6:K7"/>
    <mergeCell ref="L6:N7"/>
    <mergeCell ref="O6:O9"/>
    <mergeCell ref="B8:B9"/>
    <mergeCell ref="C8:D9"/>
    <mergeCell ref="E8:E9"/>
    <mergeCell ref="F8:F9"/>
    <mergeCell ref="I8:I9"/>
    <mergeCell ref="J8:J9"/>
    <mergeCell ref="L8:L9"/>
    <mergeCell ref="M8:M9"/>
    <mergeCell ref="C10:D10"/>
    <mergeCell ref="A15:G15"/>
    <mergeCell ref="H15:N15"/>
    <mergeCell ref="A16:A19"/>
    <mergeCell ref="B16:D17"/>
    <mergeCell ref="E16:G17"/>
    <mergeCell ref="H16:H19"/>
    <mergeCell ref="I16:K17"/>
    <mergeCell ref="L16:N17"/>
    <mergeCell ref="O16:O19"/>
    <mergeCell ref="B18:B19"/>
    <mergeCell ref="C18:C19"/>
    <mergeCell ref="E18:E19"/>
    <mergeCell ref="F18:F19"/>
    <mergeCell ref="I18:I19"/>
    <mergeCell ref="J18:J19"/>
    <mergeCell ref="L18:L19"/>
    <mergeCell ref="M18:M1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2"/>
  <sheetViews>
    <sheetView view="pageBreakPreview" topLeftCell="A19" zoomScale="110" zoomScaleNormal="100" zoomScaleSheetLayoutView="110" workbookViewId="0">
      <selection activeCell="G19" sqref="G19"/>
    </sheetView>
  </sheetViews>
  <sheetFormatPr defaultRowHeight="11.25"/>
  <cols>
    <col min="1" max="1" width="5.375" style="431" customWidth="1"/>
    <col min="2" max="2" width="9.25" style="431" customWidth="1"/>
    <col min="3" max="3" width="8.75" style="428" customWidth="1"/>
    <col min="4" max="4" width="8.625" style="428" customWidth="1"/>
    <col min="5" max="6" width="8.625" style="429" customWidth="1"/>
    <col min="7" max="8" width="6.625" style="429" customWidth="1"/>
    <col min="9" max="9" width="8.625" style="429" customWidth="1"/>
    <col min="10" max="10" width="5" style="429" customWidth="1"/>
    <col min="11" max="11" width="6" style="429" customWidth="1"/>
    <col min="12" max="31" width="11.625" style="430" customWidth="1"/>
    <col min="32" max="16384" width="9" style="430"/>
  </cols>
  <sheetData>
    <row r="1" spans="1:11" s="992" customFormat="1" ht="14.1" customHeight="1">
      <c r="A1" s="931"/>
      <c r="B1" s="931"/>
      <c r="C1" s="990"/>
      <c r="D1" s="990"/>
      <c r="E1" s="991"/>
      <c r="F1" s="991"/>
      <c r="G1" s="991"/>
      <c r="H1" s="991"/>
      <c r="I1" s="991"/>
      <c r="J1" s="991"/>
      <c r="K1" s="928" t="s">
        <v>1183</v>
      </c>
    </row>
    <row r="2" spans="1:11" ht="14.1" customHeight="1"/>
    <row r="3" spans="1:11" s="1140" customFormat="1" ht="20.100000000000001" customHeight="1">
      <c r="A3" s="1719" t="s">
        <v>11</v>
      </c>
      <c r="B3" s="1719"/>
      <c r="C3" s="1719"/>
      <c r="D3" s="1719"/>
      <c r="E3" s="1719"/>
      <c r="F3" s="1719"/>
      <c r="G3" s="1719"/>
      <c r="H3" s="1720"/>
      <c r="I3" s="1720"/>
      <c r="J3" s="1720"/>
      <c r="K3" s="1720"/>
    </row>
    <row r="4" spans="1:11" s="1141" customFormat="1" ht="24" customHeight="1">
      <c r="A4" s="1721" t="s">
        <v>12</v>
      </c>
      <c r="B4" s="1721"/>
      <c r="C4" s="1721"/>
      <c r="D4" s="1721"/>
      <c r="E4" s="1721"/>
      <c r="F4" s="1721"/>
      <c r="G4" s="1721"/>
      <c r="H4" s="1722"/>
      <c r="I4" s="1722"/>
      <c r="J4" s="1722"/>
      <c r="K4" s="1722"/>
    </row>
    <row r="5" spans="1:11" s="432" customFormat="1" ht="18" customHeight="1" thickBot="1">
      <c r="A5" s="432" t="s">
        <v>13</v>
      </c>
      <c r="C5" s="433"/>
      <c r="D5" s="433"/>
      <c r="K5" s="434" t="s">
        <v>14</v>
      </c>
    </row>
    <row r="6" spans="1:11" s="435" customFormat="1" ht="14.1" customHeight="1">
      <c r="A6" s="1723" t="s">
        <v>189</v>
      </c>
      <c r="B6" s="1724"/>
      <c r="C6" s="1729" t="s">
        <v>15</v>
      </c>
      <c r="D6" s="1732" t="s">
        <v>16</v>
      </c>
      <c r="E6" s="1732"/>
      <c r="F6" s="1732"/>
      <c r="G6" s="1732"/>
      <c r="H6" s="1732"/>
      <c r="I6" s="1732" t="s">
        <v>17</v>
      </c>
      <c r="J6" s="1732"/>
      <c r="K6" s="1733"/>
    </row>
    <row r="7" spans="1:11" s="435" customFormat="1" ht="14.1" customHeight="1">
      <c r="A7" s="1725"/>
      <c r="B7" s="1726"/>
      <c r="C7" s="1730"/>
      <c r="D7" s="1711"/>
      <c r="E7" s="1711"/>
      <c r="F7" s="1711"/>
      <c r="G7" s="1711"/>
      <c r="H7" s="1711"/>
      <c r="I7" s="1711"/>
      <c r="J7" s="1711"/>
      <c r="K7" s="1714"/>
    </row>
    <row r="8" spans="1:11" s="435" customFormat="1" ht="14.1" customHeight="1">
      <c r="A8" s="1725"/>
      <c r="B8" s="1726"/>
      <c r="C8" s="1730"/>
      <c r="D8" s="1711" t="s">
        <v>18</v>
      </c>
      <c r="E8" s="1711" t="s">
        <v>19</v>
      </c>
      <c r="F8" s="1711" t="s">
        <v>20</v>
      </c>
      <c r="G8" s="1711" t="s">
        <v>490</v>
      </c>
      <c r="H8" s="1737" t="s">
        <v>1184</v>
      </c>
      <c r="I8" s="1711" t="s">
        <v>491</v>
      </c>
      <c r="J8" s="1711" t="s">
        <v>21</v>
      </c>
      <c r="K8" s="1714" t="s">
        <v>1185</v>
      </c>
    </row>
    <row r="9" spans="1:11" s="435" customFormat="1" ht="14.1" customHeight="1">
      <c r="A9" s="1725"/>
      <c r="B9" s="1726"/>
      <c r="C9" s="1730"/>
      <c r="D9" s="1711"/>
      <c r="E9" s="1711"/>
      <c r="F9" s="1711"/>
      <c r="G9" s="1711"/>
      <c r="H9" s="1737"/>
      <c r="I9" s="1712"/>
      <c r="J9" s="1712"/>
      <c r="K9" s="1715"/>
    </row>
    <row r="10" spans="1:11" s="435" customFormat="1" ht="14.1" customHeight="1">
      <c r="A10" s="1727"/>
      <c r="B10" s="1728"/>
      <c r="C10" s="1731"/>
      <c r="D10" s="1734"/>
      <c r="E10" s="1734"/>
      <c r="F10" s="1734"/>
      <c r="G10" s="1734"/>
      <c r="H10" s="1738"/>
      <c r="I10" s="1713"/>
      <c r="J10" s="1713"/>
      <c r="K10" s="1716"/>
    </row>
    <row r="11" spans="1:11" s="440" customFormat="1" ht="18.2" customHeight="1">
      <c r="A11" s="1717" t="s">
        <v>566</v>
      </c>
      <c r="B11" s="1718"/>
      <c r="C11" s="436">
        <v>62346.23</v>
      </c>
      <c r="D11" s="436">
        <v>14521.05</v>
      </c>
      <c r="E11" s="436">
        <v>44390.060000000005</v>
      </c>
      <c r="F11" s="436">
        <v>3268.2300000000005</v>
      </c>
      <c r="G11" s="95">
        <v>166.89</v>
      </c>
      <c r="H11" s="437">
        <v>0</v>
      </c>
      <c r="I11" s="438">
        <v>62346.23</v>
      </c>
      <c r="J11" s="439">
        <v>0</v>
      </c>
      <c r="K11" s="439">
        <v>0</v>
      </c>
    </row>
    <row r="12" spans="1:11" s="440" customFormat="1" ht="18.2" customHeight="1">
      <c r="A12" s="1717" t="s">
        <v>936</v>
      </c>
      <c r="B12" s="1718"/>
      <c r="C12" s="436">
        <v>63945.780000000013</v>
      </c>
      <c r="D12" s="436">
        <v>20351.03</v>
      </c>
      <c r="E12" s="436">
        <v>41613.57</v>
      </c>
      <c r="F12" s="436">
        <v>1901.3100000000002</v>
      </c>
      <c r="G12" s="95">
        <v>79.87</v>
      </c>
      <c r="H12" s="437">
        <v>0</v>
      </c>
      <c r="I12" s="438">
        <v>63945.780000000013</v>
      </c>
      <c r="J12" s="439">
        <v>0</v>
      </c>
      <c r="K12" s="439">
        <v>0</v>
      </c>
    </row>
    <row r="13" spans="1:11" s="440" customFormat="1" ht="18.2" customHeight="1">
      <c r="A13" s="1717" t="s">
        <v>1009</v>
      </c>
      <c r="B13" s="1718"/>
      <c r="C13" s="436">
        <v>89937.940000000017</v>
      </c>
      <c r="D13" s="436">
        <v>26593.03</v>
      </c>
      <c r="E13" s="436">
        <v>60692.69</v>
      </c>
      <c r="F13" s="436">
        <v>2407.5099999999998</v>
      </c>
      <c r="G13" s="95">
        <v>244.71000000000004</v>
      </c>
      <c r="H13" s="437">
        <v>0</v>
      </c>
      <c r="I13" s="438">
        <v>89937.940000000017</v>
      </c>
      <c r="J13" s="439">
        <v>0</v>
      </c>
      <c r="K13" s="439">
        <v>0</v>
      </c>
    </row>
    <row r="14" spans="1:11" s="440" customFormat="1" ht="18.2" customHeight="1">
      <c r="A14" s="1717" t="s">
        <v>1010</v>
      </c>
      <c r="B14" s="1718"/>
      <c r="C14" s="436">
        <v>91145.43</v>
      </c>
      <c r="D14" s="436">
        <v>23875.750000000004</v>
      </c>
      <c r="E14" s="436">
        <v>61747.710000000006</v>
      </c>
      <c r="F14" s="436">
        <v>5121.360999999999</v>
      </c>
      <c r="G14" s="95">
        <v>400.61</v>
      </c>
      <c r="H14" s="437">
        <v>0</v>
      </c>
      <c r="I14" s="438">
        <v>91145.43</v>
      </c>
      <c r="J14" s="439">
        <v>0</v>
      </c>
      <c r="K14" s="439">
        <v>0</v>
      </c>
    </row>
    <row r="15" spans="1:11" s="440" customFormat="1" ht="18.2" customHeight="1">
      <c r="A15" s="1735" t="s">
        <v>1125</v>
      </c>
      <c r="B15" s="1736"/>
      <c r="C15" s="441">
        <f t="shared" ref="C15:K15" si="0">SUM(C17:C39)</f>
        <v>104824.77119999999</v>
      </c>
      <c r="D15" s="441">
        <f t="shared" si="0"/>
        <v>22776.076799999995</v>
      </c>
      <c r="E15" s="441">
        <f t="shared" si="0"/>
        <v>76482.345600000001</v>
      </c>
      <c r="F15" s="441">
        <f t="shared" si="0"/>
        <v>5295.340799999999</v>
      </c>
      <c r="G15" s="442">
        <f t="shared" si="0"/>
        <v>271.00799999999992</v>
      </c>
      <c r="H15" s="443">
        <f t="shared" si="0"/>
        <v>0</v>
      </c>
      <c r="I15" s="441">
        <f t="shared" si="0"/>
        <v>104824.77119999999</v>
      </c>
      <c r="J15" s="443">
        <f t="shared" si="0"/>
        <v>0</v>
      </c>
      <c r="K15" s="443">
        <f t="shared" si="0"/>
        <v>0</v>
      </c>
    </row>
    <row r="16" spans="1:11" s="446" customFormat="1" ht="8.85" customHeight="1">
      <c r="A16" s="301"/>
      <c r="B16" s="302"/>
      <c r="C16" s="436"/>
      <c r="D16" s="436"/>
      <c r="E16" s="436"/>
      <c r="F16" s="436"/>
      <c r="G16" s="95"/>
      <c r="H16" s="444"/>
      <c r="I16" s="438"/>
      <c r="J16" s="445"/>
      <c r="K16" s="445"/>
    </row>
    <row r="17" spans="1:20" s="446" customFormat="1" ht="18.2" customHeight="1">
      <c r="A17" s="301" t="s">
        <v>224</v>
      </c>
      <c r="B17" s="447" t="s">
        <v>463</v>
      </c>
      <c r="C17" s="748">
        <v>6316.5600000000013</v>
      </c>
      <c r="D17" s="748">
        <v>698.97599999999989</v>
      </c>
      <c r="E17" s="748">
        <v>5142.6432000000004</v>
      </c>
      <c r="F17" s="748">
        <v>411.20639999999997</v>
      </c>
      <c r="G17" s="749">
        <v>63.734399999999994</v>
      </c>
      <c r="H17" s="750">
        <v>0</v>
      </c>
      <c r="I17" s="748">
        <v>6316.5600000000013</v>
      </c>
      <c r="J17" s="751">
        <v>0</v>
      </c>
      <c r="K17" s="751">
        <v>0</v>
      </c>
    </row>
    <row r="18" spans="1:20" s="446" customFormat="1" ht="18.2" customHeight="1">
      <c r="A18" s="301" t="s">
        <v>226</v>
      </c>
      <c r="B18" s="447" t="s">
        <v>464</v>
      </c>
      <c r="C18" s="748">
        <v>9128.7071999999989</v>
      </c>
      <c r="D18" s="748">
        <v>1761.5808</v>
      </c>
      <c r="E18" s="748">
        <v>6840.0864000000001</v>
      </c>
      <c r="F18" s="748">
        <v>519.78239999999994</v>
      </c>
      <c r="G18" s="749">
        <v>7.2576000000000001</v>
      </c>
      <c r="H18" s="750">
        <v>0</v>
      </c>
      <c r="I18" s="748">
        <v>9128.7071999999989</v>
      </c>
      <c r="J18" s="751">
        <v>0</v>
      </c>
      <c r="K18" s="751">
        <v>0</v>
      </c>
    </row>
    <row r="19" spans="1:20" s="446" customFormat="1" ht="18.2" customHeight="1">
      <c r="A19" s="301" t="s">
        <v>228</v>
      </c>
      <c r="B19" s="447" t="s">
        <v>465</v>
      </c>
      <c r="C19" s="748">
        <v>6549.1487999999999</v>
      </c>
      <c r="D19" s="748">
        <v>1030.8096</v>
      </c>
      <c r="E19" s="748">
        <v>5037.1776</v>
      </c>
      <c r="F19" s="748">
        <v>465.81119999999999</v>
      </c>
      <c r="G19" s="749">
        <v>15.3504</v>
      </c>
      <c r="H19" s="750">
        <v>0</v>
      </c>
      <c r="I19" s="748">
        <v>6549.1487999999999</v>
      </c>
      <c r="J19" s="751">
        <v>0</v>
      </c>
      <c r="K19" s="751">
        <v>0</v>
      </c>
    </row>
    <row r="20" spans="1:20" s="446" customFormat="1" ht="18.2" customHeight="1">
      <c r="A20" s="301" t="s">
        <v>230</v>
      </c>
      <c r="B20" s="447" t="s">
        <v>466</v>
      </c>
      <c r="C20" s="748">
        <v>3548.3904000000002</v>
      </c>
      <c r="D20" s="748">
        <v>632.67840000000001</v>
      </c>
      <c r="E20" s="748">
        <v>2685.9456</v>
      </c>
      <c r="F20" s="748">
        <v>226.48319999999998</v>
      </c>
      <c r="G20" s="749">
        <v>3.2831999999999995</v>
      </c>
      <c r="H20" s="750">
        <v>0</v>
      </c>
      <c r="I20" s="748">
        <v>3548.3904000000002</v>
      </c>
      <c r="J20" s="751">
        <v>0</v>
      </c>
      <c r="K20" s="751">
        <v>0</v>
      </c>
    </row>
    <row r="21" spans="1:20" s="446" customFormat="1" ht="18.2" customHeight="1">
      <c r="A21" s="301" t="s">
        <v>232</v>
      </c>
      <c r="B21" s="447" t="s">
        <v>467</v>
      </c>
      <c r="C21" s="748">
        <v>5565.8591999999999</v>
      </c>
      <c r="D21" s="748">
        <v>2246.5727999999999</v>
      </c>
      <c r="E21" s="748">
        <v>3310.0127999999995</v>
      </c>
      <c r="F21" s="748">
        <v>9.2736000000000001</v>
      </c>
      <c r="G21" s="749">
        <v>0</v>
      </c>
      <c r="H21" s="750">
        <v>0</v>
      </c>
      <c r="I21" s="748">
        <v>5565.8591999999999</v>
      </c>
      <c r="J21" s="751">
        <v>0</v>
      </c>
      <c r="K21" s="751">
        <v>0</v>
      </c>
    </row>
    <row r="22" spans="1:20" s="446" customFormat="1" ht="18.2" customHeight="1">
      <c r="A22" s="301" t="s">
        <v>234</v>
      </c>
      <c r="B22" s="447" t="s">
        <v>131</v>
      </c>
      <c r="C22" s="748">
        <v>3135.2831999999994</v>
      </c>
      <c r="D22" s="748">
        <v>708.13439999999991</v>
      </c>
      <c r="E22" s="748">
        <v>2288.3616000000002</v>
      </c>
      <c r="F22" s="748">
        <v>138.4992</v>
      </c>
      <c r="G22" s="749">
        <v>0.28799999999999998</v>
      </c>
      <c r="H22" s="750">
        <v>0</v>
      </c>
      <c r="I22" s="748">
        <v>3135.2831999999994</v>
      </c>
      <c r="J22" s="751">
        <v>0</v>
      </c>
      <c r="K22" s="751">
        <v>0</v>
      </c>
    </row>
    <row r="23" spans="1:20" s="446" customFormat="1" ht="18.2" customHeight="1">
      <c r="A23" s="301" t="s">
        <v>236</v>
      </c>
      <c r="B23" s="447" t="s">
        <v>468</v>
      </c>
      <c r="C23" s="748">
        <v>6299.4815999999992</v>
      </c>
      <c r="D23" s="748">
        <v>1448.1504</v>
      </c>
      <c r="E23" s="748">
        <v>4338.8063999999995</v>
      </c>
      <c r="F23" s="748">
        <v>484.47359999999998</v>
      </c>
      <c r="G23" s="749">
        <v>28.051199999999998</v>
      </c>
      <c r="H23" s="750">
        <v>0</v>
      </c>
      <c r="I23" s="748">
        <v>6299.4815999999992</v>
      </c>
      <c r="J23" s="751">
        <v>0</v>
      </c>
      <c r="K23" s="751">
        <v>0</v>
      </c>
    </row>
    <row r="24" spans="1:20" s="446" customFormat="1" ht="18.2" customHeight="1">
      <c r="A24" s="301" t="s">
        <v>238</v>
      </c>
      <c r="B24" s="447" t="s">
        <v>469</v>
      </c>
      <c r="C24" s="748">
        <v>9609.0912000000008</v>
      </c>
      <c r="D24" s="748">
        <v>2148.3935999999999</v>
      </c>
      <c r="E24" s="748">
        <v>7210.3392000000003</v>
      </c>
      <c r="F24" s="748">
        <v>249.2064</v>
      </c>
      <c r="G24" s="749">
        <v>1.1519999999999999</v>
      </c>
      <c r="H24" s="750">
        <v>0</v>
      </c>
      <c r="I24" s="748">
        <v>9609.0912000000008</v>
      </c>
      <c r="J24" s="751">
        <v>0</v>
      </c>
      <c r="K24" s="751">
        <v>0</v>
      </c>
      <c r="L24" s="436"/>
      <c r="M24" s="436"/>
      <c r="N24" s="436"/>
      <c r="O24" s="436"/>
      <c r="P24" s="437"/>
      <c r="Q24" s="437"/>
      <c r="R24" s="436"/>
      <c r="S24" s="439"/>
      <c r="T24" s="439"/>
    </row>
    <row r="25" spans="1:20" s="446" customFormat="1" ht="18.2" customHeight="1">
      <c r="A25" s="301" t="s">
        <v>240</v>
      </c>
      <c r="B25" s="447" t="s">
        <v>470</v>
      </c>
      <c r="C25" s="748">
        <v>6697.5263999999988</v>
      </c>
      <c r="D25" s="748">
        <v>958.17599999999993</v>
      </c>
      <c r="E25" s="748">
        <v>5461.8047999999999</v>
      </c>
      <c r="F25" s="748">
        <v>270.6336</v>
      </c>
      <c r="G25" s="749">
        <v>6.9119999999999999</v>
      </c>
      <c r="H25" s="750">
        <v>0</v>
      </c>
      <c r="I25" s="748">
        <v>6697.5263999999988</v>
      </c>
      <c r="J25" s="751">
        <v>0</v>
      </c>
      <c r="K25" s="751">
        <v>0</v>
      </c>
    </row>
    <row r="26" spans="1:20" s="446" customFormat="1" ht="18.2" customHeight="1">
      <c r="A26" s="301" t="s">
        <v>242</v>
      </c>
      <c r="B26" s="447" t="s">
        <v>471</v>
      </c>
      <c r="C26" s="748">
        <v>2834.2943999999998</v>
      </c>
      <c r="D26" s="748">
        <v>839.69279999999992</v>
      </c>
      <c r="E26" s="748">
        <v>1959.9263999999998</v>
      </c>
      <c r="F26" s="748">
        <v>34.675199999999997</v>
      </c>
      <c r="G26" s="749">
        <v>0</v>
      </c>
      <c r="H26" s="750">
        <v>0</v>
      </c>
      <c r="I26" s="748">
        <v>2834.2943999999998</v>
      </c>
      <c r="J26" s="751">
        <v>0</v>
      </c>
      <c r="K26" s="751">
        <v>0</v>
      </c>
    </row>
    <row r="27" spans="1:20" s="446" customFormat="1" ht="18.2" customHeight="1">
      <c r="A27" s="301" t="s">
        <v>244</v>
      </c>
      <c r="B27" s="447" t="s">
        <v>472</v>
      </c>
      <c r="C27" s="748">
        <v>3652.56</v>
      </c>
      <c r="D27" s="748">
        <v>1065.9744000000001</v>
      </c>
      <c r="E27" s="748">
        <v>2371.9679999999998</v>
      </c>
      <c r="F27" s="748">
        <v>214.61759999999998</v>
      </c>
      <c r="G27" s="749">
        <v>0</v>
      </c>
      <c r="H27" s="750">
        <v>0</v>
      </c>
      <c r="I27" s="748">
        <v>3652.56</v>
      </c>
      <c r="J27" s="751">
        <v>0</v>
      </c>
      <c r="K27" s="751">
        <v>0</v>
      </c>
    </row>
    <row r="28" spans="1:20" s="446" customFormat="1" ht="18.2" customHeight="1">
      <c r="A28" s="301" t="s">
        <v>246</v>
      </c>
      <c r="B28" s="447" t="s">
        <v>473</v>
      </c>
      <c r="C28" s="748">
        <v>8423.1359999999986</v>
      </c>
      <c r="D28" s="748">
        <v>2090.5056</v>
      </c>
      <c r="E28" s="748">
        <v>5525.424</v>
      </c>
      <c r="F28" s="748">
        <v>793.78559999999993</v>
      </c>
      <c r="G28" s="749">
        <v>13.4208</v>
      </c>
      <c r="H28" s="750">
        <v>0</v>
      </c>
      <c r="I28" s="748">
        <v>8423.1359999999986</v>
      </c>
      <c r="J28" s="751">
        <v>0</v>
      </c>
      <c r="K28" s="751">
        <v>0</v>
      </c>
    </row>
    <row r="29" spans="1:20" s="446" customFormat="1" ht="18.2" customHeight="1">
      <c r="A29" s="301" t="s">
        <v>248</v>
      </c>
      <c r="B29" s="447" t="s">
        <v>474</v>
      </c>
      <c r="C29" s="748">
        <v>2229.9839999999999</v>
      </c>
      <c r="D29" s="748">
        <v>617.93279999999993</v>
      </c>
      <c r="E29" s="748">
        <v>1506.528</v>
      </c>
      <c r="F29" s="748">
        <v>105.5232</v>
      </c>
      <c r="G29" s="749">
        <v>0</v>
      </c>
      <c r="H29" s="750">
        <v>0</v>
      </c>
      <c r="I29" s="748">
        <v>2229.9839999999999</v>
      </c>
      <c r="J29" s="751">
        <v>0</v>
      </c>
      <c r="K29" s="751">
        <v>0</v>
      </c>
    </row>
    <row r="30" spans="1:20" s="446" customFormat="1" ht="18.2" customHeight="1">
      <c r="A30" s="301" t="s">
        <v>250</v>
      </c>
      <c r="B30" s="447" t="s">
        <v>475</v>
      </c>
      <c r="C30" s="748">
        <v>1070.6112000000001</v>
      </c>
      <c r="D30" s="748">
        <v>290.36159999999995</v>
      </c>
      <c r="E30" s="748">
        <v>659.17439999999999</v>
      </c>
      <c r="F30" s="748">
        <v>121.0752</v>
      </c>
      <c r="G30" s="749">
        <v>0</v>
      </c>
      <c r="H30" s="750">
        <v>0</v>
      </c>
      <c r="I30" s="748">
        <v>1070.6112000000001</v>
      </c>
      <c r="J30" s="751">
        <v>0</v>
      </c>
      <c r="K30" s="751">
        <v>0</v>
      </c>
    </row>
    <row r="31" spans="1:20" s="446" customFormat="1" ht="18.2" customHeight="1">
      <c r="A31" s="301" t="s">
        <v>252</v>
      </c>
      <c r="B31" s="447" t="s">
        <v>476</v>
      </c>
      <c r="C31" s="748">
        <v>4202.3231999999998</v>
      </c>
      <c r="D31" s="748">
        <v>1160.9280000000001</v>
      </c>
      <c r="E31" s="748">
        <v>2982.5855999999994</v>
      </c>
      <c r="F31" s="748">
        <v>58.809600000000003</v>
      </c>
      <c r="G31" s="749">
        <v>0</v>
      </c>
      <c r="H31" s="750">
        <v>0</v>
      </c>
      <c r="I31" s="748">
        <v>4202.3231999999998</v>
      </c>
      <c r="J31" s="751">
        <v>0</v>
      </c>
      <c r="K31" s="751">
        <v>0</v>
      </c>
    </row>
    <row r="32" spans="1:20" s="446" customFormat="1" ht="18.2" customHeight="1">
      <c r="A32" s="301" t="s">
        <v>254</v>
      </c>
      <c r="B32" s="447" t="s">
        <v>477</v>
      </c>
      <c r="C32" s="748">
        <v>3179.6927999999998</v>
      </c>
      <c r="D32" s="748">
        <v>106.07039999999999</v>
      </c>
      <c r="E32" s="748">
        <v>2345.328</v>
      </c>
      <c r="F32" s="748">
        <v>623.54879999999991</v>
      </c>
      <c r="G32" s="749">
        <v>104.74559999999998</v>
      </c>
      <c r="H32" s="750">
        <v>0</v>
      </c>
      <c r="I32" s="748">
        <v>3179.6927999999998</v>
      </c>
      <c r="J32" s="751">
        <v>0</v>
      </c>
      <c r="K32" s="751">
        <v>0</v>
      </c>
    </row>
    <row r="33" spans="1:17" s="446" customFormat="1" ht="18.2" customHeight="1">
      <c r="A33" s="301" t="s">
        <v>256</v>
      </c>
      <c r="B33" s="447" t="s">
        <v>478</v>
      </c>
      <c r="C33" s="748">
        <v>2779.5167999999999</v>
      </c>
      <c r="D33" s="748">
        <v>516.72959999999989</v>
      </c>
      <c r="E33" s="748">
        <v>2043.2447999999999</v>
      </c>
      <c r="F33" s="748">
        <v>213.43679999999998</v>
      </c>
      <c r="G33" s="749">
        <v>6.1055999999999999</v>
      </c>
      <c r="H33" s="750">
        <v>0</v>
      </c>
      <c r="I33" s="748">
        <v>2779.5167999999999</v>
      </c>
      <c r="J33" s="751">
        <v>0</v>
      </c>
      <c r="K33" s="751">
        <v>0</v>
      </c>
    </row>
    <row r="34" spans="1:17" s="446" customFormat="1" ht="18.2" customHeight="1">
      <c r="A34" s="301" t="s">
        <v>258</v>
      </c>
      <c r="B34" s="447" t="s">
        <v>479</v>
      </c>
      <c r="C34" s="748">
        <v>4929.8111999999992</v>
      </c>
      <c r="D34" s="748">
        <v>897.32159999999999</v>
      </c>
      <c r="E34" s="748">
        <v>3910.4927999999995</v>
      </c>
      <c r="F34" s="748">
        <v>113.9328</v>
      </c>
      <c r="G34" s="749">
        <v>8.0640000000000001</v>
      </c>
      <c r="H34" s="750">
        <v>0</v>
      </c>
      <c r="I34" s="748">
        <v>4929.8111999999992</v>
      </c>
      <c r="J34" s="751">
        <v>0</v>
      </c>
      <c r="K34" s="751">
        <v>0</v>
      </c>
    </row>
    <row r="35" spans="1:17" s="446" customFormat="1" ht="18.2" customHeight="1">
      <c r="A35" s="301" t="s">
        <v>260</v>
      </c>
      <c r="B35" s="447" t="s">
        <v>480</v>
      </c>
      <c r="C35" s="748">
        <v>2611.2096000000001</v>
      </c>
      <c r="D35" s="748">
        <v>786.90240000000006</v>
      </c>
      <c r="E35" s="748">
        <v>1816.4160000000002</v>
      </c>
      <c r="F35" s="748">
        <v>7.8912000000000004</v>
      </c>
      <c r="G35" s="749">
        <v>0</v>
      </c>
      <c r="H35" s="750">
        <v>0</v>
      </c>
      <c r="I35" s="748">
        <v>2611.2096000000001</v>
      </c>
      <c r="J35" s="751">
        <v>0</v>
      </c>
      <c r="K35" s="751">
        <v>0</v>
      </c>
    </row>
    <row r="36" spans="1:17" s="446" customFormat="1" ht="18.2" customHeight="1">
      <c r="A36" s="301" t="s">
        <v>262</v>
      </c>
      <c r="B36" s="447" t="s">
        <v>481</v>
      </c>
      <c r="C36" s="748">
        <v>8227.6991999999991</v>
      </c>
      <c r="D36" s="748">
        <v>2076.8831999999998</v>
      </c>
      <c r="E36" s="748">
        <v>6084.2303999999995</v>
      </c>
      <c r="F36" s="748">
        <v>65.433599999999998</v>
      </c>
      <c r="G36" s="749">
        <v>1.1519999999999999</v>
      </c>
      <c r="H36" s="750">
        <v>0</v>
      </c>
      <c r="I36" s="748">
        <v>8227.6991999999991</v>
      </c>
      <c r="J36" s="751">
        <v>0</v>
      </c>
      <c r="K36" s="751">
        <v>0</v>
      </c>
    </row>
    <row r="37" spans="1:17" s="446" customFormat="1" ht="18.2" customHeight="1">
      <c r="A37" s="301" t="s">
        <v>264</v>
      </c>
      <c r="B37" s="447" t="s">
        <v>132</v>
      </c>
      <c r="C37" s="748">
        <v>2071.9872</v>
      </c>
      <c r="D37" s="748">
        <v>349.14240000000001</v>
      </c>
      <c r="E37" s="748">
        <v>1638.8351999999998</v>
      </c>
      <c r="F37" s="748">
        <v>73.670399999999987</v>
      </c>
      <c r="G37" s="749">
        <v>10.3392</v>
      </c>
      <c r="H37" s="750">
        <v>0</v>
      </c>
      <c r="I37" s="748">
        <v>2071.9872</v>
      </c>
      <c r="J37" s="751">
        <v>0</v>
      </c>
      <c r="K37" s="751">
        <v>0</v>
      </c>
    </row>
    <row r="38" spans="1:17" s="446" customFormat="1" ht="18.2" customHeight="1">
      <c r="A38" s="301" t="s">
        <v>266</v>
      </c>
      <c r="B38" s="447" t="s">
        <v>482</v>
      </c>
      <c r="C38" s="748">
        <v>1761.8975999999998</v>
      </c>
      <c r="D38" s="748">
        <v>344.15999999999997</v>
      </c>
      <c r="E38" s="748">
        <v>1323.0144</v>
      </c>
      <c r="F38" s="748">
        <v>93.571200000000005</v>
      </c>
      <c r="G38" s="749">
        <v>1.1519999999999999</v>
      </c>
      <c r="H38" s="750">
        <v>0</v>
      </c>
      <c r="I38" s="748">
        <v>1761.8975999999998</v>
      </c>
      <c r="J38" s="751">
        <v>0</v>
      </c>
      <c r="K38" s="751">
        <v>0</v>
      </c>
    </row>
    <row r="39" spans="1:17" s="446" customFormat="1" ht="18.2" customHeight="1" thickBot="1">
      <c r="A39" s="1172" t="s">
        <v>268</v>
      </c>
      <c r="B39" s="448" t="s">
        <v>133</v>
      </c>
      <c r="C39" s="752">
        <v>0</v>
      </c>
      <c r="D39" s="752">
        <v>0</v>
      </c>
      <c r="E39" s="752">
        <v>0</v>
      </c>
      <c r="F39" s="752">
        <v>0</v>
      </c>
      <c r="G39" s="753">
        <v>0</v>
      </c>
      <c r="H39" s="753">
        <v>0</v>
      </c>
      <c r="I39" s="753">
        <v>0</v>
      </c>
      <c r="J39" s="754">
        <v>0</v>
      </c>
      <c r="K39" s="754">
        <v>0</v>
      </c>
    </row>
    <row r="40" spans="1:17" s="406" customFormat="1" ht="11.1" customHeight="1">
      <c r="A40" s="325" t="s">
        <v>199</v>
      </c>
      <c r="B40" s="404"/>
      <c r="C40" s="405"/>
      <c r="D40" s="405"/>
      <c r="E40" s="405"/>
      <c r="F40" s="405"/>
      <c r="H40" s="407"/>
      <c r="I40" s="407"/>
      <c r="K40" s="408" t="s">
        <v>1177</v>
      </c>
      <c r="O40" s="407"/>
      <c r="P40" s="407"/>
      <c r="Q40" s="408"/>
    </row>
    <row r="41" spans="1:17" s="446" customFormat="1">
      <c r="C41" s="449"/>
      <c r="D41" s="449"/>
      <c r="E41" s="450"/>
      <c r="F41" s="450"/>
      <c r="G41" s="450"/>
      <c r="H41" s="450"/>
      <c r="I41" s="450"/>
      <c r="J41" s="451"/>
      <c r="K41" s="450"/>
    </row>
    <row r="42" spans="1:17" s="446" customFormat="1">
      <c r="C42" s="449"/>
      <c r="D42" s="449"/>
      <c r="E42" s="450"/>
      <c r="F42" s="450"/>
      <c r="G42" s="450"/>
      <c r="H42" s="450"/>
      <c r="I42" s="450"/>
      <c r="J42" s="450"/>
      <c r="K42" s="450"/>
    </row>
    <row r="43" spans="1:17" s="446" customFormat="1">
      <c r="C43" s="449"/>
      <c r="D43" s="449"/>
      <c r="E43" s="450"/>
      <c r="F43" s="450"/>
      <c r="G43" s="450"/>
      <c r="H43" s="450"/>
      <c r="I43" s="450"/>
      <c r="J43" s="450"/>
      <c r="K43" s="450"/>
    </row>
    <row r="44" spans="1:17" s="446" customFormat="1">
      <c r="C44" s="449"/>
      <c r="D44" s="449"/>
      <c r="E44" s="450"/>
      <c r="F44" s="450"/>
      <c r="G44" s="450"/>
      <c r="H44" s="450"/>
      <c r="I44" s="450"/>
      <c r="J44" s="450"/>
      <c r="K44" s="450"/>
    </row>
    <row r="45" spans="1:17" s="446" customFormat="1">
      <c r="C45" s="449"/>
      <c r="D45" s="449"/>
      <c r="E45" s="450"/>
      <c r="F45" s="450"/>
      <c r="G45" s="450"/>
      <c r="H45" s="450"/>
      <c r="I45" s="450"/>
      <c r="J45" s="450"/>
      <c r="K45" s="450"/>
    </row>
    <row r="46" spans="1:17" s="446" customFormat="1">
      <c r="C46" s="449"/>
      <c r="D46" s="449"/>
      <c r="E46" s="450"/>
      <c r="F46" s="450"/>
      <c r="G46" s="450"/>
      <c r="H46" s="450"/>
      <c r="I46" s="450"/>
      <c r="J46" s="450"/>
      <c r="K46" s="450"/>
    </row>
    <row r="47" spans="1:17" s="446" customFormat="1">
      <c r="C47" s="449"/>
      <c r="D47" s="449"/>
      <c r="E47" s="450"/>
      <c r="F47" s="450"/>
      <c r="G47" s="450"/>
      <c r="H47" s="450"/>
      <c r="I47" s="450"/>
      <c r="J47" s="450"/>
      <c r="K47" s="450"/>
    </row>
    <row r="48" spans="1:17" s="446" customFormat="1">
      <c r="C48" s="449"/>
      <c r="D48" s="449"/>
      <c r="E48" s="450"/>
      <c r="F48" s="450"/>
      <c r="G48" s="450"/>
      <c r="H48" s="450"/>
      <c r="I48" s="450"/>
      <c r="J48" s="450"/>
      <c r="K48" s="450"/>
    </row>
    <row r="49" spans="3:11" s="446" customFormat="1">
      <c r="C49" s="449"/>
      <c r="D49" s="449"/>
      <c r="E49" s="450"/>
      <c r="F49" s="450"/>
      <c r="G49" s="450"/>
      <c r="H49" s="450"/>
      <c r="I49" s="450"/>
      <c r="J49" s="450"/>
      <c r="K49" s="450"/>
    </row>
    <row r="50" spans="3:11" s="446" customFormat="1">
      <c r="C50" s="449"/>
      <c r="D50" s="449"/>
      <c r="E50" s="450"/>
      <c r="F50" s="450"/>
      <c r="G50" s="450"/>
      <c r="H50" s="450"/>
      <c r="I50" s="450"/>
      <c r="J50" s="450"/>
      <c r="K50" s="450"/>
    </row>
    <row r="51" spans="3:11" s="446" customFormat="1">
      <c r="C51" s="449"/>
      <c r="D51" s="449"/>
      <c r="E51" s="450"/>
      <c r="F51" s="450"/>
      <c r="G51" s="450"/>
      <c r="H51" s="450"/>
      <c r="I51" s="450"/>
      <c r="J51" s="450"/>
      <c r="K51" s="450"/>
    </row>
    <row r="52" spans="3:11" s="446" customFormat="1">
      <c r="C52" s="449"/>
      <c r="D52" s="449"/>
      <c r="E52" s="450"/>
      <c r="F52" s="450"/>
      <c r="G52" s="450"/>
      <c r="H52" s="450"/>
      <c r="I52" s="450"/>
      <c r="J52" s="450"/>
      <c r="K52" s="450"/>
    </row>
    <row r="53" spans="3:11" s="446" customFormat="1">
      <c r="C53" s="449"/>
      <c r="D53" s="449"/>
      <c r="E53" s="450"/>
      <c r="F53" s="450"/>
      <c r="G53" s="450"/>
      <c r="H53" s="450"/>
      <c r="I53" s="450"/>
      <c r="J53" s="450"/>
      <c r="K53" s="450"/>
    </row>
    <row r="54" spans="3:11" s="446" customFormat="1">
      <c r="C54" s="449"/>
      <c r="D54" s="449"/>
      <c r="E54" s="450"/>
      <c r="F54" s="450"/>
      <c r="G54" s="450"/>
      <c r="H54" s="450"/>
      <c r="I54" s="450"/>
      <c r="J54" s="450"/>
      <c r="K54" s="450"/>
    </row>
    <row r="55" spans="3:11" s="446" customFormat="1">
      <c r="C55" s="449"/>
      <c r="D55" s="449"/>
      <c r="E55" s="450"/>
      <c r="F55" s="450"/>
      <c r="G55" s="450"/>
      <c r="H55" s="450"/>
      <c r="I55" s="450"/>
      <c r="J55" s="450"/>
      <c r="K55" s="450"/>
    </row>
    <row r="56" spans="3:11" s="446" customFormat="1">
      <c r="C56" s="449"/>
      <c r="D56" s="449"/>
      <c r="E56" s="450"/>
      <c r="F56" s="450"/>
      <c r="G56" s="450"/>
      <c r="H56" s="450"/>
      <c r="I56" s="450"/>
      <c r="J56" s="450"/>
      <c r="K56" s="450"/>
    </row>
    <row r="57" spans="3:11" s="446" customFormat="1">
      <c r="C57" s="449"/>
      <c r="D57" s="449"/>
      <c r="E57" s="450"/>
      <c r="F57" s="450"/>
      <c r="G57" s="450"/>
      <c r="H57" s="450"/>
      <c r="I57" s="450"/>
      <c r="J57" s="450"/>
      <c r="K57" s="450"/>
    </row>
    <row r="58" spans="3:11" s="446" customFormat="1">
      <c r="C58" s="449"/>
      <c r="D58" s="449"/>
      <c r="E58" s="450"/>
      <c r="F58" s="450"/>
      <c r="G58" s="450"/>
      <c r="H58" s="450"/>
      <c r="I58" s="450"/>
      <c r="J58" s="450"/>
      <c r="K58" s="450"/>
    </row>
    <row r="59" spans="3:11" s="446" customFormat="1">
      <c r="C59" s="449"/>
      <c r="D59" s="449"/>
      <c r="E59" s="450"/>
      <c r="F59" s="450"/>
      <c r="G59" s="450"/>
      <c r="H59" s="450"/>
      <c r="I59" s="450"/>
      <c r="J59" s="450"/>
      <c r="K59" s="450"/>
    </row>
    <row r="60" spans="3:11" s="446" customFormat="1">
      <c r="C60" s="449"/>
      <c r="D60" s="449"/>
      <c r="E60" s="450"/>
      <c r="F60" s="450"/>
      <c r="G60" s="450"/>
      <c r="H60" s="450"/>
      <c r="I60" s="450"/>
      <c r="J60" s="450"/>
      <c r="K60" s="450"/>
    </row>
    <row r="61" spans="3:11" s="446" customFormat="1">
      <c r="C61" s="449"/>
      <c r="D61" s="449"/>
      <c r="E61" s="450"/>
      <c r="F61" s="450"/>
      <c r="G61" s="450"/>
      <c r="H61" s="450"/>
      <c r="I61" s="450"/>
      <c r="J61" s="450"/>
      <c r="K61" s="450"/>
    </row>
    <row r="62" spans="3:11" s="446" customFormat="1">
      <c r="C62" s="449"/>
      <c r="D62" s="449"/>
      <c r="E62" s="450"/>
      <c r="F62" s="450"/>
      <c r="G62" s="450"/>
      <c r="H62" s="450"/>
      <c r="I62" s="450"/>
      <c r="J62" s="450"/>
      <c r="K62" s="450"/>
    </row>
    <row r="63" spans="3:11" s="446" customFormat="1">
      <c r="C63" s="449"/>
      <c r="D63" s="449"/>
      <c r="E63" s="450"/>
      <c r="F63" s="450"/>
      <c r="G63" s="450"/>
      <c r="H63" s="450"/>
      <c r="I63" s="450"/>
      <c r="J63" s="450"/>
      <c r="K63" s="450"/>
    </row>
    <row r="64" spans="3:11" s="446" customFormat="1">
      <c r="C64" s="449"/>
      <c r="D64" s="449"/>
      <c r="E64" s="450"/>
      <c r="F64" s="450"/>
      <c r="G64" s="450"/>
      <c r="H64" s="450"/>
      <c r="I64" s="450"/>
      <c r="J64" s="450"/>
      <c r="K64" s="450"/>
    </row>
    <row r="65" spans="3:11" s="446" customFormat="1">
      <c r="C65" s="449"/>
      <c r="D65" s="449"/>
      <c r="E65" s="450"/>
      <c r="F65" s="450"/>
      <c r="G65" s="450"/>
      <c r="H65" s="450"/>
      <c r="I65" s="450"/>
      <c r="J65" s="450"/>
      <c r="K65" s="450"/>
    </row>
    <row r="66" spans="3:11" s="446" customFormat="1">
      <c r="C66" s="449"/>
      <c r="D66" s="449"/>
      <c r="E66" s="450"/>
      <c r="F66" s="450"/>
      <c r="G66" s="450"/>
      <c r="H66" s="450"/>
      <c r="I66" s="450"/>
      <c r="J66" s="450"/>
      <c r="K66" s="450"/>
    </row>
    <row r="67" spans="3:11" s="446" customFormat="1">
      <c r="C67" s="449"/>
      <c r="D67" s="449"/>
      <c r="E67" s="450"/>
      <c r="F67" s="450"/>
      <c r="G67" s="450"/>
      <c r="H67" s="450"/>
      <c r="I67" s="450"/>
      <c r="J67" s="450"/>
      <c r="K67" s="450"/>
    </row>
    <row r="68" spans="3:11" s="446" customFormat="1">
      <c r="C68" s="449"/>
      <c r="D68" s="449"/>
      <c r="E68" s="450"/>
      <c r="F68" s="450"/>
      <c r="G68" s="450"/>
      <c r="H68" s="450"/>
      <c r="I68" s="450"/>
      <c r="J68" s="450"/>
      <c r="K68" s="450"/>
    </row>
    <row r="69" spans="3:11" s="446" customFormat="1">
      <c r="C69" s="449"/>
      <c r="D69" s="449"/>
      <c r="E69" s="450"/>
      <c r="F69" s="450"/>
      <c r="G69" s="450"/>
      <c r="H69" s="450"/>
      <c r="I69" s="450"/>
      <c r="J69" s="450"/>
      <c r="K69" s="450"/>
    </row>
    <row r="70" spans="3:11" s="446" customFormat="1">
      <c r="C70" s="449"/>
      <c r="D70" s="449"/>
      <c r="E70" s="450"/>
      <c r="F70" s="450"/>
      <c r="G70" s="450"/>
      <c r="H70" s="450"/>
      <c r="I70" s="450"/>
      <c r="J70" s="450"/>
      <c r="K70" s="450"/>
    </row>
    <row r="71" spans="3:11" s="446" customFormat="1">
      <c r="C71" s="449"/>
      <c r="D71" s="449"/>
      <c r="E71" s="450"/>
      <c r="F71" s="450"/>
      <c r="G71" s="450"/>
      <c r="H71" s="450"/>
      <c r="I71" s="450"/>
      <c r="J71" s="450"/>
      <c r="K71" s="450"/>
    </row>
    <row r="72" spans="3:11" s="446" customFormat="1">
      <c r="C72" s="449"/>
      <c r="D72" s="449"/>
      <c r="E72" s="450"/>
      <c r="F72" s="450"/>
      <c r="G72" s="450"/>
      <c r="H72" s="450"/>
      <c r="I72" s="450"/>
      <c r="J72" s="450"/>
      <c r="K72" s="450"/>
    </row>
    <row r="73" spans="3:11" s="446" customFormat="1">
      <c r="C73" s="449"/>
      <c r="D73" s="449"/>
      <c r="E73" s="450"/>
      <c r="F73" s="450"/>
      <c r="G73" s="450"/>
      <c r="H73" s="450"/>
      <c r="I73" s="450"/>
      <c r="J73" s="450"/>
      <c r="K73" s="450"/>
    </row>
    <row r="74" spans="3:11" s="446" customFormat="1">
      <c r="C74" s="449"/>
      <c r="D74" s="449"/>
      <c r="E74" s="450"/>
      <c r="F74" s="450"/>
      <c r="G74" s="450"/>
      <c r="H74" s="450"/>
      <c r="I74" s="450"/>
      <c r="J74" s="450"/>
      <c r="K74" s="450"/>
    </row>
    <row r="75" spans="3:11" s="446" customFormat="1">
      <c r="C75" s="449"/>
      <c r="D75" s="449"/>
      <c r="E75" s="450"/>
      <c r="F75" s="450"/>
      <c r="G75" s="450"/>
      <c r="H75" s="450"/>
      <c r="I75" s="450"/>
      <c r="J75" s="450"/>
      <c r="K75" s="450"/>
    </row>
    <row r="76" spans="3:11" s="446" customFormat="1">
      <c r="C76" s="449"/>
      <c r="D76" s="449"/>
      <c r="E76" s="450"/>
      <c r="F76" s="450"/>
      <c r="G76" s="450"/>
      <c r="H76" s="450"/>
      <c r="I76" s="450"/>
      <c r="J76" s="450"/>
      <c r="K76" s="450"/>
    </row>
    <row r="77" spans="3:11" s="446" customFormat="1">
      <c r="C77" s="449"/>
      <c r="D77" s="449"/>
      <c r="E77" s="450"/>
      <c r="F77" s="450"/>
      <c r="G77" s="450"/>
      <c r="H77" s="450"/>
      <c r="I77" s="450"/>
      <c r="J77" s="450"/>
      <c r="K77" s="450"/>
    </row>
    <row r="78" spans="3:11" s="446" customFormat="1">
      <c r="C78" s="449"/>
      <c r="D78" s="449"/>
      <c r="E78" s="450"/>
      <c r="F78" s="450"/>
      <c r="G78" s="450"/>
      <c r="H78" s="450"/>
      <c r="I78" s="450"/>
      <c r="J78" s="450"/>
      <c r="K78" s="450"/>
    </row>
    <row r="79" spans="3:11" s="446" customFormat="1">
      <c r="C79" s="449"/>
      <c r="D79" s="449"/>
      <c r="E79" s="450"/>
      <c r="F79" s="450"/>
      <c r="G79" s="450"/>
      <c r="H79" s="450"/>
      <c r="I79" s="450"/>
      <c r="J79" s="450"/>
      <c r="K79" s="450"/>
    </row>
    <row r="80" spans="3:11" s="446" customFormat="1">
      <c r="C80" s="449"/>
      <c r="D80" s="449"/>
      <c r="E80" s="450"/>
      <c r="F80" s="450"/>
      <c r="G80" s="450"/>
      <c r="H80" s="450"/>
      <c r="I80" s="450"/>
      <c r="J80" s="450"/>
      <c r="K80" s="450"/>
    </row>
    <row r="81" spans="3:11" s="446" customFormat="1">
      <c r="C81" s="449"/>
      <c r="D81" s="449"/>
      <c r="E81" s="450"/>
      <c r="F81" s="450"/>
      <c r="G81" s="450"/>
      <c r="H81" s="450"/>
      <c r="I81" s="450"/>
      <c r="J81" s="450"/>
      <c r="K81" s="450"/>
    </row>
    <row r="82" spans="3:11" s="446" customFormat="1">
      <c r="C82" s="449"/>
      <c r="D82" s="449"/>
      <c r="E82" s="450"/>
      <c r="F82" s="450"/>
      <c r="G82" s="450"/>
      <c r="H82" s="450"/>
      <c r="I82" s="450"/>
      <c r="J82" s="450"/>
      <c r="K82" s="450"/>
    </row>
    <row r="83" spans="3:11" s="446" customFormat="1">
      <c r="C83" s="449"/>
      <c r="D83" s="449"/>
      <c r="E83" s="450"/>
      <c r="F83" s="450"/>
      <c r="G83" s="450"/>
      <c r="H83" s="450"/>
      <c r="I83" s="450"/>
      <c r="J83" s="450"/>
      <c r="K83" s="450"/>
    </row>
    <row r="84" spans="3:11" s="446" customFormat="1">
      <c r="C84" s="449"/>
      <c r="D84" s="449"/>
      <c r="E84" s="450"/>
      <c r="F84" s="450"/>
      <c r="G84" s="450"/>
      <c r="H84" s="450"/>
      <c r="I84" s="450"/>
      <c r="J84" s="450"/>
      <c r="K84" s="450"/>
    </row>
    <row r="85" spans="3:11" s="446" customFormat="1">
      <c r="C85" s="449"/>
      <c r="D85" s="449"/>
      <c r="E85" s="450"/>
      <c r="F85" s="450"/>
      <c r="G85" s="450"/>
      <c r="H85" s="450"/>
      <c r="I85" s="450"/>
      <c r="J85" s="450"/>
      <c r="K85" s="450"/>
    </row>
    <row r="86" spans="3:11" s="446" customFormat="1">
      <c r="C86" s="449"/>
      <c r="D86" s="449"/>
      <c r="E86" s="450"/>
      <c r="F86" s="450"/>
      <c r="G86" s="450"/>
      <c r="H86" s="450"/>
      <c r="I86" s="450"/>
      <c r="J86" s="450"/>
      <c r="K86" s="450"/>
    </row>
    <row r="87" spans="3:11" s="446" customFormat="1">
      <c r="C87" s="449"/>
      <c r="D87" s="449"/>
      <c r="E87" s="450"/>
      <c r="F87" s="450"/>
      <c r="G87" s="450"/>
      <c r="H87" s="450"/>
      <c r="I87" s="450"/>
      <c r="J87" s="450"/>
      <c r="K87" s="450"/>
    </row>
    <row r="88" spans="3:11" s="446" customFormat="1">
      <c r="C88" s="449"/>
      <c r="D88" s="449"/>
      <c r="E88" s="450"/>
      <c r="F88" s="450"/>
      <c r="G88" s="450"/>
      <c r="H88" s="450"/>
      <c r="I88" s="450"/>
      <c r="J88" s="450"/>
      <c r="K88" s="450"/>
    </row>
    <row r="89" spans="3:11" s="446" customFormat="1">
      <c r="C89" s="449"/>
      <c r="D89" s="449"/>
      <c r="E89" s="450"/>
      <c r="F89" s="450"/>
      <c r="G89" s="450"/>
      <c r="H89" s="450"/>
      <c r="I89" s="450"/>
      <c r="J89" s="450"/>
      <c r="K89" s="450"/>
    </row>
    <row r="90" spans="3:11" s="446" customFormat="1">
      <c r="C90" s="449"/>
      <c r="D90" s="449"/>
      <c r="E90" s="450"/>
      <c r="F90" s="450"/>
      <c r="G90" s="450"/>
      <c r="H90" s="450"/>
      <c r="I90" s="450"/>
      <c r="J90" s="450"/>
      <c r="K90" s="450"/>
    </row>
    <row r="91" spans="3:11" s="446" customFormat="1">
      <c r="C91" s="449"/>
      <c r="D91" s="449"/>
      <c r="E91" s="450"/>
      <c r="F91" s="450"/>
      <c r="G91" s="450"/>
      <c r="H91" s="450"/>
      <c r="I91" s="450"/>
      <c r="J91" s="450"/>
      <c r="K91" s="450"/>
    </row>
    <row r="92" spans="3:11" s="446" customFormat="1">
      <c r="C92" s="449"/>
      <c r="D92" s="449"/>
      <c r="E92" s="450"/>
      <c r="F92" s="450"/>
      <c r="G92" s="450"/>
      <c r="H92" s="450"/>
      <c r="I92" s="450"/>
      <c r="J92" s="450"/>
      <c r="K92" s="450"/>
    </row>
    <row r="93" spans="3:11" s="446" customFormat="1">
      <c r="C93" s="449"/>
      <c r="D93" s="449"/>
      <c r="E93" s="450"/>
      <c r="F93" s="450"/>
      <c r="G93" s="450"/>
      <c r="H93" s="450"/>
      <c r="I93" s="450"/>
      <c r="J93" s="450"/>
      <c r="K93" s="450"/>
    </row>
    <row r="94" spans="3:11" s="446" customFormat="1">
      <c r="C94" s="449"/>
      <c r="D94" s="449"/>
      <c r="E94" s="450"/>
      <c r="F94" s="450"/>
      <c r="G94" s="450"/>
      <c r="H94" s="450"/>
      <c r="I94" s="450"/>
      <c r="J94" s="450"/>
      <c r="K94" s="450"/>
    </row>
    <row r="95" spans="3:11" s="446" customFormat="1">
      <c r="C95" s="449"/>
      <c r="D95" s="449"/>
      <c r="E95" s="450"/>
      <c r="F95" s="450"/>
      <c r="G95" s="450"/>
      <c r="H95" s="450"/>
      <c r="I95" s="450"/>
      <c r="J95" s="450"/>
      <c r="K95" s="450"/>
    </row>
    <row r="96" spans="3:11" s="446" customFormat="1">
      <c r="C96" s="449"/>
      <c r="D96" s="449"/>
      <c r="E96" s="450"/>
      <c r="F96" s="450"/>
      <c r="G96" s="450"/>
      <c r="H96" s="450"/>
      <c r="I96" s="450"/>
      <c r="J96" s="450"/>
      <c r="K96" s="450"/>
    </row>
    <row r="97" spans="3:11" s="446" customFormat="1">
      <c r="C97" s="449"/>
      <c r="D97" s="449"/>
      <c r="E97" s="450"/>
      <c r="F97" s="450"/>
      <c r="G97" s="450"/>
      <c r="H97" s="450"/>
      <c r="I97" s="450"/>
      <c r="J97" s="450"/>
      <c r="K97" s="450"/>
    </row>
    <row r="98" spans="3:11" s="446" customFormat="1">
      <c r="C98" s="449"/>
      <c r="D98" s="449"/>
      <c r="E98" s="450"/>
      <c r="F98" s="450"/>
      <c r="G98" s="450"/>
      <c r="H98" s="450"/>
      <c r="I98" s="450"/>
      <c r="J98" s="450"/>
      <c r="K98" s="450"/>
    </row>
    <row r="99" spans="3:11" s="446" customFormat="1">
      <c r="C99" s="449"/>
      <c r="D99" s="449"/>
      <c r="E99" s="450"/>
      <c r="F99" s="450"/>
      <c r="G99" s="450"/>
      <c r="H99" s="450"/>
      <c r="I99" s="450"/>
      <c r="J99" s="450"/>
      <c r="K99" s="450"/>
    </row>
    <row r="100" spans="3:11" s="446" customFormat="1">
      <c r="C100" s="449"/>
      <c r="D100" s="449"/>
      <c r="E100" s="450"/>
      <c r="F100" s="450"/>
      <c r="G100" s="450"/>
      <c r="H100" s="450"/>
      <c r="I100" s="450"/>
      <c r="J100" s="450"/>
      <c r="K100" s="450"/>
    </row>
    <row r="101" spans="3:11" s="446" customFormat="1">
      <c r="C101" s="449"/>
      <c r="D101" s="449"/>
      <c r="E101" s="450"/>
      <c r="F101" s="450"/>
      <c r="G101" s="450"/>
      <c r="H101" s="450"/>
      <c r="I101" s="450"/>
      <c r="J101" s="450"/>
      <c r="K101" s="450"/>
    </row>
    <row r="102" spans="3:11" s="446" customFormat="1">
      <c r="C102" s="449"/>
      <c r="D102" s="449"/>
      <c r="E102" s="450"/>
      <c r="F102" s="450"/>
      <c r="G102" s="450"/>
      <c r="H102" s="450"/>
      <c r="I102" s="429"/>
      <c r="J102" s="450"/>
      <c r="K102" s="450"/>
    </row>
  </sheetData>
  <sheetProtection selectLockedCells="1"/>
  <mergeCells count="19">
    <mergeCell ref="A13:B13"/>
    <mergeCell ref="A14:B14"/>
    <mergeCell ref="A15:B15"/>
    <mergeCell ref="H8:H10"/>
    <mergeCell ref="I8:I10"/>
    <mergeCell ref="J8:J10"/>
    <mergeCell ref="K8:K10"/>
    <mergeCell ref="A11:B11"/>
    <mergeCell ref="A12:B12"/>
    <mergeCell ref="A3:K3"/>
    <mergeCell ref="A4:K4"/>
    <mergeCell ref="A6:B10"/>
    <mergeCell ref="C6:C10"/>
    <mergeCell ref="D6:H7"/>
    <mergeCell ref="I6:K7"/>
    <mergeCell ref="D8:D10"/>
    <mergeCell ref="E8:E10"/>
    <mergeCell ref="F8:F10"/>
    <mergeCell ref="G8:G10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view="pageBreakPreview" topLeftCell="A22" zoomScaleNormal="100" zoomScaleSheetLayoutView="100" workbookViewId="0">
      <selection activeCell="G19" sqref="G19"/>
    </sheetView>
  </sheetViews>
  <sheetFormatPr defaultRowHeight="11.25"/>
  <cols>
    <col min="1" max="1" width="9.125" style="416" customWidth="1"/>
    <col min="2" max="2" width="9.625" style="413" customWidth="1"/>
    <col min="3" max="4" width="9.75" style="414" bestFit="1" customWidth="1"/>
    <col min="5" max="8" width="8.625" style="414" customWidth="1"/>
    <col min="9" max="9" width="9.75" style="414" bestFit="1" customWidth="1"/>
    <col min="10" max="13" width="9.625" style="414" customWidth="1"/>
    <col min="14" max="16" width="9.625" style="415" customWidth="1"/>
    <col min="17" max="17" width="15.125" style="417" customWidth="1"/>
    <col min="18" max="20" width="9.625" style="415" customWidth="1"/>
    <col min="21" max="16384" width="9" style="415"/>
  </cols>
  <sheetData>
    <row r="1" spans="1:17" s="989" customFormat="1" ht="14.1" customHeight="1">
      <c r="A1" s="931" t="s">
        <v>1186</v>
      </c>
      <c r="B1" s="987"/>
      <c r="C1" s="988"/>
      <c r="D1" s="988"/>
      <c r="E1" s="988"/>
      <c r="F1" s="988"/>
      <c r="G1" s="988"/>
      <c r="H1" s="988"/>
      <c r="I1" s="988"/>
      <c r="J1" s="988"/>
      <c r="K1" s="988"/>
      <c r="L1" s="988"/>
      <c r="M1" s="988"/>
      <c r="Q1" s="928" t="s">
        <v>1187</v>
      </c>
    </row>
    <row r="2" spans="1:17" ht="14.1" customHeight="1"/>
    <row r="3" spans="1:17" s="1142" customFormat="1" ht="20.100000000000001" customHeight="1">
      <c r="A3" s="1741" t="s">
        <v>1188</v>
      </c>
      <c r="B3" s="1741"/>
      <c r="C3" s="1741"/>
      <c r="D3" s="1741"/>
      <c r="E3" s="1741"/>
      <c r="F3" s="1741"/>
      <c r="G3" s="1741"/>
      <c r="H3" s="1741"/>
      <c r="I3" s="1741"/>
      <c r="J3" s="1742" t="s">
        <v>1189</v>
      </c>
      <c r="K3" s="1742"/>
      <c r="L3" s="1742"/>
      <c r="M3" s="1742"/>
      <c r="N3" s="1742"/>
      <c r="O3" s="1742"/>
      <c r="P3" s="1742"/>
      <c r="Q3" s="1742"/>
    </row>
    <row r="4" spans="1:17" s="418" customFormat="1" ht="24" customHeight="1">
      <c r="J4" s="419"/>
      <c r="K4" s="419"/>
      <c r="L4" s="419"/>
      <c r="M4" s="419"/>
      <c r="N4" s="419"/>
      <c r="O4" s="419"/>
      <c r="P4" s="419"/>
      <c r="Q4" s="419"/>
    </row>
    <row r="5" spans="1:17" s="398" customFormat="1" ht="18" customHeight="1" thickBot="1">
      <c r="A5" s="398" t="s">
        <v>411</v>
      </c>
      <c r="B5" s="420"/>
      <c r="Q5" s="402" t="s">
        <v>412</v>
      </c>
    </row>
    <row r="6" spans="1:17" s="421" customFormat="1" ht="12.75" customHeight="1">
      <c r="A6" s="1743" t="s">
        <v>45</v>
      </c>
      <c r="B6" s="1746" t="s">
        <v>413</v>
      </c>
      <c r="C6" s="1747"/>
      <c r="D6" s="1747"/>
      <c r="E6" s="1750" t="s">
        <v>414</v>
      </c>
      <c r="F6" s="1751"/>
      <c r="G6" s="1751"/>
      <c r="H6" s="1750" t="s">
        <v>415</v>
      </c>
      <c r="I6" s="1753"/>
      <c r="J6" s="1755"/>
      <c r="K6" s="1750" t="s">
        <v>416</v>
      </c>
      <c r="L6" s="1750"/>
      <c r="M6" s="1750"/>
      <c r="N6" s="1750" t="s">
        <v>417</v>
      </c>
      <c r="O6" s="1750"/>
      <c r="P6" s="1758"/>
      <c r="Q6" s="1760" t="s">
        <v>46</v>
      </c>
    </row>
    <row r="7" spans="1:17" s="421" customFormat="1" ht="12.75" customHeight="1">
      <c r="A7" s="1744"/>
      <c r="B7" s="1748"/>
      <c r="C7" s="1749"/>
      <c r="D7" s="1749"/>
      <c r="E7" s="1752"/>
      <c r="F7" s="1752"/>
      <c r="G7" s="1752"/>
      <c r="H7" s="1739"/>
      <c r="I7" s="1754"/>
      <c r="J7" s="1756"/>
      <c r="K7" s="1739"/>
      <c r="L7" s="1739"/>
      <c r="M7" s="1739"/>
      <c r="N7" s="1739"/>
      <c r="O7" s="1739"/>
      <c r="P7" s="1759"/>
      <c r="Q7" s="1761"/>
    </row>
    <row r="8" spans="1:17" s="421" customFormat="1" ht="12.75" customHeight="1">
      <c r="A8" s="1744"/>
      <c r="B8" s="1748"/>
      <c r="C8" s="1749"/>
      <c r="D8" s="1749"/>
      <c r="E8" s="1752"/>
      <c r="F8" s="1752"/>
      <c r="G8" s="1752"/>
      <c r="H8" s="1739"/>
      <c r="I8" s="1754"/>
      <c r="J8" s="1757"/>
      <c r="K8" s="1739"/>
      <c r="L8" s="1739"/>
      <c r="M8" s="1739"/>
      <c r="N8" s="1739"/>
      <c r="O8" s="1739"/>
      <c r="P8" s="1759"/>
      <c r="Q8" s="1761"/>
    </row>
    <row r="9" spans="1:17" s="421" customFormat="1" ht="20.100000000000001" customHeight="1">
      <c r="A9" s="1744"/>
      <c r="B9" s="1748" t="s">
        <v>1190</v>
      </c>
      <c r="C9" s="1739" t="s">
        <v>1191</v>
      </c>
      <c r="D9" s="1739" t="s">
        <v>418</v>
      </c>
      <c r="E9" s="1749" t="s">
        <v>1190</v>
      </c>
      <c r="F9" s="1739" t="s">
        <v>1191</v>
      </c>
      <c r="G9" s="1739" t="s">
        <v>418</v>
      </c>
      <c r="H9" s="1749" t="s">
        <v>1190</v>
      </c>
      <c r="I9" s="1754" t="s">
        <v>1191</v>
      </c>
      <c r="J9" s="1768" t="s">
        <v>418</v>
      </c>
      <c r="K9" s="1749" t="s">
        <v>1190</v>
      </c>
      <c r="L9" s="1739" t="s">
        <v>1191</v>
      </c>
      <c r="M9" s="1739" t="s">
        <v>418</v>
      </c>
      <c r="N9" s="1749" t="s">
        <v>1190</v>
      </c>
      <c r="O9" s="1739" t="s">
        <v>1191</v>
      </c>
      <c r="P9" s="1759" t="s">
        <v>418</v>
      </c>
      <c r="Q9" s="1761"/>
    </row>
    <row r="10" spans="1:17" s="421" customFormat="1" ht="20.100000000000001" customHeight="1">
      <c r="A10" s="1745"/>
      <c r="B10" s="1763"/>
      <c r="C10" s="1764"/>
      <c r="D10" s="1740"/>
      <c r="E10" s="1765"/>
      <c r="F10" s="1764"/>
      <c r="G10" s="1740"/>
      <c r="H10" s="1765"/>
      <c r="I10" s="1767"/>
      <c r="J10" s="1769"/>
      <c r="K10" s="1765"/>
      <c r="L10" s="1764"/>
      <c r="M10" s="1740"/>
      <c r="N10" s="1765"/>
      <c r="O10" s="1764"/>
      <c r="P10" s="1766"/>
      <c r="Q10" s="1762"/>
    </row>
    <row r="11" spans="1:17" s="422" customFormat="1" ht="17.649999999999999" customHeight="1">
      <c r="A11" s="1148" t="s">
        <v>566</v>
      </c>
      <c r="B11" s="13">
        <v>672</v>
      </c>
      <c r="C11" s="13">
        <v>249381.55600000004</v>
      </c>
      <c r="D11" s="13">
        <v>471119</v>
      </c>
      <c r="E11" s="13">
        <v>0</v>
      </c>
      <c r="F11" s="13">
        <v>0</v>
      </c>
      <c r="G11" s="13">
        <v>0</v>
      </c>
      <c r="H11" s="13">
        <v>402</v>
      </c>
      <c r="I11" s="13">
        <v>134633.22999999998</v>
      </c>
      <c r="J11" s="13">
        <v>245708</v>
      </c>
      <c r="K11" s="13">
        <v>0</v>
      </c>
      <c r="L11" s="13">
        <v>0</v>
      </c>
      <c r="M11" s="13">
        <v>0</v>
      </c>
      <c r="N11" s="13">
        <v>270</v>
      </c>
      <c r="O11" s="13">
        <v>114748.32599999997</v>
      </c>
      <c r="P11" s="13">
        <v>225411</v>
      </c>
      <c r="Q11" s="82" t="s">
        <v>566</v>
      </c>
    </row>
    <row r="12" spans="1:17" s="422" customFormat="1" ht="17.649999999999999" customHeight="1">
      <c r="A12" s="1148" t="s">
        <v>844</v>
      </c>
      <c r="B12" s="13">
        <v>594</v>
      </c>
      <c r="C12" s="13">
        <v>223776.58</v>
      </c>
      <c r="D12" s="13">
        <v>418566</v>
      </c>
      <c r="E12" s="13">
        <v>0</v>
      </c>
      <c r="F12" s="13">
        <v>0</v>
      </c>
      <c r="G12" s="13">
        <v>0</v>
      </c>
      <c r="H12" s="13">
        <v>328</v>
      </c>
      <c r="I12" s="13">
        <v>111281.9</v>
      </c>
      <c r="J12" s="13">
        <v>198962</v>
      </c>
      <c r="K12" s="13">
        <v>0</v>
      </c>
      <c r="L12" s="13">
        <v>0</v>
      </c>
      <c r="M12" s="13">
        <v>0</v>
      </c>
      <c r="N12" s="13">
        <v>266</v>
      </c>
      <c r="O12" s="13">
        <v>112494.68</v>
      </c>
      <c r="P12" s="13">
        <v>219604</v>
      </c>
      <c r="Q12" s="82" t="s">
        <v>844</v>
      </c>
    </row>
    <row r="13" spans="1:17" s="422" customFormat="1" ht="17.649999999999999" customHeight="1">
      <c r="A13" s="1148" t="s">
        <v>1009</v>
      </c>
      <c r="B13" s="13">
        <v>594</v>
      </c>
      <c r="C13" s="13">
        <v>225221.50999999998</v>
      </c>
      <c r="D13" s="13">
        <v>427554</v>
      </c>
      <c r="E13" s="13">
        <v>0</v>
      </c>
      <c r="F13" s="13">
        <v>0</v>
      </c>
      <c r="G13" s="13">
        <v>0</v>
      </c>
      <c r="H13" s="13">
        <v>322</v>
      </c>
      <c r="I13" s="13">
        <v>109304</v>
      </c>
      <c r="J13" s="13">
        <v>198195</v>
      </c>
      <c r="K13" s="13">
        <v>0</v>
      </c>
      <c r="L13" s="13">
        <v>0</v>
      </c>
      <c r="M13" s="13">
        <v>0</v>
      </c>
      <c r="N13" s="13">
        <v>272</v>
      </c>
      <c r="O13" s="13">
        <v>115917.51</v>
      </c>
      <c r="P13" s="13">
        <v>229359</v>
      </c>
      <c r="Q13" s="82" t="s">
        <v>1009</v>
      </c>
    </row>
    <row r="14" spans="1:17" s="422" customFormat="1" ht="17.649999999999999" customHeight="1">
      <c r="A14" s="1148" t="s">
        <v>1010</v>
      </c>
      <c r="B14" s="13">
        <v>620</v>
      </c>
      <c r="C14" s="13">
        <v>244761</v>
      </c>
      <c r="D14" s="13">
        <v>465450</v>
      </c>
      <c r="E14" s="13">
        <v>0</v>
      </c>
      <c r="F14" s="13">
        <v>0</v>
      </c>
      <c r="G14" s="13">
        <v>0</v>
      </c>
      <c r="H14" s="13">
        <v>334</v>
      </c>
      <c r="I14" s="13">
        <v>120656</v>
      </c>
      <c r="J14" s="13">
        <v>213417</v>
      </c>
      <c r="K14" s="13">
        <v>0</v>
      </c>
      <c r="L14" s="13">
        <v>0</v>
      </c>
      <c r="M14" s="13">
        <v>0</v>
      </c>
      <c r="N14" s="13">
        <v>286</v>
      </c>
      <c r="O14" s="13">
        <v>124105</v>
      </c>
      <c r="P14" s="13">
        <v>252033</v>
      </c>
      <c r="Q14" s="82" t="s">
        <v>1010</v>
      </c>
    </row>
    <row r="15" spans="1:17" s="423" customFormat="1" ht="17.649999999999999" customHeight="1">
      <c r="A15" s="1146" t="s">
        <v>1087</v>
      </c>
      <c r="B15" s="15">
        <f>SUM(B17:B39)</f>
        <v>678</v>
      </c>
      <c r="C15" s="15">
        <f t="shared" ref="C15:P15" si="0">SUM(C17:C39)</f>
        <v>286176</v>
      </c>
      <c r="D15" s="15">
        <f t="shared" si="0"/>
        <v>550019</v>
      </c>
      <c r="E15" s="15">
        <f t="shared" si="0"/>
        <v>0</v>
      </c>
      <c r="F15" s="15">
        <f t="shared" si="0"/>
        <v>0</v>
      </c>
      <c r="G15" s="15">
        <f t="shared" si="0"/>
        <v>0</v>
      </c>
      <c r="H15" s="15">
        <f t="shared" si="0"/>
        <v>350</v>
      </c>
      <c r="I15" s="15">
        <f t="shared" si="0"/>
        <v>135585</v>
      </c>
      <c r="J15" s="15">
        <f t="shared" si="0"/>
        <v>238676</v>
      </c>
      <c r="K15" s="15">
        <f t="shared" si="0"/>
        <v>0</v>
      </c>
      <c r="L15" s="15">
        <f t="shared" si="0"/>
        <v>0</v>
      </c>
      <c r="M15" s="15">
        <f t="shared" si="0"/>
        <v>0</v>
      </c>
      <c r="N15" s="15">
        <f t="shared" si="0"/>
        <v>328</v>
      </c>
      <c r="O15" s="15">
        <f t="shared" si="0"/>
        <v>150591</v>
      </c>
      <c r="P15" s="15">
        <f t="shared" si="0"/>
        <v>311343</v>
      </c>
      <c r="Q15" s="16" t="s">
        <v>1087</v>
      </c>
    </row>
    <row r="16" spans="1:17" s="422" customFormat="1" ht="17.25" customHeight="1">
      <c r="A16" s="1151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139"/>
      <c r="O16" s="1139"/>
      <c r="P16" s="262"/>
      <c r="Q16" s="85"/>
    </row>
    <row r="17" spans="1:17" s="424" customFormat="1" ht="17.649999999999999" customHeight="1">
      <c r="A17" s="1151" t="s">
        <v>224</v>
      </c>
      <c r="B17" s="13">
        <f>SUM(E17,H17,K17,N17)</f>
        <v>13</v>
      </c>
      <c r="C17" s="13">
        <f t="shared" ref="C17:D32" si="1">SUM(F17,I17,L17,O17)</f>
        <v>7209</v>
      </c>
      <c r="D17" s="13">
        <f t="shared" si="1"/>
        <v>15403</v>
      </c>
      <c r="E17" s="816"/>
      <c r="F17" s="816"/>
      <c r="G17" s="816"/>
      <c r="H17" s="816">
        <v>2</v>
      </c>
      <c r="I17" s="816">
        <v>662</v>
      </c>
      <c r="J17" s="816">
        <v>1257</v>
      </c>
      <c r="K17" s="816"/>
      <c r="L17" s="816"/>
      <c r="M17" s="816"/>
      <c r="N17" s="809">
        <v>11</v>
      </c>
      <c r="O17" s="809">
        <v>6547</v>
      </c>
      <c r="P17" s="755">
        <v>14146</v>
      </c>
      <c r="Q17" s="87" t="s">
        <v>463</v>
      </c>
    </row>
    <row r="18" spans="1:17" s="424" customFormat="1" ht="17.649999999999999" customHeight="1">
      <c r="A18" s="1151" t="s">
        <v>226</v>
      </c>
      <c r="B18" s="13">
        <f t="shared" ref="B18:D39" si="2">SUM(E18,H18,K18,N18)</f>
        <v>40</v>
      </c>
      <c r="C18" s="13">
        <f t="shared" si="1"/>
        <v>21605</v>
      </c>
      <c r="D18" s="13">
        <f t="shared" si="1"/>
        <v>49360</v>
      </c>
      <c r="E18" s="816"/>
      <c r="F18" s="816"/>
      <c r="G18" s="816"/>
      <c r="H18" s="816">
        <v>25</v>
      </c>
      <c r="I18" s="816">
        <v>10047</v>
      </c>
      <c r="J18" s="816">
        <v>19767</v>
      </c>
      <c r="K18" s="816"/>
      <c r="L18" s="816"/>
      <c r="M18" s="816"/>
      <c r="N18" s="809">
        <v>15</v>
      </c>
      <c r="O18" s="809">
        <v>11558</v>
      </c>
      <c r="P18" s="755">
        <v>29593</v>
      </c>
      <c r="Q18" s="87" t="s">
        <v>464</v>
      </c>
    </row>
    <row r="19" spans="1:17" s="424" customFormat="1" ht="17.649999999999999" customHeight="1">
      <c r="A19" s="1151" t="s">
        <v>228</v>
      </c>
      <c r="B19" s="13">
        <f t="shared" si="2"/>
        <v>36</v>
      </c>
      <c r="C19" s="13">
        <f t="shared" si="1"/>
        <v>21226</v>
      </c>
      <c r="D19" s="13">
        <f t="shared" si="1"/>
        <v>34637</v>
      </c>
      <c r="E19" s="816"/>
      <c r="F19" s="816"/>
      <c r="G19" s="816"/>
      <c r="H19" s="816">
        <v>14</v>
      </c>
      <c r="I19" s="816">
        <v>11364</v>
      </c>
      <c r="J19" s="816">
        <v>15304</v>
      </c>
      <c r="K19" s="816"/>
      <c r="L19" s="816"/>
      <c r="M19" s="816"/>
      <c r="N19" s="809">
        <v>22</v>
      </c>
      <c r="O19" s="809">
        <v>9862</v>
      </c>
      <c r="P19" s="755">
        <v>19333</v>
      </c>
      <c r="Q19" s="87" t="s">
        <v>465</v>
      </c>
    </row>
    <row r="20" spans="1:17" s="424" customFormat="1" ht="17.649999999999999" customHeight="1">
      <c r="A20" s="1151" t="s">
        <v>230</v>
      </c>
      <c r="B20" s="13">
        <f t="shared" si="2"/>
        <v>30</v>
      </c>
      <c r="C20" s="13">
        <f t="shared" si="1"/>
        <v>11043</v>
      </c>
      <c r="D20" s="13">
        <f t="shared" si="1"/>
        <v>22427</v>
      </c>
      <c r="E20" s="816"/>
      <c r="F20" s="816"/>
      <c r="G20" s="816"/>
      <c r="H20" s="816">
        <v>14</v>
      </c>
      <c r="I20" s="816">
        <v>4642</v>
      </c>
      <c r="J20" s="816">
        <v>8475</v>
      </c>
      <c r="K20" s="816"/>
      <c r="L20" s="816"/>
      <c r="M20" s="816"/>
      <c r="N20" s="809">
        <v>16</v>
      </c>
      <c r="O20" s="809">
        <v>6401</v>
      </c>
      <c r="P20" s="755">
        <v>13952</v>
      </c>
      <c r="Q20" s="87" t="s">
        <v>466</v>
      </c>
    </row>
    <row r="21" spans="1:17" s="424" customFormat="1" ht="17.45" customHeight="1">
      <c r="A21" s="1151" t="s">
        <v>232</v>
      </c>
      <c r="B21" s="13">
        <f t="shared" si="2"/>
        <v>32</v>
      </c>
      <c r="C21" s="13">
        <f t="shared" si="1"/>
        <v>13240</v>
      </c>
      <c r="D21" s="13">
        <f t="shared" si="1"/>
        <v>25829</v>
      </c>
      <c r="E21" s="816"/>
      <c r="F21" s="816"/>
      <c r="G21" s="816"/>
      <c r="H21" s="816">
        <v>14</v>
      </c>
      <c r="I21" s="816">
        <v>5283</v>
      </c>
      <c r="J21" s="816">
        <v>9960</v>
      </c>
      <c r="K21" s="816"/>
      <c r="L21" s="816"/>
      <c r="M21" s="816"/>
      <c r="N21" s="809">
        <v>18</v>
      </c>
      <c r="O21" s="809">
        <v>7957</v>
      </c>
      <c r="P21" s="755">
        <v>15869</v>
      </c>
      <c r="Q21" s="87" t="s">
        <v>467</v>
      </c>
    </row>
    <row r="22" spans="1:17" s="424" customFormat="1" ht="17.45" customHeight="1">
      <c r="A22" s="1151" t="s">
        <v>234</v>
      </c>
      <c r="B22" s="13">
        <f t="shared" si="2"/>
        <v>17</v>
      </c>
      <c r="C22" s="13">
        <f t="shared" si="1"/>
        <v>6939</v>
      </c>
      <c r="D22" s="13">
        <f t="shared" si="1"/>
        <v>11183</v>
      </c>
      <c r="E22" s="816"/>
      <c r="F22" s="816"/>
      <c r="G22" s="816"/>
      <c r="H22" s="816">
        <v>14</v>
      </c>
      <c r="I22" s="816">
        <v>4625</v>
      </c>
      <c r="J22" s="816">
        <v>7302</v>
      </c>
      <c r="K22" s="816"/>
      <c r="L22" s="816"/>
      <c r="M22" s="816"/>
      <c r="N22" s="809">
        <v>3</v>
      </c>
      <c r="O22" s="809">
        <v>2314</v>
      </c>
      <c r="P22" s="755">
        <v>3881</v>
      </c>
      <c r="Q22" s="87" t="s">
        <v>131</v>
      </c>
    </row>
    <row r="23" spans="1:17" s="424" customFormat="1" ht="17.45" customHeight="1">
      <c r="A23" s="1151" t="s">
        <v>236</v>
      </c>
      <c r="B23" s="13">
        <f t="shared" si="2"/>
        <v>26</v>
      </c>
      <c r="C23" s="13">
        <f t="shared" si="1"/>
        <v>12523</v>
      </c>
      <c r="D23" s="13">
        <f t="shared" si="1"/>
        <v>23165</v>
      </c>
      <c r="E23" s="816"/>
      <c r="F23" s="816"/>
      <c r="G23" s="816"/>
      <c r="H23" s="816">
        <v>14</v>
      </c>
      <c r="I23" s="816">
        <v>4546</v>
      </c>
      <c r="J23" s="816">
        <v>8499</v>
      </c>
      <c r="K23" s="816"/>
      <c r="L23" s="816"/>
      <c r="M23" s="816"/>
      <c r="N23" s="809">
        <v>12</v>
      </c>
      <c r="O23" s="809">
        <v>7977</v>
      </c>
      <c r="P23" s="755">
        <v>14666</v>
      </c>
      <c r="Q23" s="87" t="s">
        <v>468</v>
      </c>
    </row>
    <row r="24" spans="1:17" s="424" customFormat="1" ht="17.45" customHeight="1">
      <c r="A24" s="1151" t="s">
        <v>238</v>
      </c>
      <c r="B24" s="13">
        <f t="shared" si="2"/>
        <v>123</v>
      </c>
      <c r="C24" s="13">
        <f t="shared" si="1"/>
        <v>44444</v>
      </c>
      <c r="D24" s="13">
        <f t="shared" si="1"/>
        <v>85769</v>
      </c>
      <c r="E24" s="816"/>
      <c r="F24" s="816"/>
      <c r="G24" s="816"/>
      <c r="H24" s="816">
        <v>69</v>
      </c>
      <c r="I24" s="816">
        <v>22570</v>
      </c>
      <c r="J24" s="816">
        <v>41491</v>
      </c>
      <c r="K24" s="816"/>
      <c r="L24" s="816"/>
      <c r="M24" s="816"/>
      <c r="N24" s="809">
        <v>54</v>
      </c>
      <c r="O24" s="809">
        <v>21874</v>
      </c>
      <c r="P24" s="755">
        <v>44278</v>
      </c>
      <c r="Q24" s="87" t="s">
        <v>469</v>
      </c>
    </row>
    <row r="25" spans="1:17" s="424" customFormat="1" ht="17.45" customHeight="1">
      <c r="A25" s="1151" t="s">
        <v>240</v>
      </c>
      <c r="B25" s="13">
        <f t="shared" si="2"/>
        <v>49</v>
      </c>
      <c r="C25" s="13">
        <f t="shared" si="1"/>
        <v>16446</v>
      </c>
      <c r="D25" s="13">
        <f t="shared" si="1"/>
        <v>30414</v>
      </c>
      <c r="E25" s="816"/>
      <c r="F25" s="816"/>
      <c r="G25" s="816"/>
      <c r="H25" s="816">
        <v>20</v>
      </c>
      <c r="I25" s="816">
        <v>6452</v>
      </c>
      <c r="J25" s="816">
        <v>11468</v>
      </c>
      <c r="K25" s="816"/>
      <c r="L25" s="816"/>
      <c r="M25" s="816"/>
      <c r="N25" s="809">
        <v>29</v>
      </c>
      <c r="O25" s="809">
        <v>9994</v>
      </c>
      <c r="P25" s="755">
        <v>18946</v>
      </c>
      <c r="Q25" s="87" t="s">
        <v>470</v>
      </c>
    </row>
    <row r="26" spans="1:17" s="424" customFormat="1" ht="17.45" customHeight="1">
      <c r="A26" s="1151" t="s">
        <v>242</v>
      </c>
      <c r="B26" s="13">
        <f t="shared" si="2"/>
        <v>9</v>
      </c>
      <c r="C26" s="13">
        <f t="shared" si="1"/>
        <v>5947</v>
      </c>
      <c r="D26" s="13">
        <f t="shared" si="1"/>
        <v>10357</v>
      </c>
      <c r="E26" s="816"/>
      <c r="F26" s="816"/>
      <c r="G26" s="816"/>
      <c r="H26" s="816">
        <v>9</v>
      </c>
      <c r="I26" s="816">
        <v>5947</v>
      </c>
      <c r="J26" s="816">
        <v>10357</v>
      </c>
      <c r="K26" s="816"/>
      <c r="L26" s="816"/>
      <c r="M26" s="816"/>
      <c r="N26" s="809"/>
      <c r="O26" s="809"/>
      <c r="P26" s="755"/>
      <c r="Q26" s="87" t="s">
        <v>471</v>
      </c>
    </row>
    <row r="27" spans="1:17" s="424" customFormat="1" ht="17.45" customHeight="1">
      <c r="A27" s="1151" t="s">
        <v>244</v>
      </c>
      <c r="B27" s="13">
        <f t="shared" si="2"/>
        <v>24</v>
      </c>
      <c r="C27" s="13">
        <f t="shared" si="1"/>
        <v>9590</v>
      </c>
      <c r="D27" s="13">
        <f t="shared" si="1"/>
        <v>15416</v>
      </c>
      <c r="E27" s="816"/>
      <c r="F27" s="816"/>
      <c r="G27" s="816"/>
      <c r="H27" s="816">
        <v>17</v>
      </c>
      <c r="I27" s="816">
        <v>6532</v>
      </c>
      <c r="J27" s="816">
        <v>10064</v>
      </c>
      <c r="K27" s="816"/>
      <c r="L27" s="816"/>
      <c r="M27" s="816"/>
      <c r="N27" s="809">
        <v>7</v>
      </c>
      <c r="O27" s="809">
        <v>3058</v>
      </c>
      <c r="P27" s="755">
        <v>5352</v>
      </c>
      <c r="Q27" s="87" t="s">
        <v>472</v>
      </c>
    </row>
    <row r="28" spans="1:17" s="424" customFormat="1" ht="17.45" customHeight="1">
      <c r="A28" s="1151" t="s">
        <v>246</v>
      </c>
      <c r="B28" s="13">
        <f t="shared" si="2"/>
        <v>64</v>
      </c>
      <c r="C28" s="13">
        <f t="shared" si="1"/>
        <v>22269</v>
      </c>
      <c r="D28" s="13">
        <f t="shared" si="1"/>
        <v>41752</v>
      </c>
      <c r="E28" s="816"/>
      <c r="F28" s="816"/>
      <c r="G28" s="816"/>
      <c r="H28" s="816">
        <v>14</v>
      </c>
      <c r="I28" s="816">
        <v>4795</v>
      </c>
      <c r="J28" s="816">
        <v>8722</v>
      </c>
      <c r="K28" s="816"/>
      <c r="L28" s="816"/>
      <c r="M28" s="816"/>
      <c r="N28" s="809">
        <v>50</v>
      </c>
      <c r="O28" s="809">
        <v>17474</v>
      </c>
      <c r="P28" s="755">
        <v>33030</v>
      </c>
      <c r="Q28" s="87" t="s">
        <v>473</v>
      </c>
    </row>
    <row r="29" spans="1:17" s="424" customFormat="1" ht="17.45" customHeight="1">
      <c r="A29" s="1151" t="s">
        <v>248</v>
      </c>
      <c r="B29" s="13">
        <f t="shared" si="2"/>
        <v>7</v>
      </c>
      <c r="C29" s="13">
        <f t="shared" si="1"/>
        <v>3074</v>
      </c>
      <c r="D29" s="13">
        <f t="shared" si="1"/>
        <v>5941</v>
      </c>
      <c r="E29" s="816"/>
      <c r="F29" s="816"/>
      <c r="G29" s="816"/>
      <c r="H29" s="816">
        <v>4</v>
      </c>
      <c r="I29" s="816">
        <v>1327</v>
      </c>
      <c r="J29" s="816">
        <v>2420</v>
      </c>
      <c r="K29" s="816"/>
      <c r="L29" s="816"/>
      <c r="M29" s="816"/>
      <c r="N29" s="809">
        <v>3</v>
      </c>
      <c r="O29" s="809">
        <v>1747</v>
      </c>
      <c r="P29" s="755">
        <v>3521</v>
      </c>
      <c r="Q29" s="87" t="s">
        <v>474</v>
      </c>
    </row>
    <row r="30" spans="1:17" s="424" customFormat="1" ht="17.45" customHeight="1">
      <c r="A30" s="1151" t="s">
        <v>250</v>
      </c>
      <c r="B30" s="13">
        <f t="shared" si="2"/>
        <v>9</v>
      </c>
      <c r="C30" s="13">
        <f t="shared" si="1"/>
        <v>4301</v>
      </c>
      <c r="D30" s="13">
        <f t="shared" si="1"/>
        <v>10665</v>
      </c>
      <c r="E30" s="816"/>
      <c r="F30" s="816"/>
      <c r="G30" s="816"/>
      <c r="H30" s="816">
        <v>3</v>
      </c>
      <c r="I30" s="816">
        <v>993</v>
      </c>
      <c r="J30" s="816">
        <v>1728</v>
      </c>
      <c r="K30" s="816"/>
      <c r="L30" s="816"/>
      <c r="M30" s="816"/>
      <c r="N30" s="809">
        <v>6</v>
      </c>
      <c r="O30" s="809">
        <v>3308</v>
      </c>
      <c r="P30" s="755">
        <v>8937</v>
      </c>
      <c r="Q30" s="87" t="s">
        <v>475</v>
      </c>
    </row>
    <row r="31" spans="1:17" s="424" customFormat="1" ht="17.45" customHeight="1">
      <c r="A31" s="1151" t="s">
        <v>252</v>
      </c>
      <c r="B31" s="13">
        <f t="shared" si="2"/>
        <v>23</v>
      </c>
      <c r="C31" s="13">
        <f t="shared" si="1"/>
        <v>10816</v>
      </c>
      <c r="D31" s="13">
        <f t="shared" si="1"/>
        <v>24462</v>
      </c>
      <c r="E31" s="816"/>
      <c r="F31" s="816"/>
      <c r="G31" s="816"/>
      <c r="H31" s="816">
        <v>17</v>
      </c>
      <c r="I31" s="816">
        <v>5851</v>
      </c>
      <c r="J31" s="816">
        <v>10838</v>
      </c>
      <c r="K31" s="816"/>
      <c r="L31" s="816"/>
      <c r="M31" s="816"/>
      <c r="N31" s="809">
        <v>6</v>
      </c>
      <c r="O31" s="809">
        <v>4965</v>
      </c>
      <c r="P31" s="755">
        <v>13624</v>
      </c>
      <c r="Q31" s="87" t="s">
        <v>476</v>
      </c>
    </row>
    <row r="32" spans="1:17" s="424" customFormat="1" ht="17.45" customHeight="1">
      <c r="A32" s="1151" t="s">
        <v>254</v>
      </c>
      <c r="B32" s="13">
        <f t="shared" si="2"/>
        <v>20</v>
      </c>
      <c r="C32" s="13">
        <f t="shared" si="1"/>
        <v>7153</v>
      </c>
      <c r="D32" s="13">
        <f t="shared" si="1"/>
        <v>13910</v>
      </c>
      <c r="E32" s="816"/>
      <c r="F32" s="816"/>
      <c r="G32" s="816"/>
      <c r="H32" s="816">
        <v>12</v>
      </c>
      <c r="I32" s="816">
        <v>3617</v>
      </c>
      <c r="J32" s="816">
        <v>6466</v>
      </c>
      <c r="K32" s="816"/>
      <c r="L32" s="816"/>
      <c r="M32" s="816"/>
      <c r="N32" s="809">
        <v>8</v>
      </c>
      <c r="O32" s="809">
        <v>3536</v>
      </c>
      <c r="P32" s="755">
        <v>7444</v>
      </c>
      <c r="Q32" s="87" t="s">
        <v>477</v>
      </c>
    </row>
    <row r="33" spans="1:17" s="424" customFormat="1" ht="17.45" customHeight="1">
      <c r="A33" s="1151" t="s">
        <v>256</v>
      </c>
      <c r="B33" s="13">
        <f t="shared" si="2"/>
        <v>19</v>
      </c>
      <c r="C33" s="13">
        <f t="shared" si="2"/>
        <v>7748</v>
      </c>
      <c r="D33" s="13">
        <f t="shared" si="2"/>
        <v>14932</v>
      </c>
      <c r="E33" s="816"/>
      <c r="F33" s="816"/>
      <c r="G33" s="816"/>
      <c r="H33" s="816">
        <v>13</v>
      </c>
      <c r="I33" s="816">
        <v>4290</v>
      </c>
      <c r="J33" s="816">
        <v>7773</v>
      </c>
      <c r="K33" s="816"/>
      <c r="L33" s="816"/>
      <c r="M33" s="816"/>
      <c r="N33" s="809">
        <v>6</v>
      </c>
      <c r="O33" s="809">
        <v>3458</v>
      </c>
      <c r="P33" s="755">
        <v>7159</v>
      </c>
      <c r="Q33" s="87" t="s">
        <v>478</v>
      </c>
    </row>
    <row r="34" spans="1:17" s="424" customFormat="1" ht="17.45" customHeight="1">
      <c r="A34" s="1151" t="s">
        <v>258</v>
      </c>
      <c r="B34" s="13">
        <f t="shared" si="2"/>
        <v>22</v>
      </c>
      <c r="C34" s="13">
        <f t="shared" si="2"/>
        <v>7652</v>
      </c>
      <c r="D34" s="13">
        <f t="shared" si="2"/>
        <v>13817</v>
      </c>
      <c r="E34" s="816"/>
      <c r="F34" s="816"/>
      <c r="G34" s="816"/>
      <c r="H34" s="816">
        <v>15</v>
      </c>
      <c r="I34" s="816">
        <v>4958</v>
      </c>
      <c r="J34" s="816">
        <v>8880</v>
      </c>
      <c r="K34" s="816"/>
      <c r="L34" s="816"/>
      <c r="M34" s="816"/>
      <c r="N34" s="809">
        <v>7</v>
      </c>
      <c r="O34" s="809">
        <v>2694</v>
      </c>
      <c r="P34" s="755">
        <v>4937</v>
      </c>
      <c r="Q34" s="87" t="s">
        <v>479</v>
      </c>
    </row>
    <row r="35" spans="1:17" s="424" customFormat="1" ht="17.45" customHeight="1">
      <c r="A35" s="1151" t="s">
        <v>260</v>
      </c>
      <c r="B35" s="13">
        <f t="shared" si="2"/>
        <v>12</v>
      </c>
      <c r="C35" s="13">
        <f t="shared" si="2"/>
        <v>11441</v>
      </c>
      <c r="D35" s="13">
        <f t="shared" si="2"/>
        <v>19340</v>
      </c>
      <c r="E35" s="816"/>
      <c r="F35" s="816"/>
      <c r="G35" s="816"/>
      <c r="H35" s="816">
        <v>10</v>
      </c>
      <c r="I35" s="816">
        <v>10740</v>
      </c>
      <c r="J35" s="816">
        <v>17970</v>
      </c>
      <c r="K35" s="816"/>
      <c r="L35" s="816"/>
      <c r="M35" s="816"/>
      <c r="N35" s="809">
        <v>2</v>
      </c>
      <c r="O35" s="809">
        <v>701</v>
      </c>
      <c r="P35" s="755">
        <v>1370</v>
      </c>
      <c r="Q35" s="87" t="s">
        <v>480</v>
      </c>
    </row>
    <row r="36" spans="1:17" s="424" customFormat="1" ht="17.45" customHeight="1">
      <c r="A36" s="1151" t="s">
        <v>262</v>
      </c>
      <c r="B36" s="13">
        <f t="shared" si="2"/>
        <v>69</v>
      </c>
      <c r="C36" s="13">
        <f t="shared" si="2"/>
        <v>28440</v>
      </c>
      <c r="D36" s="13">
        <f t="shared" si="2"/>
        <v>56271</v>
      </c>
      <c r="E36" s="816"/>
      <c r="F36" s="816"/>
      <c r="G36" s="816"/>
      <c r="H36" s="816">
        <v>22</v>
      </c>
      <c r="I36" s="816">
        <v>7288</v>
      </c>
      <c r="J36" s="816">
        <v>13518</v>
      </c>
      <c r="K36" s="816"/>
      <c r="L36" s="816"/>
      <c r="M36" s="816"/>
      <c r="N36" s="809">
        <v>47</v>
      </c>
      <c r="O36" s="809">
        <v>21152</v>
      </c>
      <c r="P36" s="755">
        <v>42753</v>
      </c>
      <c r="Q36" s="87" t="s">
        <v>481</v>
      </c>
    </row>
    <row r="37" spans="1:17" s="424" customFormat="1" ht="17.45" customHeight="1">
      <c r="A37" s="1151" t="s">
        <v>264</v>
      </c>
      <c r="B37" s="13">
        <f t="shared" si="2"/>
        <v>15</v>
      </c>
      <c r="C37" s="13">
        <f t="shared" si="2"/>
        <v>6984</v>
      </c>
      <c r="D37" s="13">
        <f t="shared" si="2"/>
        <v>13896</v>
      </c>
      <c r="E37" s="816"/>
      <c r="F37" s="816"/>
      <c r="G37" s="816"/>
      <c r="H37" s="816">
        <v>9</v>
      </c>
      <c r="I37" s="816">
        <v>2970</v>
      </c>
      <c r="J37" s="816">
        <v>5344</v>
      </c>
      <c r="K37" s="816"/>
      <c r="L37" s="816"/>
      <c r="M37" s="816"/>
      <c r="N37" s="809">
        <v>6</v>
      </c>
      <c r="O37" s="809">
        <v>4014</v>
      </c>
      <c r="P37" s="755">
        <v>8552</v>
      </c>
      <c r="Q37" s="87" t="s">
        <v>132</v>
      </c>
    </row>
    <row r="38" spans="1:17" s="424" customFormat="1" ht="17.45" customHeight="1">
      <c r="A38" s="1151" t="s">
        <v>266</v>
      </c>
      <c r="B38" s="13">
        <f t="shared" si="2"/>
        <v>18</v>
      </c>
      <c r="C38" s="13">
        <f t="shared" si="2"/>
        <v>5908</v>
      </c>
      <c r="D38" s="13">
        <f t="shared" si="2"/>
        <v>10853</v>
      </c>
      <c r="E38" s="816"/>
      <c r="F38" s="816"/>
      <c r="G38" s="816"/>
      <c r="H38" s="816">
        <v>18</v>
      </c>
      <c r="I38" s="816">
        <v>5908</v>
      </c>
      <c r="J38" s="816">
        <v>10853</v>
      </c>
      <c r="K38" s="816"/>
      <c r="L38" s="816"/>
      <c r="M38" s="816"/>
      <c r="N38" s="809"/>
      <c r="O38" s="809"/>
      <c r="P38" s="755"/>
      <c r="Q38" s="87" t="s">
        <v>482</v>
      </c>
    </row>
    <row r="39" spans="1:17" s="424" customFormat="1" ht="17.45" customHeight="1" thickBot="1">
      <c r="A39" s="1149" t="s">
        <v>268</v>
      </c>
      <c r="B39" s="174">
        <f t="shared" si="2"/>
        <v>1</v>
      </c>
      <c r="C39" s="19">
        <f t="shared" si="2"/>
        <v>178</v>
      </c>
      <c r="D39" s="19">
        <f t="shared" si="2"/>
        <v>220</v>
      </c>
      <c r="E39" s="805"/>
      <c r="F39" s="805"/>
      <c r="G39" s="805"/>
      <c r="H39" s="805">
        <v>1</v>
      </c>
      <c r="I39" s="805">
        <v>178</v>
      </c>
      <c r="J39" s="805">
        <v>220</v>
      </c>
      <c r="K39" s="805"/>
      <c r="L39" s="805"/>
      <c r="M39" s="805"/>
      <c r="N39" s="805"/>
      <c r="O39" s="805"/>
      <c r="P39" s="1173"/>
      <c r="Q39" s="1174" t="s">
        <v>133</v>
      </c>
    </row>
    <row r="40" spans="1:17" s="406" customFormat="1" ht="11.1" customHeight="1">
      <c r="A40" s="325" t="s">
        <v>676</v>
      </c>
      <c r="B40" s="13"/>
      <c r="C40" s="13"/>
      <c r="D40" s="13"/>
      <c r="E40" s="405"/>
      <c r="F40" s="405"/>
      <c r="G40" s="405"/>
      <c r="H40" s="405"/>
      <c r="I40" s="405"/>
      <c r="J40" s="405"/>
      <c r="O40" s="407"/>
      <c r="P40" s="407"/>
      <c r="Q40" s="408" t="s">
        <v>1177</v>
      </c>
    </row>
    <row r="41" spans="1:17" s="424" customFormat="1" ht="15.75" customHeight="1">
      <c r="A41" s="425"/>
      <c r="B41" s="426"/>
      <c r="C41" s="427"/>
      <c r="D41" s="427"/>
      <c r="E41" s="427"/>
      <c r="F41" s="427"/>
      <c r="G41" s="427"/>
      <c r="H41" s="427"/>
      <c r="I41" s="427"/>
      <c r="J41" s="427"/>
      <c r="K41" s="425"/>
      <c r="L41" s="425"/>
      <c r="M41" s="425"/>
    </row>
    <row r="42" spans="1:17" s="424" customFormat="1">
      <c r="A42" s="425"/>
      <c r="B42" s="426"/>
      <c r="C42" s="427"/>
      <c r="D42" s="427"/>
      <c r="E42" s="427"/>
      <c r="F42" s="427"/>
      <c r="G42" s="427"/>
      <c r="H42" s="427"/>
      <c r="I42" s="427"/>
      <c r="J42" s="427"/>
      <c r="K42" s="425"/>
      <c r="L42" s="425"/>
      <c r="M42" s="425"/>
    </row>
    <row r="43" spans="1:17" s="424" customFormat="1">
      <c r="A43" s="425"/>
      <c r="B43" s="426"/>
      <c r="C43" s="427"/>
      <c r="D43" s="427"/>
      <c r="E43" s="427"/>
      <c r="F43" s="427"/>
      <c r="G43" s="427"/>
      <c r="H43" s="427"/>
      <c r="I43" s="427"/>
      <c r="J43" s="427"/>
      <c r="K43" s="425"/>
      <c r="L43" s="425"/>
      <c r="M43" s="425"/>
    </row>
    <row r="44" spans="1:17" s="424" customFormat="1">
      <c r="A44" s="425"/>
      <c r="B44" s="426"/>
      <c r="C44" s="427"/>
      <c r="D44" s="427"/>
      <c r="E44" s="427"/>
      <c r="F44" s="427"/>
      <c r="G44" s="427"/>
      <c r="H44" s="427"/>
      <c r="I44" s="427"/>
      <c r="J44" s="427"/>
      <c r="K44" s="425"/>
      <c r="L44" s="425"/>
      <c r="M44" s="425"/>
    </row>
    <row r="45" spans="1:17" s="424" customFormat="1">
      <c r="A45" s="425"/>
      <c r="B45" s="426"/>
      <c r="C45" s="427"/>
      <c r="D45" s="427"/>
      <c r="E45" s="427"/>
      <c r="F45" s="427"/>
      <c r="G45" s="427"/>
      <c r="H45" s="427"/>
      <c r="I45" s="427"/>
      <c r="J45" s="427"/>
      <c r="K45" s="425"/>
      <c r="L45" s="425"/>
      <c r="M45" s="425"/>
    </row>
    <row r="46" spans="1:17" s="424" customFormat="1">
      <c r="A46" s="425"/>
      <c r="B46" s="426"/>
      <c r="C46" s="427"/>
      <c r="D46" s="427"/>
      <c r="E46" s="427"/>
      <c r="F46" s="427"/>
      <c r="G46" s="427"/>
      <c r="H46" s="427"/>
      <c r="I46" s="427"/>
      <c r="J46" s="427"/>
      <c r="K46" s="425"/>
      <c r="L46" s="425"/>
      <c r="M46" s="425"/>
    </row>
    <row r="47" spans="1:17" s="424" customFormat="1">
      <c r="A47" s="425"/>
      <c r="B47" s="426"/>
      <c r="C47" s="427"/>
      <c r="D47" s="427"/>
      <c r="E47" s="427"/>
      <c r="F47" s="427"/>
      <c r="G47" s="427"/>
      <c r="H47" s="427"/>
      <c r="I47" s="427"/>
      <c r="J47" s="427"/>
      <c r="K47" s="425"/>
      <c r="L47" s="425"/>
      <c r="M47" s="425"/>
    </row>
    <row r="48" spans="1:17" s="424" customFormat="1">
      <c r="A48" s="425"/>
      <c r="B48" s="426"/>
      <c r="C48" s="427"/>
      <c r="D48" s="427"/>
      <c r="E48" s="427"/>
      <c r="F48" s="427"/>
      <c r="G48" s="427"/>
      <c r="H48" s="427"/>
      <c r="I48" s="427"/>
      <c r="J48" s="427"/>
      <c r="K48" s="425"/>
      <c r="L48" s="425"/>
      <c r="M48" s="425"/>
    </row>
    <row r="49" spans="1:13" s="424" customFormat="1">
      <c r="A49" s="425"/>
      <c r="B49" s="426"/>
      <c r="C49" s="427"/>
      <c r="D49" s="427"/>
      <c r="E49" s="427"/>
      <c r="F49" s="427"/>
      <c r="G49" s="427"/>
      <c r="H49" s="427"/>
      <c r="I49" s="427"/>
      <c r="J49" s="427"/>
      <c r="K49" s="425"/>
      <c r="L49" s="425"/>
      <c r="M49" s="425"/>
    </row>
    <row r="50" spans="1:13" s="424" customFormat="1">
      <c r="A50" s="425"/>
      <c r="B50" s="426"/>
      <c r="C50" s="427"/>
      <c r="D50" s="427"/>
      <c r="E50" s="427"/>
      <c r="F50" s="427"/>
      <c r="G50" s="427"/>
      <c r="H50" s="427"/>
      <c r="I50" s="427"/>
      <c r="J50" s="427"/>
      <c r="K50" s="425"/>
      <c r="L50" s="425"/>
      <c r="M50" s="425"/>
    </row>
    <row r="51" spans="1:13" s="424" customFormat="1">
      <c r="A51" s="425"/>
      <c r="B51" s="426"/>
      <c r="C51" s="427"/>
      <c r="D51" s="427"/>
      <c r="E51" s="427"/>
      <c r="F51" s="427"/>
      <c r="G51" s="427"/>
      <c r="H51" s="427"/>
      <c r="I51" s="427"/>
      <c r="J51" s="427"/>
      <c r="K51" s="425"/>
      <c r="L51" s="425"/>
      <c r="M51" s="425"/>
    </row>
    <row r="52" spans="1:13" s="424" customFormat="1">
      <c r="A52" s="425"/>
      <c r="B52" s="426"/>
      <c r="C52" s="427"/>
      <c r="D52" s="427"/>
      <c r="E52" s="427"/>
      <c r="F52" s="427"/>
      <c r="G52" s="427"/>
      <c r="H52" s="427"/>
      <c r="I52" s="427"/>
      <c r="J52" s="427"/>
      <c r="K52" s="425"/>
      <c r="L52" s="425"/>
      <c r="M52" s="425"/>
    </row>
    <row r="53" spans="1:13" s="424" customFormat="1">
      <c r="A53" s="425"/>
      <c r="B53" s="426"/>
      <c r="C53" s="427"/>
      <c r="D53" s="427"/>
      <c r="E53" s="427"/>
      <c r="F53" s="427"/>
      <c r="G53" s="427"/>
      <c r="H53" s="427"/>
      <c r="I53" s="427"/>
      <c r="J53" s="427"/>
      <c r="K53" s="425"/>
      <c r="L53" s="425"/>
      <c r="M53" s="425"/>
    </row>
    <row r="54" spans="1:13" s="424" customFormat="1">
      <c r="A54" s="425"/>
      <c r="B54" s="426"/>
      <c r="C54" s="427"/>
      <c r="D54" s="427"/>
      <c r="E54" s="427"/>
      <c r="F54" s="427"/>
      <c r="G54" s="427"/>
      <c r="H54" s="427"/>
      <c r="I54" s="427"/>
      <c r="J54" s="427"/>
      <c r="K54" s="425"/>
      <c r="L54" s="425"/>
      <c r="M54" s="425"/>
    </row>
    <row r="55" spans="1:13" s="424" customFormat="1">
      <c r="A55" s="425"/>
      <c r="B55" s="426"/>
      <c r="C55" s="427"/>
      <c r="D55" s="427"/>
      <c r="E55" s="427"/>
      <c r="F55" s="427"/>
      <c r="G55" s="427"/>
      <c r="H55" s="427"/>
      <c r="I55" s="427"/>
      <c r="J55" s="427"/>
      <c r="K55" s="425"/>
      <c r="L55" s="425"/>
      <c r="M55" s="425"/>
    </row>
    <row r="56" spans="1:13" s="424" customFormat="1">
      <c r="A56" s="425"/>
      <c r="B56" s="426"/>
      <c r="C56" s="427"/>
      <c r="D56" s="427"/>
      <c r="E56" s="427"/>
      <c r="F56" s="427"/>
      <c r="G56" s="427"/>
      <c r="H56" s="427"/>
      <c r="I56" s="427"/>
      <c r="J56" s="427"/>
      <c r="K56" s="425"/>
      <c r="L56" s="425"/>
      <c r="M56" s="425"/>
    </row>
    <row r="57" spans="1:13" s="424" customFormat="1">
      <c r="A57" s="425"/>
      <c r="B57" s="426"/>
      <c r="C57" s="427"/>
      <c r="D57" s="427"/>
      <c r="E57" s="427"/>
      <c r="F57" s="427"/>
      <c r="G57" s="427"/>
      <c r="H57" s="427"/>
      <c r="I57" s="427"/>
      <c r="J57" s="427"/>
      <c r="K57" s="425"/>
      <c r="L57" s="425"/>
      <c r="M57" s="425"/>
    </row>
    <row r="58" spans="1:13" s="424" customFormat="1">
      <c r="A58" s="425"/>
      <c r="B58" s="426"/>
      <c r="C58" s="425"/>
      <c r="D58" s="425"/>
      <c r="E58" s="425"/>
      <c r="F58" s="425"/>
      <c r="G58" s="425"/>
      <c r="H58" s="425"/>
      <c r="I58" s="425"/>
      <c r="J58" s="425"/>
      <c r="K58" s="425"/>
      <c r="L58" s="425"/>
      <c r="M58" s="425"/>
    </row>
    <row r="59" spans="1:13" s="424" customFormat="1">
      <c r="A59" s="425"/>
      <c r="B59" s="426"/>
      <c r="C59" s="425"/>
      <c r="D59" s="425"/>
      <c r="E59" s="425"/>
      <c r="F59" s="425"/>
      <c r="G59" s="425"/>
      <c r="H59" s="425"/>
      <c r="I59" s="425"/>
      <c r="J59" s="425"/>
      <c r="K59" s="425"/>
      <c r="L59" s="425"/>
      <c r="M59" s="425"/>
    </row>
    <row r="60" spans="1:13" s="424" customFormat="1">
      <c r="A60" s="425"/>
      <c r="B60" s="426"/>
      <c r="C60" s="425"/>
      <c r="D60" s="425"/>
      <c r="E60" s="425"/>
      <c r="F60" s="425"/>
      <c r="G60" s="425"/>
      <c r="H60" s="425"/>
      <c r="I60" s="425"/>
      <c r="J60" s="425"/>
      <c r="K60" s="425"/>
      <c r="L60" s="425"/>
      <c r="M60" s="425"/>
    </row>
    <row r="61" spans="1:13" s="424" customFormat="1">
      <c r="A61" s="425"/>
      <c r="B61" s="426"/>
      <c r="C61" s="425"/>
      <c r="D61" s="425"/>
      <c r="E61" s="425"/>
      <c r="F61" s="425"/>
      <c r="G61" s="425"/>
      <c r="H61" s="425"/>
      <c r="I61" s="425"/>
      <c r="J61" s="425"/>
      <c r="K61" s="425"/>
      <c r="L61" s="425"/>
      <c r="M61" s="425"/>
    </row>
    <row r="62" spans="1:13" s="424" customFormat="1">
      <c r="A62" s="425"/>
      <c r="B62" s="426"/>
      <c r="C62" s="425"/>
      <c r="D62" s="425"/>
      <c r="E62" s="425"/>
      <c r="F62" s="425"/>
      <c r="G62" s="425"/>
      <c r="H62" s="425"/>
      <c r="I62" s="425"/>
      <c r="J62" s="425"/>
      <c r="K62" s="425"/>
      <c r="L62" s="425"/>
      <c r="M62" s="425"/>
    </row>
    <row r="63" spans="1:13" s="424" customFormat="1">
      <c r="A63" s="425"/>
      <c r="B63" s="426"/>
      <c r="C63" s="425"/>
      <c r="D63" s="425"/>
      <c r="E63" s="425"/>
      <c r="F63" s="425"/>
      <c r="G63" s="425"/>
      <c r="H63" s="425"/>
      <c r="I63" s="425"/>
      <c r="J63" s="425"/>
      <c r="K63" s="425"/>
      <c r="L63" s="425"/>
      <c r="M63" s="425"/>
    </row>
    <row r="64" spans="1:13" s="424" customFormat="1">
      <c r="A64" s="425"/>
      <c r="B64" s="426"/>
      <c r="C64" s="425"/>
      <c r="D64" s="425"/>
      <c r="E64" s="425"/>
      <c r="F64" s="425"/>
      <c r="G64" s="425"/>
      <c r="H64" s="425"/>
      <c r="I64" s="425"/>
      <c r="J64" s="425"/>
      <c r="K64" s="425"/>
      <c r="L64" s="425"/>
      <c r="M64" s="425"/>
    </row>
    <row r="65" spans="1:13" s="424" customFormat="1">
      <c r="A65" s="425"/>
      <c r="B65" s="426"/>
      <c r="C65" s="425"/>
      <c r="D65" s="425"/>
      <c r="E65" s="425"/>
      <c r="F65" s="425"/>
      <c r="G65" s="425"/>
      <c r="H65" s="425"/>
      <c r="I65" s="425"/>
      <c r="J65" s="425"/>
      <c r="K65" s="425"/>
      <c r="L65" s="425"/>
      <c r="M65" s="425"/>
    </row>
    <row r="66" spans="1:13" s="424" customFormat="1">
      <c r="A66" s="425"/>
      <c r="B66" s="426"/>
      <c r="C66" s="425"/>
      <c r="D66" s="425"/>
      <c r="E66" s="425"/>
      <c r="F66" s="425"/>
      <c r="G66" s="425"/>
      <c r="H66" s="425"/>
      <c r="I66" s="425"/>
      <c r="J66" s="425"/>
      <c r="K66" s="425"/>
      <c r="L66" s="425"/>
      <c r="M66" s="425"/>
    </row>
    <row r="67" spans="1:13" s="424" customFormat="1">
      <c r="A67" s="425"/>
      <c r="B67" s="426"/>
      <c r="C67" s="425"/>
      <c r="D67" s="425"/>
      <c r="E67" s="425"/>
      <c r="F67" s="425"/>
      <c r="G67" s="425"/>
      <c r="H67" s="425"/>
      <c r="I67" s="425"/>
      <c r="J67" s="425"/>
      <c r="K67" s="425"/>
      <c r="L67" s="425"/>
      <c r="M67" s="425"/>
    </row>
    <row r="68" spans="1:13" s="424" customFormat="1">
      <c r="A68" s="425"/>
      <c r="B68" s="426"/>
      <c r="C68" s="425"/>
      <c r="D68" s="425"/>
      <c r="E68" s="425"/>
      <c r="F68" s="425"/>
      <c r="G68" s="425"/>
      <c r="H68" s="425"/>
      <c r="I68" s="425"/>
      <c r="J68" s="425"/>
      <c r="K68" s="425"/>
      <c r="L68" s="425"/>
      <c r="M68" s="425"/>
    </row>
    <row r="69" spans="1:13" s="424" customFormat="1">
      <c r="A69" s="425"/>
      <c r="B69" s="426"/>
      <c r="C69" s="425"/>
      <c r="D69" s="425"/>
      <c r="E69" s="425"/>
      <c r="F69" s="425"/>
      <c r="G69" s="425"/>
      <c r="H69" s="425"/>
      <c r="I69" s="425"/>
      <c r="J69" s="425"/>
      <c r="K69" s="425"/>
      <c r="L69" s="425"/>
      <c r="M69" s="425"/>
    </row>
    <row r="70" spans="1:13" s="424" customFormat="1">
      <c r="A70" s="425"/>
      <c r="B70" s="426"/>
      <c r="C70" s="425"/>
      <c r="D70" s="425"/>
      <c r="E70" s="425"/>
      <c r="F70" s="425"/>
      <c r="G70" s="425"/>
      <c r="H70" s="425"/>
      <c r="I70" s="425"/>
      <c r="J70" s="425"/>
      <c r="K70" s="425"/>
      <c r="L70" s="425"/>
      <c r="M70" s="425"/>
    </row>
    <row r="71" spans="1:13" s="424" customFormat="1">
      <c r="A71" s="425"/>
      <c r="B71" s="426"/>
      <c r="C71" s="425"/>
      <c r="D71" s="425"/>
      <c r="E71" s="425"/>
      <c r="F71" s="425"/>
      <c r="G71" s="425"/>
      <c r="H71" s="425"/>
      <c r="I71" s="425"/>
      <c r="J71" s="425"/>
      <c r="K71" s="425"/>
      <c r="L71" s="425"/>
      <c r="M71" s="425"/>
    </row>
    <row r="72" spans="1:13" s="424" customFormat="1">
      <c r="A72" s="425"/>
      <c r="B72" s="426"/>
      <c r="C72" s="425"/>
      <c r="D72" s="425"/>
      <c r="E72" s="425"/>
      <c r="F72" s="425"/>
      <c r="G72" s="425"/>
      <c r="H72" s="425"/>
      <c r="I72" s="425"/>
      <c r="J72" s="425"/>
      <c r="K72" s="425"/>
      <c r="L72" s="425"/>
      <c r="M72" s="425"/>
    </row>
    <row r="73" spans="1:13" s="424" customFormat="1">
      <c r="A73" s="425"/>
      <c r="B73" s="426"/>
      <c r="C73" s="425"/>
      <c r="D73" s="425"/>
      <c r="E73" s="425"/>
      <c r="F73" s="425"/>
      <c r="G73" s="425"/>
      <c r="H73" s="425"/>
      <c r="I73" s="425"/>
      <c r="J73" s="425"/>
      <c r="K73" s="425"/>
      <c r="L73" s="425"/>
      <c r="M73" s="425"/>
    </row>
    <row r="74" spans="1:13" s="424" customFormat="1">
      <c r="A74" s="425"/>
      <c r="B74" s="426"/>
      <c r="C74" s="425"/>
      <c r="D74" s="425"/>
      <c r="E74" s="425"/>
      <c r="F74" s="425"/>
      <c r="G74" s="425"/>
      <c r="H74" s="425"/>
      <c r="I74" s="425"/>
      <c r="J74" s="425"/>
      <c r="K74" s="425"/>
      <c r="L74" s="425"/>
      <c r="M74" s="425"/>
    </row>
    <row r="75" spans="1:13" s="424" customFormat="1">
      <c r="A75" s="425"/>
      <c r="B75" s="426"/>
      <c r="C75" s="425"/>
      <c r="D75" s="425"/>
      <c r="E75" s="425"/>
      <c r="F75" s="425"/>
      <c r="G75" s="425"/>
      <c r="H75" s="425"/>
      <c r="I75" s="425"/>
      <c r="J75" s="425"/>
      <c r="K75" s="425"/>
      <c r="L75" s="425"/>
      <c r="M75" s="425"/>
    </row>
    <row r="76" spans="1:13" s="424" customFormat="1">
      <c r="A76" s="425"/>
      <c r="B76" s="426"/>
      <c r="C76" s="425"/>
      <c r="D76" s="425"/>
      <c r="E76" s="425"/>
      <c r="F76" s="425"/>
      <c r="G76" s="425"/>
      <c r="H76" s="425"/>
      <c r="I76" s="425"/>
      <c r="J76" s="425"/>
      <c r="K76" s="425"/>
      <c r="L76" s="425"/>
      <c r="M76" s="425"/>
    </row>
    <row r="77" spans="1:13" s="424" customFormat="1">
      <c r="A77" s="425"/>
      <c r="B77" s="426"/>
      <c r="C77" s="425"/>
      <c r="D77" s="425"/>
      <c r="E77" s="425"/>
      <c r="F77" s="425"/>
      <c r="G77" s="425"/>
      <c r="H77" s="425"/>
      <c r="I77" s="425"/>
      <c r="J77" s="425"/>
      <c r="K77" s="425"/>
      <c r="L77" s="425"/>
      <c r="M77" s="425"/>
    </row>
    <row r="78" spans="1:13" s="424" customFormat="1">
      <c r="A78" s="425"/>
      <c r="B78" s="426"/>
      <c r="C78" s="425"/>
      <c r="D78" s="425"/>
      <c r="E78" s="425"/>
      <c r="F78" s="425"/>
      <c r="G78" s="425"/>
      <c r="H78" s="425"/>
      <c r="I78" s="425"/>
      <c r="J78" s="425"/>
      <c r="K78" s="425"/>
      <c r="L78" s="425"/>
      <c r="M78" s="425"/>
    </row>
    <row r="79" spans="1:13" s="424" customFormat="1">
      <c r="A79" s="425"/>
      <c r="B79" s="426"/>
      <c r="C79" s="425"/>
      <c r="D79" s="425"/>
      <c r="E79" s="425"/>
      <c r="F79" s="425"/>
      <c r="G79" s="425"/>
      <c r="H79" s="425"/>
      <c r="I79" s="425"/>
      <c r="J79" s="425"/>
      <c r="K79" s="425"/>
      <c r="L79" s="425"/>
      <c r="M79" s="425"/>
    </row>
    <row r="80" spans="1:13" s="424" customFormat="1">
      <c r="A80" s="425"/>
      <c r="B80" s="426"/>
      <c r="C80" s="425"/>
      <c r="D80" s="425"/>
      <c r="E80" s="425"/>
      <c r="F80" s="425"/>
      <c r="G80" s="425"/>
      <c r="H80" s="425"/>
      <c r="I80" s="425"/>
      <c r="J80" s="425"/>
      <c r="K80" s="425"/>
      <c r="L80" s="425"/>
      <c r="M80" s="425"/>
    </row>
    <row r="81" spans="1:13" s="424" customFormat="1">
      <c r="A81" s="425"/>
      <c r="B81" s="426"/>
      <c r="C81" s="425"/>
      <c r="D81" s="425"/>
      <c r="E81" s="425"/>
      <c r="F81" s="425"/>
      <c r="G81" s="425"/>
      <c r="H81" s="425"/>
      <c r="I81" s="425"/>
      <c r="J81" s="425"/>
      <c r="K81" s="425"/>
      <c r="L81" s="425"/>
      <c r="M81" s="425"/>
    </row>
    <row r="82" spans="1:13" s="424" customFormat="1">
      <c r="A82" s="425"/>
      <c r="B82" s="426"/>
      <c r="C82" s="425"/>
      <c r="D82" s="425"/>
      <c r="E82" s="425"/>
      <c r="F82" s="425"/>
      <c r="G82" s="425"/>
      <c r="H82" s="425"/>
      <c r="I82" s="425"/>
      <c r="J82" s="425"/>
      <c r="K82" s="425"/>
      <c r="L82" s="425"/>
      <c r="M82" s="425"/>
    </row>
    <row r="83" spans="1:13" s="424" customFormat="1">
      <c r="A83" s="425"/>
      <c r="B83" s="426"/>
      <c r="C83" s="425"/>
      <c r="D83" s="425"/>
      <c r="E83" s="425"/>
      <c r="F83" s="425"/>
      <c r="G83" s="425"/>
      <c r="H83" s="425"/>
      <c r="I83" s="425"/>
      <c r="J83" s="425"/>
      <c r="K83" s="425"/>
      <c r="L83" s="425"/>
      <c r="M83" s="425"/>
    </row>
    <row r="84" spans="1:13" s="424" customFormat="1">
      <c r="A84" s="425"/>
      <c r="B84" s="426"/>
      <c r="C84" s="425"/>
      <c r="D84" s="425"/>
      <c r="E84" s="425"/>
      <c r="F84" s="425"/>
      <c r="G84" s="425"/>
      <c r="H84" s="425"/>
      <c r="I84" s="425"/>
      <c r="J84" s="425"/>
      <c r="K84" s="425"/>
      <c r="L84" s="425"/>
      <c r="M84" s="425"/>
    </row>
    <row r="85" spans="1:13" s="424" customFormat="1">
      <c r="A85" s="425"/>
      <c r="B85" s="426"/>
      <c r="C85" s="425"/>
      <c r="D85" s="425"/>
      <c r="E85" s="425"/>
      <c r="F85" s="425"/>
      <c r="G85" s="425"/>
      <c r="H85" s="425"/>
      <c r="I85" s="425"/>
      <c r="J85" s="425"/>
      <c r="K85" s="425"/>
      <c r="L85" s="425"/>
      <c r="M85" s="425"/>
    </row>
    <row r="86" spans="1:13" s="424" customFormat="1">
      <c r="A86" s="425"/>
      <c r="B86" s="426"/>
      <c r="C86" s="425"/>
      <c r="D86" s="425"/>
      <c r="E86" s="425"/>
      <c r="F86" s="425"/>
      <c r="G86" s="425"/>
      <c r="H86" s="425"/>
      <c r="I86" s="425"/>
      <c r="J86" s="425"/>
      <c r="K86" s="425"/>
      <c r="L86" s="425"/>
      <c r="M86" s="425"/>
    </row>
    <row r="87" spans="1:13" s="424" customFormat="1">
      <c r="A87" s="425"/>
      <c r="B87" s="426"/>
      <c r="C87" s="425"/>
      <c r="D87" s="425"/>
      <c r="E87" s="425"/>
      <c r="F87" s="425"/>
      <c r="G87" s="425"/>
      <c r="H87" s="425"/>
      <c r="I87" s="425"/>
      <c r="J87" s="425"/>
      <c r="K87" s="425"/>
      <c r="L87" s="425"/>
      <c r="M87" s="425"/>
    </row>
    <row r="88" spans="1:13" s="424" customFormat="1">
      <c r="A88" s="425"/>
      <c r="B88" s="426"/>
      <c r="C88" s="425"/>
      <c r="D88" s="425"/>
      <c r="E88" s="425"/>
      <c r="F88" s="425"/>
      <c r="G88" s="425"/>
      <c r="H88" s="425"/>
      <c r="I88" s="425"/>
      <c r="J88" s="425"/>
      <c r="K88" s="425"/>
      <c r="L88" s="425"/>
      <c r="M88" s="425"/>
    </row>
    <row r="89" spans="1:13" s="424" customFormat="1">
      <c r="A89" s="425"/>
      <c r="B89" s="426"/>
      <c r="C89" s="425"/>
      <c r="D89" s="425"/>
      <c r="E89" s="425"/>
      <c r="F89" s="425"/>
      <c r="G89" s="425"/>
      <c r="H89" s="425"/>
      <c r="I89" s="425"/>
      <c r="J89" s="425"/>
      <c r="K89" s="425"/>
      <c r="L89" s="425"/>
      <c r="M89" s="425"/>
    </row>
    <row r="90" spans="1:13" s="424" customFormat="1">
      <c r="A90" s="425"/>
      <c r="B90" s="426"/>
      <c r="C90" s="425"/>
      <c r="D90" s="425"/>
      <c r="E90" s="425"/>
      <c r="F90" s="425"/>
      <c r="G90" s="425"/>
      <c r="H90" s="425"/>
      <c r="I90" s="425"/>
      <c r="J90" s="425"/>
      <c r="K90" s="425"/>
      <c r="L90" s="425"/>
      <c r="M90" s="425"/>
    </row>
    <row r="91" spans="1:13" s="424" customFormat="1">
      <c r="A91" s="425"/>
      <c r="B91" s="426"/>
      <c r="C91" s="425"/>
      <c r="D91" s="425"/>
      <c r="E91" s="425"/>
      <c r="F91" s="425"/>
      <c r="G91" s="425"/>
      <c r="H91" s="425"/>
      <c r="I91" s="425"/>
      <c r="J91" s="425"/>
      <c r="K91" s="425"/>
      <c r="L91" s="425"/>
      <c r="M91" s="425"/>
    </row>
    <row r="92" spans="1:13" s="424" customFormat="1">
      <c r="A92" s="425"/>
      <c r="B92" s="426"/>
      <c r="C92" s="425"/>
      <c r="D92" s="425"/>
      <c r="E92" s="425"/>
      <c r="F92" s="425"/>
      <c r="G92" s="425"/>
      <c r="H92" s="425"/>
      <c r="I92" s="425"/>
      <c r="J92" s="425"/>
      <c r="K92" s="425"/>
      <c r="L92" s="425"/>
      <c r="M92" s="425"/>
    </row>
    <row r="93" spans="1:13" s="424" customFormat="1">
      <c r="A93" s="425"/>
      <c r="B93" s="426"/>
      <c r="C93" s="425"/>
      <c r="D93" s="425"/>
      <c r="E93" s="425"/>
      <c r="F93" s="425"/>
      <c r="G93" s="425"/>
      <c r="H93" s="425"/>
      <c r="I93" s="425"/>
      <c r="J93" s="425"/>
      <c r="K93" s="425"/>
      <c r="L93" s="425"/>
      <c r="M93" s="425"/>
    </row>
    <row r="94" spans="1:13" s="424" customFormat="1">
      <c r="A94" s="425"/>
      <c r="B94" s="426"/>
      <c r="C94" s="425"/>
      <c r="D94" s="425"/>
      <c r="E94" s="425"/>
      <c r="F94" s="425"/>
      <c r="G94" s="425"/>
      <c r="H94" s="425"/>
      <c r="I94" s="425"/>
      <c r="J94" s="425"/>
      <c r="K94" s="425"/>
      <c r="L94" s="425"/>
      <c r="M94" s="425"/>
    </row>
    <row r="95" spans="1:13" s="424" customFormat="1">
      <c r="A95" s="425"/>
      <c r="B95" s="426"/>
      <c r="C95" s="425"/>
      <c r="D95" s="425"/>
      <c r="E95" s="425"/>
      <c r="F95" s="425"/>
      <c r="G95" s="425"/>
      <c r="H95" s="425"/>
      <c r="I95" s="425"/>
      <c r="J95" s="425"/>
      <c r="K95" s="425"/>
      <c r="L95" s="425"/>
      <c r="M95" s="425"/>
    </row>
    <row r="96" spans="1:13" s="424" customFormat="1">
      <c r="A96" s="425"/>
      <c r="B96" s="426"/>
      <c r="C96" s="425"/>
      <c r="D96" s="425"/>
      <c r="E96" s="425"/>
      <c r="F96" s="425"/>
      <c r="G96" s="425"/>
      <c r="H96" s="425"/>
      <c r="I96" s="425"/>
      <c r="J96" s="425"/>
      <c r="K96" s="425"/>
      <c r="L96" s="425"/>
      <c r="M96" s="425"/>
    </row>
    <row r="97" spans="1:13" s="424" customFormat="1">
      <c r="A97" s="425"/>
      <c r="B97" s="426"/>
      <c r="C97" s="425"/>
      <c r="D97" s="425"/>
      <c r="E97" s="425"/>
      <c r="F97" s="425"/>
      <c r="G97" s="425"/>
      <c r="H97" s="425"/>
      <c r="I97" s="425"/>
      <c r="J97" s="425"/>
      <c r="K97" s="425"/>
      <c r="L97" s="425"/>
      <c r="M97" s="425"/>
    </row>
    <row r="98" spans="1:13" s="424" customFormat="1">
      <c r="A98" s="425"/>
      <c r="B98" s="426"/>
      <c r="C98" s="425"/>
      <c r="D98" s="425"/>
      <c r="E98" s="425"/>
      <c r="F98" s="425"/>
      <c r="G98" s="425"/>
      <c r="H98" s="425"/>
      <c r="I98" s="425"/>
      <c r="J98" s="425"/>
      <c r="K98" s="425"/>
      <c r="L98" s="425"/>
      <c r="M98" s="425"/>
    </row>
    <row r="99" spans="1:13" s="424" customFormat="1">
      <c r="A99" s="425"/>
      <c r="B99" s="426"/>
      <c r="C99" s="425"/>
      <c r="D99" s="425"/>
      <c r="E99" s="425"/>
      <c r="F99" s="425"/>
      <c r="G99" s="425"/>
      <c r="H99" s="425"/>
      <c r="I99" s="425"/>
      <c r="J99" s="425"/>
      <c r="K99" s="425"/>
      <c r="L99" s="425"/>
      <c r="M99" s="425"/>
    </row>
    <row r="100" spans="1:13" s="424" customFormat="1">
      <c r="A100" s="425"/>
      <c r="B100" s="426"/>
      <c r="C100" s="425"/>
      <c r="D100" s="425"/>
      <c r="E100" s="425"/>
      <c r="F100" s="425"/>
      <c r="G100" s="425"/>
      <c r="H100" s="425"/>
      <c r="I100" s="425"/>
      <c r="J100" s="425"/>
      <c r="K100" s="425"/>
      <c r="L100" s="425"/>
      <c r="M100" s="425"/>
    </row>
    <row r="101" spans="1:13" s="424" customFormat="1">
      <c r="A101" s="425"/>
      <c r="B101" s="426"/>
      <c r="C101" s="425"/>
      <c r="D101" s="425"/>
      <c r="E101" s="425"/>
      <c r="F101" s="425"/>
      <c r="G101" s="425"/>
      <c r="H101" s="425"/>
      <c r="I101" s="425"/>
      <c r="J101" s="425"/>
      <c r="K101" s="425"/>
      <c r="L101" s="425"/>
      <c r="M101" s="425"/>
    </row>
    <row r="102" spans="1:13" s="424" customFormat="1">
      <c r="A102" s="425"/>
      <c r="B102" s="426"/>
      <c r="C102" s="425"/>
      <c r="D102" s="425"/>
      <c r="E102" s="425"/>
      <c r="F102" s="425"/>
      <c r="G102" s="425"/>
      <c r="H102" s="425"/>
      <c r="I102" s="425"/>
      <c r="J102" s="425"/>
      <c r="K102" s="425"/>
      <c r="L102" s="425"/>
      <c r="M102" s="425"/>
    </row>
    <row r="103" spans="1:13" s="424" customFormat="1">
      <c r="A103" s="425"/>
      <c r="B103" s="426"/>
      <c r="C103" s="425"/>
      <c r="D103" s="425"/>
      <c r="E103" s="425"/>
      <c r="F103" s="425"/>
      <c r="G103" s="425"/>
      <c r="H103" s="425"/>
      <c r="I103" s="425"/>
      <c r="J103" s="425"/>
      <c r="K103" s="425"/>
      <c r="L103" s="425"/>
      <c r="M103" s="425"/>
    </row>
  </sheetData>
  <sheetProtection selectLockedCells="1"/>
  <mergeCells count="25">
    <mergeCell ref="N9:N10"/>
    <mergeCell ref="O9:O10"/>
    <mergeCell ref="P9:P10"/>
    <mergeCell ref="H9:H10"/>
    <mergeCell ref="I9:I10"/>
    <mergeCell ref="J9:J10"/>
    <mergeCell ref="K9:K10"/>
    <mergeCell ref="L9:L10"/>
    <mergeCell ref="M9:M10"/>
    <mergeCell ref="G9:G10"/>
    <mergeCell ref="A3:I3"/>
    <mergeCell ref="J3:Q3"/>
    <mergeCell ref="A6:A10"/>
    <mergeCell ref="B6:D8"/>
    <mergeCell ref="E6:G8"/>
    <mergeCell ref="H6:I8"/>
    <mergeCell ref="J6:J8"/>
    <mergeCell ref="K6:M8"/>
    <mergeCell ref="N6:P8"/>
    <mergeCell ref="Q6:Q10"/>
    <mergeCell ref="B9:B10"/>
    <mergeCell ref="C9:C10"/>
    <mergeCell ref="D9:D10"/>
    <mergeCell ref="E9:E10"/>
    <mergeCell ref="F9:F10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9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view="pageBreakPreview" zoomScaleNormal="100" zoomScaleSheetLayoutView="100" workbookViewId="0">
      <selection activeCell="G19" sqref="G19"/>
    </sheetView>
  </sheetViews>
  <sheetFormatPr defaultRowHeight="18.75"/>
  <cols>
    <col min="1" max="1" width="6.625" style="395" customWidth="1"/>
    <col min="2" max="2" width="10.875" style="396" customWidth="1"/>
    <col min="3" max="3" width="9.375" style="391" customWidth="1"/>
    <col min="4" max="4" width="9.375" style="392" customWidth="1"/>
    <col min="5" max="5" width="9.375" style="391" customWidth="1"/>
    <col min="6" max="6" width="9.375" style="393" customWidth="1"/>
    <col min="7" max="8" width="9.375" style="391" customWidth="1"/>
    <col min="9" max="9" width="8.5" style="397" customWidth="1"/>
    <col min="10" max="16384" width="9" style="394"/>
  </cols>
  <sheetData>
    <row r="1" spans="1:9" s="986" customFormat="1" ht="14.1" customHeight="1">
      <c r="A1" s="931" t="s">
        <v>1043</v>
      </c>
      <c r="B1" s="982"/>
      <c r="C1" s="983"/>
      <c r="D1" s="984"/>
      <c r="E1" s="983"/>
      <c r="F1" s="985"/>
      <c r="G1" s="983"/>
      <c r="H1" s="983"/>
      <c r="I1" s="928" t="s">
        <v>1192</v>
      </c>
    </row>
    <row r="2" spans="1:9" ht="14.1" customHeight="1"/>
    <row r="3" spans="1:9" s="1143" customFormat="1" ht="20.100000000000001" customHeight="1">
      <c r="A3" s="1770" t="s">
        <v>1193</v>
      </c>
      <c r="B3" s="1770"/>
      <c r="C3" s="1770"/>
      <c r="D3" s="1770"/>
      <c r="E3" s="1770"/>
      <c r="F3" s="1770"/>
      <c r="G3" s="1770"/>
      <c r="H3" s="1770"/>
      <c r="I3" s="1770"/>
    </row>
    <row r="4" spans="1:9" s="1144" customFormat="1" ht="24" customHeight="1">
      <c r="A4" s="1771" t="s">
        <v>1194</v>
      </c>
      <c r="B4" s="1771"/>
      <c r="C4" s="1771"/>
      <c r="D4" s="1771"/>
      <c r="E4" s="1771"/>
      <c r="F4" s="1771"/>
      <c r="G4" s="1771"/>
      <c r="H4" s="1771"/>
      <c r="I4" s="1771"/>
    </row>
    <row r="5" spans="1:9" s="399" customFormat="1" ht="18" customHeight="1" thickBot="1">
      <c r="A5" s="398" t="s">
        <v>49</v>
      </c>
      <c r="D5" s="400"/>
      <c r="F5" s="401"/>
      <c r="I5" s="402" t="s">
        <v>1195</v>
      </c>
    </row>
    <row r="6" spans="1:9" s="242" customFormat="1" ht="19.5" customHeight="1">
      <c r="A6" s="1772" t="s">
        <v>47</v>
      </c>
      <c r="B6" s="1773"/>
      <c r="C6" s="1778" t="s">
        <v>1196</v>
      </c>
      <c r="D6" s="1781" t="s">
        <v>1197</v>
      </c>
      <c r="E6" s="1781"/>
      <c r="F6" s="1783" t="s">
        <v>50</v>
      </c>
      <c r="G6" s="1783"/>
      <c r="H6" s="1783"/>
      <c r="I6" s="1784"/>
    </row>
    <row r="7" spans="1:9" s="242" customFormat="1" ht="19.5" customHeight="1">
      <c r="A7" s="1774"/>
      <c r="B7" s="1775"/>
      <c r="C7" s="1779"/>
      <c r="D7" s="1782"/>
      <c r="E7" s="1782"/>
      <c r="F7" s="1785"/>
      <c r="G7" s="1785"/>
      <c r="H7" s="1785"/>
      <c r="I7" s="1786"/>
    </row>
    <row r="8" spans="1:9" s="242" customFormat="1" ht="19.5" customHeight="1">
      <c r="A8" s="1774"/>
      <c r="B8" s="1775"/>
      <c r="C8" s="1779"/>
      <c r="D8" s="1782" t="s">
        <v>1198</v>
      </c>
      <c r="E8" s="1788" t="s">
        <v>1199</v>
      </c>
      <c r="F8" s="1785" t="s">
        <v>51</v>
      </c>
      <c r="G8" s="1788" t="s">
        <v>52</v>
      </c>
      <c r="H8" s="1788" t="s">
        <v>53</v>
      </c>
      <c r="I8" s="1793" t="s">
        <v>54</v>
      </c>
    </row>
    <row r="9" spans="1:9" s="242" customFormat="1" ht="19.5" customHeight="1">
      <c r="A9" s="1776"/>
      <c r="B9" s="1777"/>
      <c r="C9" s="1780"/>
      <c r="D9" s="1787"/>
      <c r="E9" s="1789"/>
      <c r="F9" s="1790"/>
      <c r="G9" s="1789"/>
      <c r="H9" s="1789"/>
      <c r="I9" s="1794"/>
    </row>
    <row r="10" spans="1:9" s="242" customFormat="1" ht="17.649999999999999" customHeight="1">
      <c r="A10" s="1795" t="s">
        <v>566</v>
      </c>
      <c r="B10" s="1796"/>
      <c r="C10" s="13">
        <v>22</v>
      </c>
      <c r="D10" s="13">
        <v>6206</v>
      </c>
      <c r="E10" s="13">
        <v>0</v>
      </c>
      <c r="F10" s="13">
        <v>852</v>
      </c>
      <c r="G10" s="13">
        <v>95</v>
      </c>
      <c r="H10" s="13">
        <v>0</v>
      </c>
      <c r="I10" s="13">
        <v>0</v>
      </c>
    </row>
    <row r="11" spans="1:9" s="242" customFormat="1" ht="17.649999999999999" customHeight="1">
      <c r="A11" s="1795" t="s">
        <v>936</v>
      </c>
      <c r="B11" s="1796"/>
      <c r="C11" s="13">
        <v>22</v>
      </c>
      <c r="D11" s="13">
        <v>6206</v>
      </c>
      <c r="E11" s="13">
        <v>0</v>
      </c>
      <c r="F11" s="13">
        <v>863</v>
      </c>
      <c r="G11" s="13">
        <v>42</v>
      </c>
      <c r="H11" s="13">
        <v>0</v>
      </c>
      <c r="I11" s="13">
        <v>0</v>
      </c>
    </row>
    <row r="12" spans="1:9" s="242" customFormat="1" ht="17.649999999999999" customHeight="1">
      <c r="A12" s="1795" t="s">
        <v>1009</v>
      </c>
      <c r="B12" s="1796"/>
      <c r="C12" s="13">
        <v>22</v>
      </c>
      <c r="D12" s="13">
        <v>6206</v>
      </c>
      <c r="E12" s="13">
        <v>0</v>
      </c>
      <c r="F12" s="13">
        <v>863</v>
      </c>
      <c r="G12" s="13">
        <v>42</v>
      </c>
      <c r="H12" s="13">
        <v>0</v>
      </c>
      <c r="I12" s="13">
        <v>0</v>
      </c>
    </row>
    <row r="13" spans="1:9" s="242" customFormat="1" ht="17.649999999999999" customHeight="1">
      <c r="A13" s="1795" t="s">
        <v>1010</v>
      </c>
      <c r="B13" s="1796"/>
      <c r="C13" s="13">
        <v>22</v>
      </c>
      <c r="D13" s="13">
        <v>6206</v>
      </c>
      <c r="E13" s="13">
        <v>0</v>
      </c>
      <c r="F13" s="13">
        <v>863</v>
      </c>
      <c r="G13" s="13">
        <v>42</v>
      </c>
      <c r="H13" s="13">
        <v>0</v>
      </c>
      <c r="I13" s="13">
        <v>0</v>
      </c>
    </row>
    <row r="14" spans="1:9" s="403" customFormat="1" ht="17.649999999999999" customHeight="1">
      <c r="A14" s="1791" t="s">
        <v>1125</v>
      </c>
      <c r="B14" s="1792"/>
      <c r="C14" s="15">
        <f t="shared" ref="C14:I14" si="0">SUM(C16:C38)</f>
        <v>21</v>
      </c>
      <c r="D14" s="15">
        <f t="shared" si="0"/>
        <v>6048</v>
      </c>
      <c r="E14" s="15">
        <f t="shared" si="0"/>
        <v>0</v>
      </c>
      <c r="F14" s="15">
        <f t="shared" si="0"/>
        <v>816</v>
      </c>
      <c r="G14" s="15">
        <f t="shared" si="0"/>
        <v>44</v>
      </c>
      <c r="H14" s="15">
        <f t="shared" si="0"/>
        <v>0</v>
      </c>
      <c r="I14" s="15">
        <f t="shared" si="0"/>
        <v>0</v>
      </c>
    </row>
    <row r="15" spans="1:9" s="242" customFormat="1" ht="17.45" customHeight="1">
      <c r="A15" s="1150"/>
      <c r="B15" s="83"/>
      <c r="C15" s="13"/>
      <c r="D15" s="13"/>
      <c r="E15" s="13"/>
      <c r="F15" s="13"/>
      <c r="G15" s="13"/>
      <c r="H15" s="13"/>
      <c r="I15" s="13"/>
    </row>
    <row r="16" spans="1:9" s="242" customFormat="1" ht="17.649999999999999" customHeight="1">
      <c r="A16" s="1150" t="s">
        <v>771</v>
      </c>
      <c r="B16" s="65" t="s">
        <v>225</v>
      </c>
      <c r="C16" s="816">
        <v>1</v>
      </c>
      <c r="D16" s="816">
        <v>158</v>
      </c>
      <c r="E16" s="816"/>
      <c r="F16" s="816">
        <v>30</v>
      </c>
      <c r="G16" s="816"/>
      <c r="H16" s="816"/>
      <c r="I16" s="816"/>
    </row>
    <row r="17" spans="1:9" s="242" customFormat="1" ht="17.649999999999999" customHeight="1">
      <c r="A17" s="1150" t="s">
        <v>226</v>
      </c>
      <c r="B17" s="65" t="s">
        <v>227</v>
      </c>
      <c r="C17" s="816">
        <v>1</v>
      </c>
      <c r="D17" s="816">
        <v>140</v>
      </c>
      <c r="E17" s="816"/>
      <c r="F17" s="816">
        <v>50</v>
      </c>
      <c r="G17" s="816"/>
      <c r="H17" s="816"/>
      <c r="I17" s="816"/>
    </row>
    <row r="18" spans="1:9" s="242" customFormat="1" ht="17.649999999999999" customHeight="1">
      <c r="A18" s="1150" t="s">
        <v>228</v>
      </c>
      <c r="B18" s="65" t="s">
        <v>229</v>
      </c>
      <c r="C18" s="816">
        <v>1</v>
      </c>
      <c r="D18" s="816">
        <v>155</v>
      </c>
      <c r="E18" s="816"/>
      <c r="F18" s="816">
        <v>30</v>
      </c>
      <c r="G18" s="816"/>
      <c r="H18" s="816"/>
      <c r="I18" s="816"/>
    </row>
    <row r="19" spans="1:9" s="242" customFormat="1" ht="17.45" customHeight="1">
      <c r="A19" s="1150" t="s">
        <v>230</v>
      </c>
      <c r="B19" s="65" t="s">
        <v>231</v>
      </c>
      <c r="C19" s="816">
        <v>2</v>
      </c>
      <c r="D19" s="816">
        <v>599</v>
      </c>
      <c r="E19" s="816"/>
      <c r="F19" s="816">
        <v>80</v>
      </c>
      <c r="G19" s="816">
        <v>19</v>
      </c>
      <c r="H19" s="816"/>
      <c r="I19" s="816"/>
    </row>
    <row r="20" spans="1:9" s="242" customFormat="1" ht="17.45" customHeight="1">
      <c r="A20" s="1150" t="s">
        <v>232</v>
      </c>
      <c r="B20" s="65" t="s">
        <v>233</v>
      </c>
      <c r="C20" s="816">
        <v>1</v>
      </c>
      <c r="D20" s="816">
        <v>144</v>
      </c>
      <c r="E20" s="816"/>
      <c r="F20" s="816">
        <v>50</v>
      </c>
      <c r="G20" s="816"/>
      <c r="H20" s="816"/>
      <c r="I20" s="816"/>
    </row>
    <row r="21" spans="1:9" s="242" customFormat="1" ht="17.45" customHeight="1">
      <c r="A21" s="1150" t="s">
        <v>234</v>
      </c>
      <c r="B21" s="65" t="s">
        <v>235</v>
      </c>
      <c r="C21" s="816">
        <v>1</v>
      </c>
      <c r="D21" s="816">
        <v>85</v>
      </c>
      <c r="E21" s="816"/>
      <c r="F21" s="816">
        <v>26</v>
      </c>
      <c r="G21" s="816"/>
      <c r="H21" s="816"/>
      <c r="I21" s="816"/>
    </row>
    <row r="22" spans="1:9" s="242" customFormat="1" ht="17.45" customHeight="1">
      <c r="A22" s="1150" t="s">
        <v>236</v>
      </c>
      <c r="B22" s="65" t="s">
        <v>237</v>
      </c>
      <c r="C22" s="816">
        <v>2</v>
      </c>
      <c r="D22" s="816">
        <v>1130</v>
      </c>
      <c r="E22" s="816"/>
      <c r="F22" s="816">
        <v>60</v>
      </c>
      <c r="G22" s="816"/>
      <c r="H22" s="816"/>
      <c r="I22" s="816"/>
    </row>
    <row r="23" spans="1:9" s="242" customFormat="1" ht="17.45" customHeight="1">
      <c r="A23" s="1150" t="s">
        <v>238</v>
      </c>
      <c r="B23" s="65" t="s">
        <v>239</v>
      </c>
      <c r="C23" s="816">
        <v>1</v>
      </c>
      <c r="D23" s="816">
        <v>500</v>
      </c>
      <c r="E23" s="816"/>
      <c r="F23" s="816">
        <v>48</v>
      </c>
      <c r="G23" s="816"/>
      <c r="H23" s="816"/>
      <c r="I23" s="816"/>
    </row>
    <row r="24" spans="1:9" s="242" customFormat="1" ht="17.45" customHeight="1">
      <c r="A24" s="1150" t="s">
        <v>240</v>
      </c>
      <c r="B24" s="65" t="s">
        <v>241</v>
      </c>
      <c r="C24" s="816">
        <v>1</v>
      </c>
      <c r="D24" s="816">
        <v>160</v>
      </c>
      <c r="E24" s="816"/>
      <c r="F24" s="816">
        <v>30</v>
      </c>
      <c r="G24" s="816"/>
      <c r="H24" s="816"/>
      <c r="I24" s="816"/>
    </row>
    <row r="25" spans="1:9" s="242" customFormat="1" ht="17.45" customHeight="1">
      <c r="A25" s="1150" t="s">
        <v>242</v>
      </c>
      <c r="B25" s="65" t="s">
        <v>243</v>
      </c>
      <c r="C25" s="816"/>
      <c r="D25" s="816"/>
      <c r="E25" s="816"/>
      <c r="F25" s="816"/>
      <c r="G25" s="816"/>
      <c r="H25" s="816"/>
      <c r="I25" s="816"/>
    </row>
    <row r="26" spans="1:9" s="242" customFormat="1" ht="17.45" customHeight="1">
      <c r="A26" s="1150" t="s">
        <v>244</v>
      </c>
      <c r="B26" s="65" t="s">
        <v>245</v>
      </c>
      <c r="C26" s="816"/>
      <c r="D26" s="816"/>
      <c r="E26" s="816"/>
      <c r="F26" s="816"/>
      <c r="G26" s="816"/>
      <c r="H26" s="816"/>
      <c r="I26" s="816"/>
    </row>
    <row r="27" spans="1:9" s="242" customFormat="1" ht="17.45" customHeight="1">
      <c r="A27" s="1150" t="s">
        <v>246</v>
      </c>
      <c r="B27" s="65" t="s">
        <v>247</v>
      </c>
      <c r="C27" s="816">
        <v>1</v>
      </c>
      <c r="D27" s="816">
        <v>130</v>
      </c>
      <c r="E27" s="816"/>
      <c r="F27" s="816">
        <v>40</v>
      </c>
      <c r="G27" s="816"/>
      <c r="H27" s="816"/>
      <c r="I27" s="816"/>
    </row>
    <row r="28" spans="1:9" s="242" customFormat="1" ht="17.45" customHeight="1">
      <c r="A28" s="1150" t="s">
        <v>248</v>
      </c>
      <c r="B28" s="65" t="s">
        <v>249</v>
      </c>
      <c r="C28" s="816">
        <v>1</v>
      </c>
      <c r="D28" s="816">
        <v>87</v>
      </c>
      <c r="E28" s="816"/>
      <c r="F28" s="816">
        <v>40</v>
      </c>
      <c r="G28" s="816"/>
      <c r="H28" s="816"/>
      <c r="I28" s="816"/>
    </row>
    <row r="29" spans="1:9" s="242" customFormat="1" ht="17.45" customHeight="1">
      <c r="A29" s="1150" t="s">
        <v>250</v>
      </c>
      <c r="B29" s="65" t="s">
        <v>251</v>
      </c>
      <c r="C29" s="816">
        <v>1</v>
      </c>
      <c r="D29" s="816">
        <v>45</v>
      </c>
      <c r="E29" s="816"/>
      <c r="F29" s="816">
        <v>40</v>
      </c>
      <c r="G29" s="816">
        <v>10</v>
      </c>
      <c r="H29" s="816"/>
      <c r="I29" s="816"/>
    </row>
    <row r="30" spans="1:9" s="242" customFormat="1" ht="17.45" customHeight="1">
      <c r="A30" s="1150" t="s">
        <v>252</v>
      </c>
      <c r="B30" s="65" t="s">
        <v>253</v>
      </c>
      <c r="C30" s="816">
        <v>1</v>
      </c>
      <c r="D30" s="816">
        <v>460</v>
      </c>
      <c r="E30" s="816"/>
      <c r="F30" s="816">
        <v>40</v>
      </c>
      <c r="G30" s="816"/>
      <c r="H30" s="816"/>
      <c r="I30" s="816"/>
    </row>
    <row r="31" spans="1:9" s="242" customFormat="1" ht="17.45" customHeight="1">
      <c r="A31" s="1150" t="s">
        <v>254</v>
      </c>
      <c r="B31" s="65" t="s">
        <v>255</v>
      </c>
      <c r="C31" s="816">
        <v>1</v>
      </c>
      <c r="D31" s="816">
        <v>496</v>
      </c>
      <c r="E31" s="816"/>
      <c r="F31" s="816">
        <v>40</v>
      </c>
      <c r="G31" s="816"/>
      <c r="H31" s="816"/>
      <c r="I31" s="816"/>
    </row>
    <row r="32" spans="1:9" s="242" customFormat="1" ht="17.45" customHeight="1">
      <c r="A32" s="1150" t="s">
        <v>256</v>
      </c>
      <c r="B32" s="65" t="s">
        <v>257</v>
      </c>
      <c r="C32" s="816">
        <v>1</v>
      </c>
      <c r="D32" s="816">
        <v>423</v>
      </c>
      <c r="E32" s="816"/>
      <c r="F32" s="816">
        <v>40</v>
      </c>
      <c r="G32" s="816">
        <v>15</v>
      </c>
      <c r="H32" s="816"/>
      <c r="I32" s="816"/>
    </row>
    <row r="33" spans="1:11" s="242" customFormat="1" ht="17.45" customHeight="1">
      <c r="A33" s="1150" t="s">
        <v>258</v>
      </c>
      <c r="B33" s="65" t="s">
        <v>259</v>
      </c>
      <c r="C33" s="816">
        <v>1</v>
      </c>
      <c r="D33" s="816">
        <v>356</v>
      </c>
      <c r="E33" s="816"/>
      <c r="F33" s="816">
        <v>32</v>
      </c>
      <c r="G33" s="816"/>
      <c r="H33" s="816"/>
      <c r="I33" s="816"/>
    </row>
    <row r="34" spans="1:11" s="242" customFormat="1" ht="17.45" customHeight="1">
      <c r="A34" s="1150" t="s">
        <v>260</v>
      </c>
      <c r="B34" s="65" t="s">
        <v>261</v>
      </c>
      <c r="C34" s="816"/>
      <c r="D34" s="816"/>
      <c r="E34" s="816"/>
      <c r="F34" s="816"/>
      <c r="G34" s="816"/>
      <c r="H34" s="816"/>
      <c r="I34" s="816"/>
    </row>
    <row r="35" spans="1:11" s="242" customFormat="1" ht="17.45" customHeight="1">
      <c r="A35" s="1150" t="s">
        <v>262</v>
      </c>
      <c r="B35" s="65" t="s">
        <v>263</v>
      </c>
      <c r="C35" s="816">
        <v>2</v>
      </c>
      <c r="D35" s="816">
        <v>850</v>
      </c>
      <c r="E35" s="816"/>
      <c r="F35" s="816">
        <v>105</v>
      </c>
      <c r="G35" s="816"/>
      <c r="H35" s="816"/>
      <c r="I35" s="816"/>
    </row>
    <row r="36" spans="1:11" s="242" customFormat="1" ht="17.45" customHeight="1">
      <c r="A36" s="1150" t="s">
        <v>264</v>
      </c>
      <c r="B36" s="65" t="s">
        <v>265</v>
      </c>
      <c r="C36" s="816">
        <v>1</v>
      </c>
      <c r="D36" s="816">
        <v>130</v>
      </c>
      <c r="E36" s="816"/>
      <c r="F36" s="816">
        <v>35</v>
      </c>
      <c r="G36" s="816"/>
      <c r="H36" s="816"/>
      <c r="I36" s="816"/>
    </row>
    <row r="37" spans="1:11" s="242" customFormat="1" ht="17.45" customHeight="1">
      <c r="A37" s="1150" t="s">
        <v>266</v>
      </c>
      <c r="B37" s="65" t="s">
        <v>267</v>
      </c>
      <c r="C37" s="816"/>
      <c r="D37" s="816"/>
      <c r="E37" s="816"/>
      <c r="F37" s="816"/>
      <c r="G37" s="816"/>
      <c r="H37" s="816"/>
      <c r="I37" s="816"/>
    </row>
    <row r="38" spans="1:11" s="242" customFormat="1" ht="17.45" customHeight="1" thickBot="1">
      <c r="A38" s="197" t="s">
        <v>268</v>
      </c>
      <c r="B38" s="68" t="s">
        <v>269</v>
      </c>
      <c r="C38" s="806"/>
      <c r="D38" s="806"/>
      <c r="E38" s="806"/>
      <c r="F38" s="806"/>
      <c r="G38" s="806"/>
      <c r="H38" s="806"/>
      <c r="I38" s="806"/>
    </row>
    <row r="39" spans="1:11" s="409" customFormat="1" ht="11.1" customHeight="1">
      <c r="A39" s="325" t="s">
        <v>199</v>
      </c>
      <c r="B39" s="404"/>
      <c r="C39" s="405"/>
      <c r="D39" s="405"/>
      <c r="E39" s="406"/>
      <c r="F39" s="407"/>
      <c r="G39" s="407"/>
      <c r="H39" s="408"/>
      <c r="I39" s="408" t="s">
        <v>1177</v>
      </c>
      <c r="J39" s="408"/>
      <c r="K39" s="406"/>
    </row>
    <row r="40" spans="1:11" s="242" customFormat="1" ht="11.25">
      <c r="A40" s="410"/>
      <c r="C40" s="410"/>
      <c r="D40" s="411"/>
      <c r="E40" s="410"/>
      <c r="F40" s="412"/>
      <c r="G40" s="410"/>
      <c r="H40" s="410"/>
      <c r="I40" s="410"/>
    </row>
    <row r="41" spans="1:11" s="242" customFormat="1" ht="11.25">
      <c r="A41" s="410"/>
      <c r="C41" s="410"/>
      <c r="D41" s="411"/>
      <c r="E41" s="410"/>
      <c r="F41" s="412"/>
      <c r="G41" s="410"/>
      <c r="H41" s="410"/>
      <c r="I41" s="410"/>
    </row>
    <row r="42" spans="1:11" s="242" customFormat="1" ht="11.25">
      <c r="A42" s="410"/>
      <c r="C42" s="410"/>
      <c r="D42" s="411"/>
      <c r="E42" s="410"/>
      <c r="F42" s="412"/>
      <c r="G42" s="410"/>
      <c r="H42" s="410"/>
      <c r="I42" s="410"/>
    </row>
    <row r="43" spans="1:11" s="242" customFormat="1" ht="11.25">
      <c r="A43" s="410"/>
      <c r="C43" s="410"/>
      <c r="D43" s="411"/>
      <c r="E43" s="410"/>
      <c r="F43" s="412"/>
      <c r="G43" s="410"/>
      <c r="H43" s="410"/>
      <c r="I43" s="410"/>
    </row>
    <row r="44" spans="1:11" s="242" customFormat="1" ht="11.25">
      <c r="A44" s="410"/>
      <c r="C44" s="410"/>
      <c r="D44" s="411"/>
      <c r="E44" s="410"/>
      <c r="F44" s="412"/>
      <c r="G44" s="410"/>
      <c r="H44" s="410"/>
      <c r="I44" s="410"/>
    </row>
    <row r="45" spans="1:11" s="242" customFormat="1" ht="11.25">
      <c r="A45" s="410"/>
      <c r="C45" s="410"/>
      <c r="D45" s="411"/>
      <c r="E45" s="410"/>
      <c r="F45" s="412"/>
      <c r="G45" s="410"/>
      <c r="H45" s="410"/>
      <c r="I45" s="410"/>
    </row>
    <row r="46" spans="1:11" s="242" customFormat="1" ht="11.25">
      <c r="A46" s="410"/>
      <c r="C46" s="410"/>
      <c r="D46" s="411"/>
      <c r="E46" s="410"/>
      <c r="F46" s="412"/>
      <c r="G46" s="410"/>
      <c r="H46" s="410"/>
      <c r="I46" s="410"/>
    </row>
    <row r="47" spans="1:11" s="242" customFormat="1" ht="11.25">
      <c r="A47" s="410"/>
      <c r="C47" s="410"/>
      <c r="D47" s="411"/>
      <c r="E47" s="410"/>
      <c r="F47" s="412"/>
      <c r="G47" s="410"/>
      <c r="H47" s="410"/>
      <c r="I47" s="410"/>
    </row>
    <row r="48" spans="1:11" s="242" customFormat="1" ht="11.25">
      <c r="A48" s="410"/>
      <c r="C48" s="410"/>
      <c r="D48" s="411"/>
      <c r="E48" s="410"/>
      <c r="F48" s="412"/>
      <c r="G48" s="410"/>
      <c r="H48" s="410"/>
      <c r="I48" s="410"/>
    </row>
    <row r="49" spans="1:9" s="242" customFormat="1" ht="11.25">
      <c r="A49" s="410"/>
      <c r="C49" s="410"/>
      <c r="D49" s="411"/>
      <c r="E49" s="410"/>
      <c r="F49" s="412"/>
      <c r="G49" s="410"/>
      <c r="H49" s="410"/>
      <c r="I49" s="410"/>
    </row>
    <row r="50" spans="1:9" s="242" customFormat="1" ht="11.25">
      <c r="A50" s="410"/>
      <c r="C50" s="410"/>
      <c r="D50" s="411"/>
      <c r="E50" s="410"/>
      <c r="F50" s="412"/>
      <c r="G50" s="410"/>
      <c r="H50" s="410"/>
      <c r="I50" s="410"/>
    </row>
    <row r="51" spans="1:9" s="242" customFormat="1" ht="11.25">
      <c r="A51" s="410"/>
      <c r="C51" s="410"/>
      <c r="D51" s="411"/>
      <c r="E51" s="410"/>
      <c r="F51" s="412"/>
      <c r="G51" s="410"/>
      <c r="H51" s="410"/>
      <c r="I51" s="410"/>
    </row>
    <row r="52" spans="1:9" s="242" customFormat="1" ht="11.25">
      <c r="A52" s="410"/>
      <c r="C52" s="410"/>
      <c r="D52" s="411"/>
      <c r="E52" s="410"/>
      <c r="F52" s="412"/>
      <c r="G52" s="410"/>
      <c r="H52" s="410"/>
      <c r="I52" s="410"/>
    </row>
    <row r="53" spans="1:9" s="242" customFormat="1" ht="11.25">
      <c r="A53" s="410"/>
      <c r="C53" s="410"/>
      <c r="D53" s="411"/>
      <c r="E53" s="410"/>
      <c r="F53" s="412"/>
      <c r="G53" s="410"/>
      <c r="H53" s="410"/>
      <c r="I53" s="410"/>
    </row>
    <row r="54" spans="1:9" s="242" customFormat="1" ht="11.25">
      <c r="A54" s="410"/>
      <c r="C54" s="410"/>
      <c r="D54" s="411"/>
      <c r="E54" s="410"/>
      <c r="F54" s="412"/>
      <c r="G54" s="410"/>
      <c r="H54" s="410"/>
      <c r="I54" s="410"/>
    </row>
    <row r="55" spans="1:9" s="242" customFormat="1" ht="11.25">
      <c r="A55" s="410"/>
      <c r="C55" s="410"/>
      <c r="D55" s="411"/>
      <c r="E55" s="410"/>
      <c r="F55" s="412"/>
      <c r="G55" s="410"/>
      <c r="H55" s="410"/>
      <c r="I55" s="410"/>
    </row>
    <row r="56" spans="1:9" s="242" customFormat="1" ht="11.25">
      <c r="A56" s="410"/>
      <c r="C56" s="410"/>
      <c r="D56" s="411"/>
      <c r="E56" s="410"/>
      <c r="F56" s="412"/>
      <c r="G56" s="410"/>
      <c r="H56" s="410"/>
      <c r="I56" s="410"/>
    </row>
    <row r="57" spans="1:9" s="242" customFormat="1" ht="11.25">
      <c r="A57" s="410"/>
      <c r="C57" s="410"/>
      <c r="D57" s="411"/>
      <c r="E57" s="410"/>
      <c r="F57" s="412"/>
      <c r="G57" s="410"/>
      <c r="H57" s="410"/>
      <c r="I57" s="410"/>
    </row>
    <row r="58" spans="1:9" s="242" customFormat="1" ht="11.25">
      <c r="A58" s="410"/>
      <c r="C58" s="410"/>
      <c r="D58" s="411"/>
      <c r="E58" s="410"/>
      <c r="F58" s="412"/>
      <c r="G58" s="410"/>
      <c r="H58" s="410"/>
      <c r="I58" s="410"/>
    </row>
    <row r="59" spans="1:9" s="242" customFormat="1" ht="11.25">
      <c r="A59" s="410"/>
      <c r="C59" s="410"/>
      <c r="D59" s="411"/>
      <c r="E59" s="410"/>
      <c r="F59" s="412"/>
      <c r="G59" s="410"/>
      <c r="H59" s="410"/>
      <c r="I59" s="410"/>
    </row>
    <row r="60" spans="1:9" s="242" customFormat="1" ht="11.25">
      <c r="A60" s="410"/>
      <c r="C60" s="410"/>
      <c r="D60" s="411"/>
      <c r="E60" s="410"/>
      <c r="F60" s="412"/>
      <c r="G60" s="410"/>
      <c r="H60" s="410"/>
      <c r="I60" s="410"/>
    </row>
    <row r="61" spans="1:9" s="242" customFormat="1" ht="11.25">
      <c r="A61" s="410"/>
      <c r="C61" s="410"/>
      <c r="D61" s="411"/>
      <c r="E61" s="410"/>
      <c r="F61" s="412"/>
      <c r="G61" s="410"/>
      <c r="H61" s="410"/>
      <c r="I61" s="410"/>
    </row>
    <row r="62" spans="1:9" s="242" customFormat="1" ht="11.25">
      <c r="A62" s="410"/>
      <c r="C62" s="410"/>
      <c r="D62" s="411"/>
      <c r="E62" s="410"/>
      <c r="F62" s="412"/>
      <c r="G62" s="410"/>
      <c r="H62" s="410"/>
      <c r="I62" s="410"/>
    </row>
    <row r="63" spans="1:9" s="242" customFormat="1" ht="11.25">
      <c r="A63" s="410"/>
      <c r="C63" s="410"/>
      <c r="D63" s="411"/>
      <c r="E63" s="410"/>
      <c r="F63" s="412"/>
      <c r="G63" s="410"/>
      <c r="H63" s="410"/>
      <c r="I63" s="410"/>
    </row>
    <row r="64" spans="1:9" s="242" customFormat="1" ht="11.25">
      <c r="A64" s="410"/>
      <c r="C64" s="410"/>
      <c r="D64" s="411"/>
      <c r="E64" s="410"/>
      <c r="F64" s="412"/>
      <c r="G64" s="410"/>
      <c r="H64" s="410"/>
      <c r="I64" s="410"/>
    </row>
    <row r="65" spans="1:9" s="242" customFormat="1" ht="11.25">
      <c r="A65" s="410"/>
      <c r="C65" s="410"/>
      <c r="D65" s="411"/>
      <c r="E65" s="410"/>
      <c r="F65" s="412"/>
      <c r="G65" s="410"/>
      <c r="H65" s="410"/>
      <c r="I65" s="410"/>
    </row>
    <row r="66" spans="1:9" s="242" customFormat="1" ht="11.25">
      <c r="A66" s="410"/>
      <c r="C66" s="410"/>
      <c r="D66" s="411"/>
      <c r="E66" s="410"/>
      <c r="F66" s="412"/>
      <c r="G66" s="410"/>
      <c r="H66" s="410"/>
      <c r="I66" s="410"/>
    </row>
    <row r="67" spans="1:9" s="242" customFormat="1" ht="11.25">
      <c r="A67" s="410"/>
      <c r="C67" s="410"/>
      <c r="D67" s="411"/>
      <c r="E67" s="410"/>
      <c r="F67" s="412"/>
      <c r="G67" s="410"/>
      <c r="H67" s="410"/>
      <c r="I67" s="410"/>
    </row>
    <row r="68" spans="1:9" s="242" customFormat="1" ht="11.25">
      <c r="A68" s="410"/>
      <c r="C68" s="410"/>
      <c r="D68" s="411"/>
      <c r="E68" s="410"/>
      <c r="F68" s="412"/>
      <c r="G68" s="410"/>
      <c r="H68" s="410"/>
      <c r="I68" s="410"/>
    </row>
    <row r="69" spans="1:9" s="242" customFormat="1" ht="11.25">
      <c r="A69" s="410"/>
      <c r="C69" s="410"/>
      <c r="D69" s="411"/>
      <c r="E69" s="410"/>
      <c r="F69" s="412"/>
      <c r="G69" s="410"/>
      <c r="H69" s="410"/>
      <c r="I69" s="410"/>
    </row>
    <row r="70" spans="1:9" s="242" customFormat="1" ht="11.25">
      <c r="A70" s="410"/>
      <c r="C70" s="410"/>
      <c r="D70" s="411"/>
      <c r="E70" s="410"/>
      <c r="F70" s="412"/>
      <c r="G70" s="410"/>
      <c r="H70" s="410"/>
      <c r="I70" s="410"/>
    </row>
    <row r="71" spans="1:9" s="242" customFormat="1" ht="11.25">
      <c r="A71" s="410"/>
      <c r="C71" s="410"/>
      <c r="D71" s="411"/>
      <c r="E71" s="410"/>
      <c r="F71" s="412"/>
      <c r="G71" s="410"/>
      <c r="H71" s="410"/>
      <c r="I71" s="410"/>
    </row>
    <row r="72" spans="1:9" s="242" customFormat="1" ht="11.25">
      <c r="A72" s="410"/>
      <c r="C72" s="410"/>
      <c r="D72" s="411"/>
      <c r="E72" s="410"/>
      <c r="F72" s="412"/>
      <c r="G72" s="410"/>
      <c r="H72" s="410"/>
      <c r="I72" s="410"/>
    </row>
    <row r="73" spans="1:9" s="242" customFormat="1" ht="11.25">
      <c r="A73" s="410"/>
      <c r="C73" s="410"/>
      <c r="D73" s="411"/>
      <c r="E73" s="410"/>
      <c r="F73" s="412"/>
      <c r="G73" s="410"/>
      <c r="H73" s="410"/>
      <c r="I73" s="410"/>
    </row>
    <row r="74" spans="1:9" s="242" customFormat="1" ht="11.25">
      <c r="A74" s="410"/>
      <c r="C74" s="410"/>
      <c r="D74" s="411"/>
      <c r="E74" s="410"/>
      <c r="F74" s="412"/>
      <c r="G74" s="410"/>
      <c r="H74" s="410"/>
      <c r="I74" s="410"/>
    </row>
    <row r="75" spans="1:9" s="242" customFormat="1" ht="11.25">
      <c r="A75" s="410"/>
      <c r="C75" s="410"/>
      <c r="D75" s="411"/>
      <c r="E75" s="410"/>
      <c r="F75" s="412"/>
      <c r="G75" s="410"/>
      <c r="H75" s="410"/>
      <c r="I75" s="410"/>
    </row>
    <row r="76" spans="1:9" s="242" customFormat="1" ht="11.25">
      <c r="A76" s="410"/>
      <c r="C76" s="410"/>
      <c r="D76" s="411"/>
      <c r="E76" s="410"/>
      <c r="F76" s="412"/>
      <c r="G76" s="410"/>
      <c r="H76" s="410"/>
      <c r="I76" s="410"/>
    </row>
    <row r="77" spans="1:9" s="242" customFormat="1" ht="11.25">
      <c r="A77" s="410"/>
      <c r="C77" s="410"/>
      <c r="D77" s="411"/>
      <c r="E77" s="410"/>
      <c r="F77" s="412"/>
      <c r="G77" s="410"/>
      <c r="H77" s="410"/>
      <c r="I77" s="410"/>
    </row>
    <row r="78" spans="1:9" s="242" customFormat="1" ht="11.25">
      <c r="A78" s="410"/>
      <c r="C78" s="410"/>
      <c r="D78" s="411"/>
      <c r="E78" s="410"/>
      <c r="F78" s="412"/>
      <c r="G78" s="410"/>
      <c r="H78" s="410"/>
      <c r="I78" s="410"/>
    </row>
    <row r="79" spans="1:9" s="242" customFormat="1" ht="11.25">
      <c r="A79" s="410"/>
      <c r="C79" s="410"/>
      <c r="D79" s="411"/>
      <c r="E79" s="410"/>
      <c r="F79" s="412"/>
      <c r="G79" s="410"/>
      <c r="H79" s="410"/>
      <c r="I79" s="410"/>
    </row>
    <row r="80" spans="1:9" s="242" customFormat="1" ht="11.25">
      <c r="A80" s="410"/>
      <c r="C80" s="410"/>
      <c r="D80" s="411"/>
      <c r="E80" s="410"/>
      <c r="F80" s="412"/>
      <c r="G80" s="410"/>
      <c r="H80" s="410"/>
      <c r="I80" s="410"/>
    </row>
    <row r="81" spans="1:9" s="242" customFormat="1" ht="11.25">
      <c r="A81" s="410"/>
      <c r="C81" s="410"/>
      <c r="D81" s="411"/>
      <c r="E81" s="410"/>
      <c r="F81" s="412"/>
      <c r="G81" s="410"/>
      <c r="H81" s="410"/>
      <c r="I81" s="410"/>
    </row>
    <row r="82" spans="1:9" s="242" customFormat="1" ht="11.25">
      <c r="A82" s="410"/>
      <c r="C82" s="410"/>
      <c r="D82" s="411"/>
      <c r="E82" s="410"/>
      <c r="F82" s="412"/>
      <c r="G82" s="410"/>
      <c r="H82" s="410"/>
      <c r="I82" s="410"/>
    </row>
    <row r="83" spans="1:9" s="242" customFormat="1" ht="11.25">
      <c r="A83" s="410"/>
      <c r="C83" s="410"/>
      <c r="D83" s="411"/>
      <c r="E83" s="410"/>
      <c r="F83" s="412"/>
      <c r="G83" s="410"/>
      <c r="H83" s="410"/>
      <c r="I83" s="410"/>
    </row>
    <row r="84" spans="1:9" s="242" customFormat="1" ht="11.25">
      <c r="A84" s="410"/>
      <c r="C84" s="410"/>
      <c r="D84" s="411"/>
      <c r="E84" s="410"/>
      <c r="F84" s="412"/>
      <c r="G84" s="410"/>
      <c r="H84" s="410"/>
      <c r="I84" s="410"/>
    </row>
    <row r="85" spans="1:9" s="242" customFormat="1" ht="11.25">
      <c r="A85" s="410"/>
      <c r="C85" s="410"/>
      <c r="D85" s="411"/>
      <c r="E85" s="410"/>
      <c r="F85" s="412"/>
      <c r="G85" s="410"/>
      <c r="H85" s="410"/>
      <c r="I85" s="410"/>
    </row>
    <row r="86" spans="1:9" s="242" customFormat="1" ht="11.25">
      <c r="A86" s="410"/>
      <c r="C86" s="410"/>
      <c r="D86" s="411"/>
      <c r="E86" s="410"/>
      <c r="F86" s="412"/>
      <c r="G86" s="410"/>
      <c r="H86" s="410"/>
      <c r="I86" s="410"/>
    </row>
    <row r="87" spans="1:9" s="242" customFormat="1" ht="11.25">
      <c r="A87" s="410"/>
      <c r="C87" s="410"/>
      <c r="D87" s="411"/>
      <c r="E87" s="410"/>
      <c r="F87" s="412"/>
      <c r="G87" s="410"/>
      <c r="H87" s="410"/>
      <c r="I87" s="410"/>
    </row>
    <row r="88" spans="1:9" s="242" customFormat="1" ht="11.25">
      <c r="A88" s="410"/>
      <c r="C88" s="410"/>
      <c r="D88" s="411"/>
      <c r="E88" s="410"/>
      <c r="F88" s="412"/>
      <c r="G88" s="410"/>
      <c r="H88" s="410"/>
      <c r="I88" s="410"/>
    </row>
    <row r="89" spans="1:9" s="242" customFormat="1" ht="11.25">
      <c r="A89" s="410"/>
      <c r="C89" s="410"/>
      <c r="D89" s="411"/>
      <c r="E89" s="410"/>
      <c r="F89" s="412"/>
      <c r="G89" s="410"/>
      <c r="H89" s="410"/>
      <c r="I89" s="410"/>
    </row>
    <row r="90" spans="1:9" s="242" customFormat="1" ht="11.25">
      <c r="A90" s="410"/>
      <c r="C90" s="410"/>
      <c r="D90" s="411"/>
      <c r="E90" s="410"/>
      <c r="F90" s="412"/>
      <c r="G90" s="410"/>
      <c r="H90" s="410"/>
      <c r="I90" s="410"/>
    </row>
    <row r="91" spans="1:9" s="242" customFormat="1" ht="11.25">
      <c r="A91" s="410"/>
      <c r="C91" s="410"/>
      <c r="D91" s="411"/>
      <c r="E91" s="410"/>
      <c r="F91" s="412"/>
      <c r="G91" s="410"/>
      <c r="H91" s="410"/>
      <c r="I91" s="410"/>
    </row>
    <row r="92" spans="1:9" s="242" customFormat="1" ht="11.25">
      <c r="A92" s="410"/>
      <c r="C92" s="410"/>
      <c r="D92" s="411"/>
      <c r="E92" s="410"/>
      <c r="F92" s="412"/>
      <c r="G92" s="410"/>
      <c r="H92" s="410"/>
      <c r="I92" s="410"/>
    </row>
    <row r="93" spans="1:9" s="242" customFormat="1" ht="11.25">
      <c r="A93" s="410"/>
      <c r="C93" s="410"/>
      <c r="D93" s="411"/>
      <c r="E93" s="410"/>
      <c r="F93" s="412"/>
      <c r="G93" s="410"/>
      <c r="H93" s="410"/>
      <c r="I93" s="410"/>
    </row>
    <row r="94" spans="1:9" s="242" customFormat="1" ht="11.25">
      <c r="A94" s="410"/>
      <c r="C94" s="410"/>
      <c r="D94" s="411"/>
      <c r="E94" s="410"/>
      <c r="F94" s="412"/>
      <c r="G94" s="410"/>
      <c r="H94" s="410"/>
      <c r="I94" s="410"/>
    </row>
    <row r="95" spans="1:9" s="242" customFormat="1" ht="11.25">
      <c r="A95" s="410"/>
      <c r="C95" s="410"/>
      <c r="D95" s="411"/>
      <c r="E95" s="410"/>
      <c r="F95" s="412"/>
      <c r="G95" s="410"/>
      <c r="H95" s="410"/>
      <c r="I95" s="410"/>
    </row>
    <row r="96" spans="1:9" s="242" customFormat="1" ht="11.25">
      <c r="A96" s="410"/>
      <c r="C96" s="410"/>
      <c r="D96" s="411"/>
      <c r="E96" s="410"/>
      <c r="F96" s="412"/>
      <c r="G96" s="410"/>
      <c r="H96" s="410"/>
      <c r="I96" s="410"/>
    </row>
    <row r="97" spans="1:9" s="242" customFormat="1" ht="11.25">
      <c r="A97" s="410"/>
      <c r="C97" s="410"/>
      <c r="D97" s="411"/>
      <c r="E97" s="410"/>
      <c r="F97" s="412"/>
      <c r="G97" s="410"/>
      <c r="H97" s="410"/>
      <c r="I97" s="410"/>
    </row>
    <row r="98" spans="1:9" s="242" customFormat="1" ht="11.25">
      <c r="A98" s="410"/>
      <c r="C98" s="410"/>
      <c r="D98" s="411"/>
      <c r="E98" s="410"/>
      <c r="F98" s="412"/>
      <c r="G98" s="410"/>
      <c r="H98" s="410"/>
      <c r="I98" s="410"/>
    </row>
    <row r="99" spans="1:9" s="242" customFormat="1" ht="11.25">
      <c r="A99" s="410"/>
      <c r="C99" s="410"/>
      <c r="D99" s="411"/>
      <c r="E99" s="410"/>
      <c r="F99" s="412"/>
      <c r="G99" s="410"/>
      <c r="H99" s="410"/>
      <c r="I99" s="410"/>
    </row>
    <row r="100" spans="1:9" s="242" customFormat="1" ht="11.25">
      <c r="A100" s="410"/>
      <c r="C100" s="410"/>
      <c r="D100" s="411"/>
      <c r="E100" s="410"/>
      <c r="F100" s="412"/>
      <c r="G100" s="410"/>
      <c r="H100" s="410"/>
      <c r="I100" s="410"/>
    </row>
    <row r="101" spans="1:9" s="242" customFormat="1" ht="11.25">
      <c r="A101" s="410"/>
      <c r="C101" s="410"/>
      <c r="D101" s="411"/>
      <c r="E101" s="410"/>
      <c r="F101" s="412"/>
      <c r="G101" s="410"/>
      <c r="H101" s="410"/>
      <c r="I101" s="410"/>
    </row>
    <row r="102" spans="1:9" s="242" customFormat="1" ht="11.25">
      <c r="A102" s="410"/>
      <c r="C102" s="410"/>
      <c r="D102" s="411"/>
      <c r="E102" s="410"/>
      <c r="F102" s="412"/>
      <c r="G102" s="410"/>
      <c r="H102" s="410"/>
      <c r="I102" s="410"/>
    </row>
    <row r="103" spans="1:9" s="242" customFormat="1" ht="11.25">
      <c r="A103" s="410"/>
      <c r="C103" s="410"/>
      <c r="D103" s="411"/>
      <c r="E103" s="410"/>
      <c r="F103" s="412"/>
      <c r="G103" s="410"/>
      <c r="H103" s="410"/>
      <c r="I103" s="410"/>
    </row>
  </sheetData>
  <sheetProtection selectLockedCells="1"/>
  <mergeCells count="17">
    <mergeCell ref="A14:B14"/>
    <mergeCell ref="H8:H9"/>
    <mergeCell ref="I8:I9"/>
    <mergeCell ref="A10:B10"/>
    <mergeCell ref="A11:B11"/>
    <mergeCell ref="A12:B12"/>
    <mergeCell ref="A13:B13"/>
    <mergeCell ref="A3:I3"/>
    <mergeCell ref="A4:I4"/>
    <mergeCell ref="A6:B9"/>
    <mergeCell ref="C6:C9"/>
    <mergeCell ref="D6:E7"/>
    <mergeCell ref="F6:I7"/>
    <mergeCell ref="D8:D9"/>
    <mergeCell ref="E8:E9"/>
    <mergeCell ref="F8:F9"/>
    <mergeCell ref="G8:G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Y101"/>
  <sheetViews>
    <sheetView view="pageBreakPreview" topLeftCell="G7" zoomScaleNormal="100" zoomScaleSheetLayoutView="100" workbookViewId="0">
      <selection activeCell="G19" sqref="G19"/>
    </sheetView>
  </sheetViews>
  <sheetFormatPr defaultColWidth="6" defaultRowHeight="12"/>
  <cols>
    <col min="1" max="1" width="6.25" style="343" customWidth="1"/>
    <col min="2" max="2" width="8.25" style="343" customWidth="1"/>
    <col min="3" max="3" width="10.75" style="344" customWidth="1"/>
    <col min="4" max="4" width="9.875" style="344" customWidth="1"/>
    <col min="5" max="5" width="7.625" style="344" customWidth="1"/>
    <col min="6" max="6" width="8.875" style="344" customWidth="1"/>
    <col min="7" max="7" width="8.625" style="344" customWidth="1"/>
    <col min="8" max="8" width="10.875" style="344" customWidth="1"/>
    <col min="9" max="9" width="11.25" style="344" customWidth="1"/>
    <col min="10" max="10" width="5.25" style="344" customWidth="1"/>
    <col min="11" max="11" width="7.375" style="346" customWidth="1"/>
    <col min="12" max="17" width="11.625" style="344" customWidth="1"/>
    <col min="18" max="18" width="12.375" style="344" customWidth="1"/>
    <col min="19" max="19" width="12" style="344" customWidth="1"/>
    <col min="20" max="20" width="11.375" style="344" customWidth="1"/>
    <col min="21" max="22" width="12.375" style="344" customWidth="1"/>
    <col min="23" max="23" width="11.375" style="344" customWidth="1"/>
    <col min="24" max="24" width="3.25" style="346" customWidth="1"/>
    <col min="25" max="25" width="7.25" style="346" customWidth="1"/>
    <col min="26" max="16384" width="6" style="348"/>
  </cols>
  <sheetData>
    <row r="1" spans="1:25" s="927" customFormat="1" ht="14.1" customHeight="1">
      <c r="A1" s="980"/>
      <c r="B1" s="980"/>
      <c r="C1" s="926"/>
      <c r="D1" s="926"/>
      <c r="E1" s="926"/>
      <c r="F1" s="926"/>
      <c r="G1" s="926"/>
      <c r="H1" s="926"/>
      <c r="I1" s="928" t="s">
        <v>1044</v>
      </c>
      <c r="J1" s="931" t="s">
        <v>1045</v>
      </c>
      <c r="K1" s="972"/>
      <c r="L1" s="926"/>
      <c r="M1" s="926"/>
      <c r="N1" s="926"/>
      <c r="O1" s="926"/>
      <c r="P1" s="926"/>
      <c r="Q1" s="926"/>
      <c r="R1" s="928"/>
      <c r="S1" s="926"/>
      <c r="T1" s="926"/>
      <c r="U1" s="926"/>
      <c r="V1" s="926"/>
      <c r="W1" s="926"/>
      <c r="X1" s="981"/>
      <c r="Y1" s="928" t="s">
        <v>1046</v>
      </c>
    </row>
    <row r="2" spans="1:25" s="356" customFormat="1" ht="14.1" customHeight="1">
      <c r="A2" s="368"/>
      <c r="B2" s="368"/>
      <c r="C2" s="369"/>
      <c r="D2" s="369"/>
      <c r="E2" s="369"/>
      <c r="F2" s="369"/>
      <c r="G2" s="369"/>
      <c r="H2" s="369"/>
      <c r="I2" s="369"/>
      <c r="J2" s="369"/>
      <c r="K2" s="371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71"/>
      <c r="Y2" s="371"/>
    </row>
    <row r="3" spans="1:25" s="350" customFormat="1" ht="20.100000000000001" customHeight="1">
      <c r="A3" s="1286" t="s">
        <v>518</v>
      </c>
      <c r="B3" s="1286"/>
      <c r="C3" s="1286"/>
      <c r="D3" s="1286"/>
      <c r="E3" s="1286"/>
      <c r="F3" s="1286"/>
      <c r="G3" s="1286"/>
      <c r="H3" s="1286"/>
      <c r="I3" s="1286"/>
      <c r="J3" s="1286" t="s">
        <v>520</v>
      </c>
      <c r="K3" s="1286"/>
      <c r="L3" s="1286"/>
      <c r="M3" s="1286"/>
      <c r="N3" s="1286"/>
      <c r="O3" s="1286"/>
      <c r="P3" s="1286"/>
      <c r="Q3" s="1286"/>
      <c r="R3" s="1839" t="s">
        <v>521</v>
      </c>
      <c r="S3" s="1839"/>
      <c r="T3" s="1839"/>
      <c r="U3" s="1839"/>
      <c r="V3" s="1839"/>
      <c r="W3" s="1839"/>
      <c r="X3" s="1839"/>
      <c r="Y3" s="1839"/>
    </row>
    <row r="4" spans="1:25" s="352" customFormat="1" ht="24" customHeight="1">
      <c r="A4" s="1287" t="s">
        <v>519</v>
      </c>
      <c r="B4" s="1287"/>
      <c r="C4" s="1287"/>
      <c r="D4" s="1287"/>
      <c r="E4" s="1287"/>
      <c r="F4" s="1287"/>
      <c r="G4" s="1287"/>
      <c r="H4" s="1287"/>
      <c r="I4" s="1287"/>
      <c r="J4" s="381"/>
      <c r="K4" s="1027"/>
      <c r="L4" s="381"/>
      <c r="M4" s="381"/>
      <c r="N4" s="381"/>
      <c r="O4" s="381"/>
      <c r="P4" s="1027"/>
      <c r="Q4" s="381"/>
      <c r="R4" s="1027"/>
      <c r="S4" s="1027"/>
      <c r="T4" s="1027"/>
      <c r="U4" s="1027"/>
      <c r="V4" s="1027"/>
      <c r="W4" s="1027"/>
      <c r="Y4" s="1027"/>
    </row>
    <row r="5" spans="1:25" s="382" customFormat="1" ht="18" customHeight="1" thickBot="1">
      <c r="A5" s="382" t="s">
        <v>297</v>
      </c>
      <c r="I5" s="383" t="s">
        <v>378</v>
      </c>
      <c r="J5" s="382" t="s">
        <v>297</v>
      </c>
      <c r="Y5" s="383" t="s">
        <v>378</v>
      </c>
    </row>
    <row r="6" spans="1:25" s="384" customFormat="1" ht="12.75" customHeight="1">
      <c r="A6" s="1842" t="s">
        <v>379</v>
      </c>
      <c r="B6" s="1843"/>
      <c r="C6" s="1346" t="s">
        <v>380</v>
      </c>
      <c r="D6" s="1349" t="s">
        <v>381</v>
      </c>
      <c r="E6" s="1349" t="s">
        <v>382</v>
      </c>
      <c r="F6" s="1349"/>
      <c r="G6" s="1349"/>
      <c r="H6" s="1349" t="s">
        <v>383</v>
      </c>
      <c r="I6" s="1382"/>
      <c r="J6" s="1821" t="s">
        <v>384</v>
      </c>
      <c r="K6" s="1822"/>
      <c r="L6" s="1840" t="s">
        <v>385</v>
      </c>
      <c r="M6" s="1349"/>
      <c r="N6" s="1349"/>
      <c r="O6" s="1349"/>
      <c r="P6" s="1349"/>
      <c r="Q6" s="1382"/>
      <c r="R6" s="1827" t="s">
        <v>386</v>
      </c>
      <c r="S6" s="1828"/>
      <c r="T6" s="1828"/>
      <c r="U6" s="1349" t="s">
        <v>387</v>
      </c>
      <c r="V6" s="1349"/>
      <c r="W6" s="1382"/>
      <c r="X6" s="1811" t="s">
        <v>388</v>
      </c>
      <c r="Y6" s="1812"/>
    </row>
    <row r="7" spans="1:25" s="384" customFormat="1" ht="13.5" customHeight="1">
      <c r="A7" s="1844"/>
      <c r="B7" s="1845"/>
      <c r="C7" s="1848"/>
      <c r="D7" s="1833"/>
      <c r="E7" s="1832"/>
      <c r="F7" s="1833"/>
      <c r="G7" s="1833"/>
      <c r="H7" s="1833"/>
      <c r="I7" s="1834"/>
      <c r="J7" s="1823"/>
      <c r="K7" s="1824"/>
      <c r="L7" s="1841"/>
      <c r="M7" s="1833"/>
      <c r="N7" s="1833"/>
      <c r="O7" s="1833"/>
      <c r="P7" s="1833"/>
      <c r="Q7" s="1834"/>
      <c r="R7" s="1829"/>
      <c r="S7" s="1830"/>
      <c r="T7" s="1830"/>
      <c r="U7" s="1832"/>
      <c r="V7" s="1833"/>
      <c r="W7" s="1834"/>
      <c r="X7" s="1813"/>
      <c r="Y7" s="1814"/>
    </row>
    <row r="8" spans="1:25" s="384" customFormat="1" ht="12.95" customHeight="1">
      <c r="A8" s="1844"/>
      <c r="B8" s="1845"/>
      <c r="C8" s="1848"/>
      <c r="D8" s="1833"/>
      <c r="E8" s="1838"/>
      <c r="F8" s="1830" t="s">
        <v>298</v>
      </c>
      <c r="G8" s="1830" t="s">
        <v>160</v>
      </c>
      <c r="H8" s="1830" t="s">
        <v>389</v>
      </c>
      <c r="I8" s="1817" t="s">
        <v>390</v>
      </c>
      <c r="J8" s="1823"/>
      <c r="K8" s="1824"/>
      <c r="L8" s="1819" t="s">
        <v>391</v>
      </c>
      <c r="M8" s="1830" t="s">
        <v>392</v>
      </c>
      <c r="N8" s="1830" t="s">
        <v>393</v>
      </c>
      <c r="O8" s="1830" t="s">
        <v>394</v>
      </c>
      <c r="P8" s="1830" t="s">
        <v>395</v>
      </c>
      <c r="Q8" s="1817" t="s">
        <v>396</v>
      </c>
      <c r="R8" s="1835"/>
      <c r="S8" s="1830" t="s">
        <v>397</v>
      </c>
      <c r="T8" s="1830" t="s">
        <v>398</v>
      </c>
      <c r="U8" s="1838"/>
      <c r="V8" s="1830" t="s">
        <v>974</v>
      </c>
      <c r="W8" s="1817" t="s">
        <v>399</v>
      </c>
      <c r="X8" s="1813"/>
      <c r="Y8" s="1814"/>
    </row>
    <row r="9" spans="1:25" s="384" customFormat="1" ht="12.95" customHeight="1">
      <c r="A9" s="1844"/>
      <c r="B9" s="1845"/>
      <c r="C9" s="1848"/>
      <c r="D9" s="1833"/>
      <c r="E9" s="1830"/>
      <c r="F9" s="1830"/>
      <c r="G9" s="1830"/>
      <c r="H9" s="1830"/>
      <c r="I9" s="1817"/>
      <c r="J9" s="1823"/>
      <c r="K9" s="1824"/>
      <c r="L9" s="1819"/>
      <c r="M9" s="1830"/>
      <c r="N9" s="1830"/>
      <c r="O9" s="1830"/>
      <c r="P9" s="1830"/>
      <c r="Q9" s="1817"/>
      <c r="R9" s="1836"/>
      <c r="S9" s="1830"/>
      <c r="T9" s="1830"/>
      <c r="U9" s="1830"/>
      <c r="V9" s="1830"/>
      <c r="W9" s="1817"/>
      <c r="X9" s="1813"/>
      <c r="Y9" s="1814"/>
    </row>
    <row r="10" spans="1:25" s="384" customFormat="1" ht="12.95" customHeight="1">
      <c r="A10" s="1846"/>
      <c r="B10" s="1847"/>
      <c r="C10" s="1849"/>
      <c r="D10" s="1850"/>
      <c r="E10" s="1831"/>
      <c r="F10" s="1831"/>
      <c r="G10" s="1831"/>
      <c r="H10" s="1831"/>
      <c r="I10" s="1818"/>
      <c r="J10" s="1825"/>
      <c r="K10" s="1826"/>
      <c r="L10" s="1820"/>
      <c r="M10" s="1831"/>
      <c r="N10" s="1831"/>
      <c r="O10" s="1831"/>
      <c r="P10" s="1831"/>
      <c r="Q10" s="1818"/>
      <c r="R10" s="1837"/>
      <c r="S10" s="1831"/>
      <c r="T10" s="1831"/>
      <c r="U10" s="1831"/>
      <c r="V10" s="1831"/>
      <c r="W10" s="1818"/>
      <c r="X10" s="1815"/>
      <c r="Y10" s="1816"/>
    </row>
    <row r="11" spans="1:25" s="356" customFormat="1" ht="44.1" customHeight="1">
      <c r="A11" s="1797" t="s">
        <v>566</v>
      </c>
      <c r="B11" s="1797"/>
      <c r="C11" s="13">
        <v>168</v>
      </c>
      <c r="D11" s="13">
        <v>386655</v>
      </c>
      <c r="E11" s="13">
        <v>10114</v>
      </c>
      <c r="F11" s="13">
        <v>6506</v>
      </c>
      <c r="G11" s="13">
        <v>3608</v>
      </c>
      <c r="H11" s="13">
        <v>3567278</v>
      </c>
      <c r="I11" s="13">
        <v>1695896</v>
      </c>
      <c r="J11" s="1797" t="s">
        <v>566</v>
      </c>
      <c r="K11" s="1797"/>
      <c r="L11" s="13">
        <v>818576</v>
      </c>
      <c r="M11" s="13">
        <v>525584</v>
      </c>
      <c r="N11" s="13">
        <v>7161</v>
      </c>
      <c r="O11" s="13">
        <v>2573</v>
      </c>
      <c r="P11" s="13">
        <v>1089844</v>
      </c>
      <c r="Q11" s="13">
        <v>127567</v>
      </c>
      <c r="R11" s="13">
        <v>36456644</v>
      </c>
      <c r="S11" s="13">
        <v>16994519</v>
      </c>
      <c r="T11" s="13">
        <v>1915277</v>
      </c>
      <c r="U11" s="13">
        <v>33588632</v>
      </c>
      <c r="V11" s="13">
        <v>30622746</v>
      </c>
      <c r="W11" s="13">
        <v>2965886</v>
      </c>
      <c r="X11" s="1798" t="s">
        <v>566</v>
      </c>
      <c r="Y11" s="1799"/>
    </row>
    <row r="12" spans="1:25" s="356" customFormat="1" ht="44.1" customHeight="1">
      <c r="A12" s="1797" t="s">
        <v>844</v>
      </c>
      <c r="B12" s="1797"/>
      <c r="C12" s="13">
        <v>167</v>
      </c>
      <c r="D12" s="13">
        <v>384073</v>
      </c>
      <c r="E12" s="13">
        <v>10420</v>
      </c>
      <c r="F12" s="13">
        <v>6638</v>
      </c>
      <c r="G12" s="13">
        <v>3782</v>
      </c>
      <c r="H12" s="13">
        <v>3794611</v>
      </c>
      <c r="I12" s="13">
        <v>1753522</v>
      </c>
      <c r="J12" s="1797" t="s">
        <v>936</v>
      </c>
      <c r="K12" s="1797"/>
      <c r="L12" s="13">
        <v>872836</v>
      </c>
      <c r="M12" s="13">
        <v>520021</v>
      </c>
      <c r="N12" s="13">
        <v>6111</v>
      </c>
      <c r="O12" s="13">
        <v>2671</v>
      </c>
      <c r="P12" s="13">
        <v>1176648</v>
      </c>
      <c r="Q12" s="13">
        <v>142930</v>
      </c>
      <c r="R12" s="13">
        <v>20757657</v>
      </c>
      <c r="S12" s="13">
        <v>18882448</v>
      </c>
      <c r="T12" s="13">
        <v>1875209</v>
      </c>
      <c r="U12" s="13">
        <v>44150473</v>
      </c>
      <c r="V12" s="13">
        <v>39812854</v>
      </c>
      <c r="W12" s="13">
        <v>4337619</v>
      </c>
      <c r="X12" s="1798" t="s">
        <v>937</v>
      </c>
      <c r="Y12" s="1799"/>
    </row>
    <row r="13" spans="1:25" s="356" customFormat="1" ht="44.1" customHeight="1">
      <c r="A13" s="1799" t="s">
        <v>1009</v>
      </c>
      <c r="B13" s="1797"/>
      <c r="C13" s="13">
        <v>166</v>
      </c>
      <c r="D13" s="13">
        <v>374393</v>
      </c>
      <c r="E13" s="13">
        <v>10545</v>
      </c>
      <c r="F13" s="13">
        <v>6691</v>
      </c>
      <c r="G13" s="13">
        <v>3854</v>
      </c>
      <c r="H13" s="13">
        <v>3697665</v>
      </c>
      <c r="I13" s="13">
        <v>1686678</v>
      </c>
      <c r="J13" s="1799" t="s">
        <v>1009</v>
      </c>
      <c r="K13" s="1797"/>
      <c r="L13" s="13">
        <v>910590</v>
      </c>
      <c r="M13" s="13">
        <v>514148</v>
      </c>
      <c r="N13" s="13">
        <v>7684</v>
      </c>
      <c r="O13" s="13">
        <v>2580</v>
      </c>
      <c r="P13" s="13">
        <v>1231021</v>
      </c>
      <c r="Q13" s="13">
        <v>147804</v>
      </c>
      <c r="R13" s="13">
        <v>24952195</v>
      </c>
      <c r="S13" s="13">
        <v>23680894</v>
      </c>
      <c r="T13" s="13">
        <v>1271301</v>
      </c>
      <c r="U13" s="13">
        <v>37553690</v>
      </c>
      <c r="V13" s="13">
        <v>32062767</v>
      </c>
      <c r="W13" s="13">
        <v>5490923</v>
      </c>
      <c r="X13" s="1798" t="s">
        <v>1009</v>
      </c>
      <c r="Y13" s="1799"/>
    </row>
    <row r="14" spans="1:25" s="356" customFormat="1" ht="44.1" customHeight="1">
      <c r="A14" s="1799" t="s">
        <v>1010</v>
      </c>
      <c r="B14" s="1797"/>
      <c r="C14" s="13">
        <v>162</v>
      </c>
      <c r="D14" s="13">
        <v>363052</v>
      </c>
      <c r="E14" s="13">
        <v>10813</v>
      </c>
      <c r="F14" s="13">
        <v>6765</v>
      </c>
      <c r="G14" s="13">
        <v>4048</v>
      </c>
      <c r="H14" s="13">
        <v>3930242</v>
      </c>
      <c r="I14" s="13">
        <v>1610058</v>
      </c>
      <c r="J14" s="1799" t="s">
        <v>1010</v>
      </c>
      <c r="K14" s="1797"/>
      <c r="L14" s="13">
        <v>984814</v>
      </c>
      <c r="M14" s="13">
        <v>517728</v>
      </c>
      <c r="N14" s="13">
        <v>8713</v>
      </c>
      <c r="O14" s="13">
        <v>2615</v>
      </c>
      <c r="P14" s="13">
        <v>1208090</v>
      </c>
      <c r="Q14" s="13">
        <v>169694</v>
      </c>
      <c r="R14" s="13">
        <v>27646705</v>
      </c>
      <c r="S14" s="13">
        <v>26456698</v>
      </c>
      <c r="T14" s="13">
        <v>1190007</v>
      </c>
      <c r="U14" s="13">
        <v>42320753</v>
      </c>
      <c r="V14" s="13">
        <v>34892280</v>
      </c>
      <c r="W14" s="13">
        <v>7428473</v>
      </c>
      <c r="X14" s="1798" t="s">
        <v>1010</v>
      </c>
      <c r="Y14" s="1799"/>
    </row>
    <row r="15" spans="1:25" s="362" customFormat="1" ht="44.1" customHeight="1">
      <c r="A15" s="1800" t="s">
        <v>1087</v>
      </c>
      <c r="B15" s="1800"/>
      <c r="C15" s="15">
        <f t="shared" ref="C15:I15" si="0">SUM(C17:C22)</f>
        <v>162</v>
      </c>
      <c r="D15" s="15">
        <f t="shared" si="0"/>
        <v>354197</v>
      </c>
      <c r="E15" s="15">
        <f t="shared" si="0"/>
        <v>10847</v>
      </c>
      <c r="F15" s="15">
        <f t="shared" si="0"/>
        <v>6823</v>
      </c>
      <c r="G15" s="15">
        <f t="shared" si="0"/>
        <v>4024</v>
      </c>
      <c r="H15" s="15">
        <f t="shared" si="0"/>
        <v>3850347</v>
      </c>
      <c r="I15" s="15">
        <f t="shared" si="0"/>
        <v>1555074</v>
      </c>
      <c r="J15" s="1800" t="s">
        <v>1087</v>
      </c>
      <c r="K15" s="1800"/>
      <c r="L15" s="15">
        <f t="shared" ref="L15:W15" si="1">SUM(L17:L22)</f>
        <v>1016070</v>
      </c>
      <c r="M15" s="15">
        <f t="shared" si="1"/>
        <v>503743</v>
      </c>
      <c r="N15" s="15">
        <f t="shared" si="1"/>
        <v>11273</v>
      </c>
      <c r="O15" s="15">
        <f t="shared" si="1"/>
        <v>2496</v>
      </c>
      <c r="P15" s="15">
        <f>SUM(P18:P22)</f>
        <v>1122117</v>
      </c>
      <c r="Q15" s="15">
        <f t="shared" si="1"/>
        <v>25911</v>
      </c>
      <c r="R15" s="15">
        <f t="shared" si="1"/>
        <v>26846277</v>
      </c>
      <c r="S15" s="15">
        <f t="shared" si="1"/>
        <v>25988330</v>
      </c>
      <c r="T15" s="15">
        <f t="shared" si="1"/>
        <v>857947</v>
      </c>
      <c r="U15" s="15">
        <f t="shared" si="1"/>
        <v>42502116</v>
      </c>
      <c r="V15" s="15">
        <f t="shared" si="1"/>
        <v>35257922</v>
      </c>
      <c r="W15" s="15">
        <f t="shared" si="1"/>
        <v>7244194</v>
      </c>
      <c r="X15" s="1809" t="s">
        <v>1087</v>
      </c>
      <c r="Y15" s="1810"/>
    </row>
    <row r="16" spans="1:25" s="356" customFormat="1" ht="35.1" customHeight="1">
      <c r="A16" s="1043"/>
      <c r="B16" s="1049"/>
      <c r="C16" s="13"/>
      <c r="D16" s="13"/>
      <c r="E16" s="13"/>
      <c r="F16" s="13"/>
      <c r="G16" s="13"/>
      <c r="H16" s="13"/>
      <c r="I16" s="13"/>
      <c r="J16" s="1043"/>
      <c r="K16" s="1049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042"/>
      <c r="Y16" s="1043"/>
    </row>
    <row r="17" spans="1:25" s="356" customFormat="1" ht="44.1" customHeight="1">
      <c r="A17" s="1808" t="s">
        <v>400</v>
      </c>
      <c r="B17" s="385" t="s">
        <v>401</v>
      </c>
      <c r="C17" s="816"/>
      <c r="D17" s="756"/>
      <c r="E17" s="13">
        <f t="shared" ref="E17:E22" si="2">+F17+G17</f>
        <v>135</v>
      </c>
      <c r="F17" s="816">
        <v>92</v>
      </c>
      <c r="G17" s="816">
        <v>43</v>
      </c>
      <c r="H17" s="756"/>
      <c r="I17" s="756"/>
      <c r="J17" s="1808" t="s">
        <v>400</v>
      </c>
      <c r="K17" s="386" t="s">
        <v>401</v>
      </c>
      <c r="L17" s="756"/>
      <c r="M17" s="816"/>
      <c r="N17" s="756"/>
      <c r="O17" s="756"/>
      <c r="P17" s="756"/>
      <c r="Q17" s="756"/>
      <c r="R17" s="1033">
        <f t="shared" ref="R17:R21" si="3">S17+T17</f>
        <v>0</v>
      </c>
      <c r="S17" s="816"/>
      <c r="T17" s="816"/>
      <c r="U17" s="1033">
        <f>V17+W17</f>
        <v>0</v>
      </c>
      <c r="V17" s="816"/>
      <c r="W17" s="816"/>
      <c r="X17" s="1801" t="s">
        <v>400</v>
      </c>
      <c r="Y17" s="387" t="s">
        <v>401</v>
      </c>
    </row>
    <row r="18" spans="1:25" s="356" customFormat="1" ht="44.1" customHeight="1">
      <c r="A18" s="1799"/>
      <c r="B18" s="385" t="s">
        <v>402</v>
      </c>
      <c r="C18" s="816"/>
      <c r="D18" s="756"/>
      <c r="E18" s="13">
        <f t="shared" si="2"/>
        <v>546</v>
      </c>
      <c r="F18" s="816">
        <v>328</v>
      </c>
      <c r="G18" s="816">
        <v>218</v>
      </c>
      <c r="H18" s="756"/>
      <c r="I18" s="756"/>
      <c r="J18" s="1799"/>
      <c r="K18" s="386" t="s">
        <v>402</v>
      </c>
      <c r="L18" s="756"/>
      <c r="M18" s="816"/>
      <c r="N18" s="756"/>
      <c r="O18" s="756"/>
      <c r="P18" s="816"/>
      <c r="Q18" s="756"/>
      <c r="R18" s="1033">
        <f t="shared" si="3"/>
        <v>4037348</v>
      </c>
      <c r="S18" s="816">
        <v>3580590</v>
      </c>
      <c r="T18" s="816">
        <v>456758</v>
      </c>
      <c r="U18" s="1033">
        <f t="shared" ref="U18:U22" si="4">V18+W18</f>
        <v>7265654</v>
      </c>
      <c r="V18" s="816">
        <v>4533308</v>
      </c>
      <c r="W18" s="816">
        <v>2732346</v>
      </c>
      <c r="X18" s="1798"/>
      <c r="Y18" s="387" t="s">
        <v>402</v>
      </c>
    </row>
    <row r="19" spans="1:25" s="356" customFormat="1" ht="44.1" customHeight="1">
      <c r="A19" s="1799"/>
      <c r="B19" s="386" t="s">
        <v>403</v>
      </c>
      <c r="C19" s="816"/>
      <c r="D19" s="756"/>
      <c r="E19" s="13">
        <f t="shared" si="2"/>
        <v>312</v>
      </c>
      <c r="F19" s="816">
        <v>163</v>
      </c>
      <c r="G19" s="816">
        <v>149</v>
      </c>
      <c r="H19" s="756"/>
      <c r="I19" s="756"/>
      <c r="J19" s="1799"/>
      <c r="K19" s="386" t="s">
        <v>403</v>
      </c>
      <c r="L19" s="756"/>
      <c r="M19" s="816"/>
      <c r="N19" s="756"/>
      <c r="O19" s="756"/>
      <c r="P19" s="816"/>
      <c r="Q19" s="756"/>
      <c r="R19" s="1033">
        <f t="shared" si="3"/>
        <v>3447206</v>
      </c>
      <c r="S19" s="816">
        <v>3400991</v>
      </c>
      <c r="T19" s="756">
        <v>46215</v>
      </c>
      <c r="U19" s="1033">
        <f t="shared" si="4"/>
        <v>4148712</v>
      </c>
      <c r="V19" s="816">
        <v>2303570</v>
      </c>
      <c r="W19" s="816">
        <v>1845142</v>
      </c>
      <c r="X19" s="1798"/>
      <c r="Y19" s="387" t="s">
        <v>403</v>
      </c>
    </row>
    <row r="20" spans="1:25" s="356" customFormat="1" ht="44.1" customHeight="1">
      <c r="A20" s="1805" t="s">
        <v>404</v>
      </c>
      <c r="B20" s="1806"/>
      <c r="C20" s="816">
        <v>140</v>
      </c>
      <c r="D20" s="816">
        <v>324415</v>
      </c>
      <c r="E20" s="13">
        <f t="shared" si="2"/>
        <v>7579</v>
      </c>
      <c r="F20" s="816">
        <v>4805</v>
      </c>
      <c r="G20" s="816">
        <v>2774</v>
      </c>
      <c r="H20" s="816">
        <v>2695506</v>
      </c>
      <c r="I20" s="816">
        <v>1159715</v>
      </c>
      <c r="J20" s="1805" t="s">
        <v>404</v>
      </c>
      <c r="K20" s="1806"/>
      <c r="L20" s="816">
        <v>790068</v>
      </c>
      <c r="M20" s="816">
        <v>233324</v>
      </c>
      <c r="N20" s="816">
        <v>11089</v>
      </c>
      <c r="O20" s="816">
        <v>1327</v>
      </c>
      <c r="P20" s="816">
        <v>902986</v>
      </c>
      <c r="Q20" s="816">
        <v>22099</v>
      </c>
      <c r="R20" s="1033">
        <f t="shared" si="3"/>
        <v>15240937</v>
      </c>
      <c r="S20" s="816">
        <v>15032742</v>
      </c>
      <c r="T20" s="816">
        <v>208195</v>
      </c>
      <c r="U20" s="1033">
        <f t="shared" si="4"/>
        <v>25284376</v>
      </c>
      <c r="V20" s="816">
        <v>23077375</v>
      </c>
      <c r="W20" s="816">
        <v>2207001</v>
      </c>
      <c r="X20" s="1807" t="s">
        <v>404</v>
      </c>
      <c r="Y20" s="1805"/>
    </row>
    <row r="21" spans="1:25" s="356" customFormat="1" ht="44.1" customHeight="1">
      <c r="A21" s="1805" t="s">
        <v>405</v>
      </c>
      <c r="B21" s="1806"/>
      <c r="C21" s="816">
        <v>21</v>
      </c>
      <c r="D21" s="816">
        <v>28870</v>
      </c>
      <c r="E21" s="13">
        <f t="shared" si="2"/>
        <v>2190</v>
      </c>
      <c r="F21" s="816">
        <v>1410</v>
      </c>
      <c r="G21" s="816">
        <v>780</v>
      </c>
      <c r="H21" s="816">
        <v>1142339</v>
      </c>
      <c r="I21" s="816">
        <v>388565</v>
      </c>
      <c r="J21" s="1805" t="s">
        <v>405</v>
      </c>
      <c r="K21" s="1806"/>
      <c r="L21" s="816">
        <v>226002</v>
      </c>
      <c r="M21" s="816">
        <v>260874</v>
      </c>
      <c r="N21" s="816">
        <v>184</v>
      </c>
      <c r="O21" s="816">
        <v>1169</v>
      </c>
      <c r="P21" s="816">
        <v>217010</v>
      </c>
      <c r="Q21" s="816">
        <v>3812</v>
      </c>
      <c r="R21" s="1033">
        <f t="shared" si="3"/>
        <v>4072583</v>
      </c>
      <c r="S21" s="816">
        <v>3935276</v>
      </c>
      <c r="T21" s="816">
        <v>137307</v>
      </c>
      <c r="U21" s="1033">
        <f t="shared" si="4"/>
        <v>5768406</v>
      </c>
      <c r="V21" s="816">
        <v>5311718</v>
      </c>
      <c r="W21" s="816">
        <v>456688</v>
      </c>
      <c r="X21" s="1807" t="s">
        <v>405</v>
      </c>
      <c r="Y21" s="1805"/>
    </row>
    <row r="22" spans="1:25" s="388" customFormat="1" ht="44.1" customHeight="1" thickBot="1">
      <c r="A22" s="1803" t="s">
        <v>406</v>
      </c>
      <c r="B22" s="1804"/>
      <c r="C22" s="740">
        <v>1</v>
      </c>
      <c r="D22" s="740">
        <v>912</v>
      </c>
      <c r="E22" s="56">
        <f t="shared" si="2"/>
        <v>85</v>
      </c>
      <c r="F22" s="740">
        <v>25</v>
      </c>
      <c r="G22" s="740">
        <v>60</v>
      </c>
      <c r="H22" s="740">
        <v>12502</v>
      </c>
      <c r="I22" s="740">
        <v>6794</v>
      </c>
      <c r="J22" s="1803" t="s">
        <v>406</v>
      </c>
      <c r="K22" s="1804"/>
      <c r="L22" s="757" t="s">
        <v>1200</v>
      </c>
      <c r="M22" s="740">
        <v>9545</v>
      </c>
      <c r="N22" s="758" t="s">
        <v>1200</v>
      </c>
      <c r="O22" s="758" t="s">
        <v>1200</v>
      </c>
      <c r="P22" s="740">
        <v>2121</v>
      </c>
      <c r="Q22" s="758">
        <v>0</v>
      </c>
      <c r="R22" s="19">
        <f>S22+T22</f>
        <v>48203</v>
      </c>
      <c r="S22" s="740">
        <v>38731</v>
      </c>
      <c r="T22" s="740">
        <v>9472</v>
      </c>
      <c r="U22" s="19">
        <f t="shared" si="4"/>
        <v>34968</v>
      </c>
      <c r="V22" s="740">
        <v>31951</v>
      </c>
      <c r="W22" s="740">
        <v>3017</v>
      </c>
      <c r="X22" s="1802" t="s">
        <v>406</v>
      </c>
      <c r="Y22" s="1803"/>
    </row>
    <row r="23" spans="1:25" s="333" customFormat="1" ht="11.1" customHeight="1">
      <c r="A23" s="333" t="s">
        <v>760</v>
      </c>
      <c r="C23" s="389"/>
      <c r="D23" s="389"/>
      <c r="E23" s="389"/>
      <c r="F23" s="390"/>
      <c r="G23" s="390"/>
      <c r="H23" s="390"/>
      <c r="I23" s="337" t="s">
        <v>408</v>
      </c>
      <c r="J23" s="333" t="s">
        <v>407</v>
      </c>
      <c r="L23" s="389"/>
      <c r="M23" s="389"/>
      <c r="N23" s="389"/>
      <c r="O23" s="390"/>
      <c r="P23" s="390"/>
      <c r="Q23" s="337"/>
      <c r="T23" s="389"/>
      <c r="U23" s="389"/>
      <c r="V23" s="389"/>
      <c r="W23" s="390"/>
      <c r="X23" s="390"/>
      <c r="Y23" s="337" t="s">
        <v>408</v>
      </c>
    </row>
    <row r="24" spans="1:25" s="356" customFormat="1" ht="11.25">
      <c r="A24" s="368"/>
      <c r="B24" s="368"/>
      <c r="C24" s="369"/>
      <c r="D24" s="369"/>
      <c r="E24" s="369"/>
      <c r="F24" s="369"/>
      <c r="G24" s="369"/>
      <c r="H24" s="369"/>
      <c r="I24" s="369"/>
      <c r="J24" s="369"/>
      <c r="K24" s="371"/>
      <c r="L24" s="369"/>
      <c r="M24" s="369"/>
      <c r="N24" s="369"/>
      <c r="O24" s="369"/>
      <c r="P24" s="369"/>
      <c r="Q24" s="369"/>
      <c r="R24" s="369"/>
      <c r="S24" s="369"/>
      <c r="T24" s="369"/>
      <c r="U24" s="369"/>
      <c r="V24" s="369"/>
      <c r="W24" s="369"/>
      <c r="X24" s="371"/>
      <c r="Y24" s="371"/>
    </row>
    <row r="25" spans="1:25" s="356" customFormat="1" ht="11.25">
      <c r="A25" s="368"/>
      <c r="B25" s="368"/>
      <c r="C25" s="369"/>
      <c r="D25" s="369"/>
      <c r="E25" s="369"/>
      <c r="F25" s="369"/>
      <c r="G25" s="369"/>
      <c r="H25" s="369"/>
      <c r="I25" s="369"/>
      <c r="J25" s="369"/>
      <c r="K25" s="371"/>
      <c r="L25" s="369"/>
      <c r="M25" s="369"/>
      <c r="N25" s="369"/>
      <c r="O25" s="369"/>
      <c r="P25" s="369"/>
      <c r="Q25" s="369"/>
      <c r="R25" s="369"/>
      <c r="S25" s="369"/>
      <c r="T25" s="369"/>
      <c r="U25" s="369"/>
      <c r="V25" s="369"/>
      <c r="W25" s="369"/>
      <c r="X25" s="371"/>
      <c r="Y25" s="371"/>
    </row>
    <row r="26" spans="1:25" s="356" customFormat="1" ht="11.25">
      <c r="A26" s="368"/>
      <c r="B26" s="368"/>
      <c r="C26" s="369"/>
      <c r="D26" s="369"/>
      <c r="E26" s="369"/>
      <c r="F26" s="369"/>
      <c r="G26" s="369"/>
      <c r="H26" s="369"/>
      <c r="I26" s="369"/>
      <c r="J26" s="369"/>
      <c r="K26" s="371"/>
      <c r="L26" s="369"/>
      <c r="M26" s="369"/>
      <c r="N26" s="369"/>
      <c r="O26" s="369"/>
      <c r="P26" s="369"/>
      <c r="Q26" s="369"/>
      <c r="R26" s="369"/>
      <c r="S26" s="369"/>
      <c r="T26" s="369"/>
      <c r="U26" s="369"/>
      <c r="V26" s="369"/>
      <c r="W26" s="369"/>
      <c r="X26" s="371"/>
      <c r="Y26" s="371"/>
    </row>
    <row r="27" spans="1:25" s="356" customFormat="1" ht="11.25">
      <c r="A27" s="368"/>
      <c r="B27" s="368"/>
      <c r="C27" s="369"/>
      <c r="D27" s="369"/>
      <c r="E27" s="369"/>
      <c r="F27" s="369"/>
      <c r="G27" s="369"/>
      <c r="H27" s="369"/>
      <c r="I27" s="369"/>
      <c r="J27" s="369"/>
      <c r="K27" s="371"/>
      <c r="L27" s="369"/>
      <c r="M27" s="369"/>
      <c r="N27" s="354"/>
      <c r="O27" s="354"/>
      <c r="P27" s="369"/>
      <c r="Q27" s="369"/>
      <c r="R27" s="369"/>
      <c r="S27" s="369"/>
      <c r="T27" s="369"/>
      <c r="U27" s="369"/>
      <c r="V27" s="369"/>
      <c r="W27" s="369"/>
      <c r="X27" s="371"/>
      <c r="Y27" s="371"/>
    </row>
    <row r="28" spans="1:25" s="356" customFormat="1" ht="11.25">
      <c r="A28" s="368"/>
      <c r="B28" s="368"/>
      <c r="C28" s="369"/>
      <c r="D28" s="369"/>
      <c r="E28" s="369"/>
      <c r="F28" s="369"/>
      <c r="G28" s="369"/>
      <c r="H28" s="369"/>
      <c r="I28" s="369"/>
      <c r="J28" s="369"/>
      <c r="K28" s="371"/>
      <c r="L28" s="369"/>
      <c r="M28" s="369"/>
      <c r="N28" s="369"/>
      <c r="O28" s="354"/>
      <c r="P28" s="369"/>
      <c r="Q28" s="369"/>
      <c r="R28" s="369"/>
      <c r="S28" s="369"/>
      <c r="T28" s="369"/>
      <c r="U28" s="369"/>
      <c r="V28" s="369"/>
      <c r="W28" s="369"/>
      <c r="X28" s="371"/>
      <c r="Y28" s="371"/>
    </row>
    <row r="29" spans="1:25" s="356" customFormat="1" ht="11.25">
      <c r="A29" s="368"/>
      <c r="B29" s="368"/>
      <c r="C29" s="369"/>
      <c r="D29" s="369"/>
      <c r="E29" s="369"/>
      <c r="F29" s="369"/>
      <c r="G29" s="369"/>
      <c r="H29" s="369"/>
      <c r="I29" s="369"/>
      <c r="J29" s="369"/>
      <c r="K29" s="371"/>
      <c r="L29" s="369"/>
      <c r="M29" s="369"/>
      <c r="N29" s="369"/>
      <c r="O29" s="369"/>
      <c r="P29" s="369"/>
      <c r="Q29" s="369"/>
      <c r="R29" s="369"/>
      <c r="S29" s="369"/>
      <c r="T29" s="369"/>
      <c r="U29" s="369"/>
      <c r="V29" s="369"/>
      <c r="W29" s="369"/>
      <c r="X29" s="371"/>
      <c r="Y29" s="371"/>
    </row>
    <row r="30" spans="1:25" s="356" customFormat="1" ht="11.25">
      <c r="A30" s="368"/>
      <c r="B30" s="368"/>
      <c r="C30" s="369"/>
      <c r="D30" s="369"/>
      <c r="E30" s="369"/>
      <c r="F30" s="369"/>
      <c r="G30" s="369"/>
      <c r="H30" s="369"/>
      <c r="I30" s="369"/>
      <c r="J30" s="369"/>
      <c r="K30" s="371"/>
      <c r="L30" s="369"/>
      <c r="M30" s="369"/>
      <c r="N30" s="369"/>
      <c r="O30" s="369"/>
      <c r="P30" s="369"/>
      <c r="Q30" s="369"/>
      <c r="R30" s="369"/>
      <c r="S30" s="369"/>
      <c r="T30" s="369"/>
      <c r="U30" s="369"/>
      <c r="V30" s="369"/>
      <c r="W30" s="369"/>
      <c r="X30" s="371"/>
      <c r="Y30" s="371"/>
    </row>
    <row r="31" spans="1:25" s="356" customFormat="1" ht="11.25">
      <c r="A31" s="368"/>
      <c r="B31" s="368"/>
      <c r="C31" s="369"/>
      <c r="D31" s="369"/>
      <c r="E31" s="369"/>
      <c r="F31" s="369"/>
      <c r="G31" s="369"/>
      <c r="H31" s="369"/>
      <c r="I31" s="369"/>
      <c r="J31" s="369"/>
      <c r="K31" s="371"/>
      <c r="L31" s="369"/>
      <c r="M31" s="369"/>
      <c r="N31" s="369"/>
      <c r="O31" s="369"/>
      <c r="P31" s="369"/>
      <c r="Q31" s="369"/>
      <c r="R31" s="369"/>
      <c r="S31" s="369"/>
      <c r="T31" s="369"/>
      <c r="U31" s="369"/>
      <c r="V31" s="369"/>
      <c r="W31" s="369"/>
      <c r="X31" s="371"/>
      <c r="Y31" s="371"/>
    </row>
    <row r="32" spans="1:25" s="356" customFormat="1" ht="11.25">
      <c r="A32" s="368"/>
      <c r="B32" s="368"/>
      <c r="C32" s="369"/>
      <c r="D32" s="369"/>
      <c r="E32" s="369"/>
      <c r="F32" s="369"/>
      <c r="G32" s="369"/>
      <c r="H32" s="369"/>
      <c r="I32" s="369"/>
      <c r="J32" s="369"/>
      <c r="K32" s="371"/>
      <c r="L32" s="369"/>
      <c r="M32" s="369"/>
      <c r="N32" s="369"/>
      <c r="O32" s="369"/>
      <c r="P32" s="369"/>
      <c r="Q32" s="369"/>
      <c r="R32" s="369"/>
      <c r="S32" s="369"/>
      <c r="T32" s="369"/>
      <c r="U32" s="369"/>
      <c r="V32" s="369"/>
      <c r="W32" s="369"/>
      <c r="X32" s="371"/>
      <c r="Y32" s="371"/>
    </row>
    <row r="33" spans="1:25" s="356" customFormat="1" ht="11.25">
      <c r="A33" s="368"/>
      <c r="B33" s="368"/>
      <c r="C33" s="369"/>
      <c r="D33" s="369"/>
      <c r="E33" s="369"/>
      <c r="F33" s="369"/>
      <c r="G33" s="369"/>
      <c r="H33" s="369"/>
      <c r="I33" s="369"/>
      <c r="J33" s="369"/>
      <c r="K33" s="371"/>
      <c r="L33" s="369"/>
      <c r="M33" s="369"/>
      <c r="N33" s="369"/>
      <c r="O33" s="369"/>
      <c r="P33" s="369"/>
      <c r="Q33" s="369"/>
      <c r="R33" s="369"/>
      <c r="S33" s="369"/>
      <c r="T33" s="369"/>
      <c r="U33" s="369"/>
      <c r="V33" s="369"/>
      <c r="W33" s="369"/>
      <c r="X33" s="371"/>
      <c r="Y33" s="371"/>
    </row>
    <row r="34" spans="1:25" s="356" customFormat="1" ht="11.25">
      <c r="A34" s="368"/>
      <c r="B34" s="368"/>
      <c r="C34" s="369"/>
      <c r="D34" s="369"/>
      <c r="E34" s="369"/>
      <c r="F34" s="369"/>
      <c r="G34" s="369"/>
      <c r="H34" s="369"/>
      <c r="I34" s="369"/>
      <c r="J34" s="369"/>
      <c r="K34" s="371"/>
      <c r="L34" s="369"/>
      <c r="M34" s="369"/>
      <c r="N34" s="369"/>
      <c r="O34" s="369"/>
      <c r="P34" s="369"/>
      <c r="Q34" s="369"/>
      <c r="R34" s="369"/>
      <c r="S34" s="369"/>
      <c r="T34" s="369"/>
      <c r="U34" s="369"/>
      <c r="V34" s="369"/>
      <c r="W34" s="369"/>
      <c r="X34" s="371"/>
      <c r="Y34" s="371"/>
    </row>
    <row r="35" spans="1:25" s="356" customFormat="1" ht="11.25">
      <c r="A35" s="368"/>
      <c r="B35" s="368"/>
      <c r="C35" s="369"/>
      <c r="D35" s="369"/>
      <c r="E35" s="369"/>
      <c r="F35" s="369"/>
      <c r="G35" s="369"/>
      <c r="H35" s="369"/>
      <c r="I35" s="369"/>
      <c r="J35" s="369"/>
      <c r="K35" s="371"/>
      <c r="L35" s="369"/>
      <c r="M35" s="369"/>
      <c r="N35" s="369"/>
      <c r="O35" s="369"/>
      <c r="P35" s="369"/>
      <c r="Q35" s="369"/>
      <c r="R35" s="369"/>
      <c r="S35" s="369"/>
      <c r="T35" s="369"/>
      <c r="U35" s="369"/>
      <c r="V35" s="369"/>
      <c r="W35" s="369"/>
      <c r="X35" s="371"/>
      <c r="Y35" s="371"/>
    </row>
    <row r="36" spans="1:25" s="356" customFormat="1" ht="11.25">
      <c r="A36" s="368"/>
      <c r="B36" s="368"/>
      <c r="C36" s="369"/>
      <c r="D36" s="369"/>
      <c r="E36" s="369"/>
      <c r="F36" s="369"/>
      <c r="G36" s="369"/>
      <c r="H36" s="369"/>
      <c r="I36" s="369"/>
      <c r="J36" s="369"/>
      <c r="K36" s="371"/>
      <c r="L36" s="369"/>
      <c r="M36" s="369"/>
      <c r="N36" s="369"/>
      <c r="O36" s="369"/>
      <c r="P36" s="369"/>
      <c r="Q36" s="369"/>
      <c r="R36" s="369"/>
      <c r="S36" s="369"/>
      <c r="T36" s="369"/>
      <c r="U36" s="369"/>
      <c r="V36" s="369"/>
      <c r="W36" s="369"/>
      <c r="X36" s="371"/>
      <c r="Y36" s="371"/>
    </row>
    <row r="37" spans="1:25" s="356" customFormat="1" ht="11.25">
      <c r="A37" s="368"/>
      <c r="B37" s="368"/>
      <c r="C37" s="369"/>
      <c r="D37" s="369"/>
      <c r="E37" s="369"/>
      <c r="F37" s="369"/>
      <c r="G37" s="369"/>
      <c r="H37" s="369"/>
      <c r="I37" s="369"/>
      <c r="J37" s="369"/>
      <c r="K37" s="371"/>
      <c r="L37" s="369"/>
      <c r="M37" s="369"/>
      <c r="N37" s="369"/>
      <c r="O37" s="369"/>
      <c r="P37" s="369"/>
      <c r="Q37" s="369"/>
      <c r="R37" s="369"/>
      <c r="S37" s="369"/>
      <c r="T37" s="369"/>
      <c r="U37" s="369"/>
      <c r="V37" s="369"/>
      <c r="W37" s="369"/>
      <c r="X37" s="371"/>
      <c r="Y37" s="371"/>
    </row>
    <row r="38" spans="1:25" s="356" customFormat="1" ht="11.25">
      <c r="A38" s="368"/>
      <c r="B38" s="368"/>
      <c r="C38" s="369"/>
      <c r="D38" s="369"/>
      <c r="E38" s="369"/>
      <c r="F38" s="369"/>
      <c r="G38" s="369"/>
      <c r="H38" s="369"/>
      <c r="I38" s="369"/>
      <c r="J38" s="369"/>
      <c r="K38" s="371"/>
      <c r="L38" s="369"/>
      <c r="M38" s="369"/>
      <c r="N38" s="369"/>
      <c r="O38" s="369"/>
      <c r="P38" s="369"/>
      <c r="Q38" s="369"/>
      <c r="R38" s="369"/>
      <c r="S38" s="369"/>
      <c r="T38" s="369"/>
      <c r="U38" s="369"/>
      <c r="V38" s="369"/>
      <c r="W38" s="369"/>
      <c r="X38" s="371"/>
      <c r="Y38" s="371"/>
    </row>
    <row r="39" spans="1:25" s="356" customFormat="1" ht="11.25">
      <c r="A39" s="368"/>
      <c r="B39" s="368"/>
      <c r="C39" s="369"/>
      <c r="D39" s="369"/>
      <c r="E39" s="369"/>
      <c r="F39" s="369"/>
      <c r="G39" s="369"/>
      <c r="H39" s="369"/>
      <c r="I39" s="369"/>
      <c r="J39" s="369"/>
      <c r="K39" s="371"/>
      <c r="L39" s="369"/>
      <c r="M39" s="369"/>
      <c r="N39" s="369"/>
      <c r="O39" s="369"/>
      <c r="P39" s="369"/>
      <c r="Q39" s="369"/>
      <c r="R39" s="369"/>
      <c r="S39" s="369"/>
      <c r="T39" s="369"/>
      <c r="U39" s="369"/>
      <c r="V39" s="369"/>
      <c r="W39" s="369"/>
      <c r="X39" s="371"/>
      <c r="Y39" s="371"/>
    </row>
    <row r="40" spans="1:25" s="356" customFormat="1" ht="11.25">
      <c r="A40" s="368"/>
      <c r="B40" s="368"/>
      <c r="C40" s="369"/>
      <c r="D40" s="369"/>
      <c r="E40" s="369"/>
      <c r="F40" s="369"/>
      <c r="G40" s="369"/>
      <c r="H40" s="369"/>
      <c r="I40" s="369"/>
      <c r="J40" s="369"/>
      <c r="K40" s="371"/>
      <c r="L40" s="369"/>
      <c r="M40" s="369"/>
      <c r="N40" s="369"/>
      <c r="O40" s="369"/>
      <c r="P40" s="369"/>
      <c r="Q40" s="369"/>
      <c r="R40" s="369"/>
      <c r="S40" s="369"/>
      <c r="T40" s="369"/>
      <c r="U40" s="369"/>
      <c r="V40" s="369"/>
      <c r="W40" s="369"/>
      <c r="X40" s="371"/>
      <c r="Y40" s="371"/>
    </row>
    <row r="41" spans="1:25" s="356" customFormat="1" ht="11.25">
      <c r="A41" s="368"/>
      <c r="B41" s="368"/>
      <c r="C41" s="369"/>
      <c r="D41" s="369"/>
      <c r="E41" s="369"/>
      <c r="F41" s="369"/>
      <c r="G41" s="369"/>
      <c r="H41" s="369"/>
      <c r="I41" s="369"/>
      <c r="J41" s="369"/>
      <c r="K41" s="371"/>
      <c r="L41" s="369"/>
      <c r="M41" s="369"/>
      <c r="N41" s="369"/>
      <c r="O41" s="369"/>
      <c r="P41" s="369"/>
      <c r="Q41" s="369"/>
      <c r="R41" s="369"/>
      <c r="S41" s="369"/>
      <c r="T41" s="369"/>
      <c r="U41" s="369"/>
      <c r="V41" s="369"/>
      <c r="W41" s="369"/>
      <c r="X41" s="371"/>
      <c r="Y41" s="371"/>
    </row>
    <row r="42" spans="1:25" s="356" customFormat="1" ht="11.25">
      <c r="A42" s="368"/>
      <c r="B42" s="368"/>
      <c r="C42" s="369"/>
      <c r="D42" s="369"/>
      <c r="E42" s="369"/>
      <c r="F42" s="369"/>
      <c r="G42" s="369"/>
      <c r="H42" s="369"/>
      <c r="I42" s="369"/>
      <c r="J42" s="369"/>
      <c r="K42" s="371"/>
      <c r="L42" s="369"/>
      <c r="M42" s="369"/>
      <c r="N42" s="369"/>
      <c r="O42" s="369"/>
      <c r="P42" s="369"/>
      <c r="Q42" s="369"/>
      <c r="R42" s="369"/>
      <c r="S42" s="369"/>
      <c r="T42" s="369"/>
      <c r="U42" s="369"/>
      <c r="V42" s="369"/>
      <c r="W42" s="369"/>
      <c r="X42" s="371"/>
      <c r="Y42" s="371"/>
    </row>
    <row r="43" spans="1:25" s="356" customFormat="1" ht="11.25">
      <c r="A43" s="368"/>
      <c r="B43" s="368"/>
      <c r="C43" s="369"/>
      <c r="D43" s="369"/>
      <c r="E43" s="369"/>
      <c r="F43" s="369"/>
      <c r="G43" s="369"/>
      <c r="H43" s="369"/>
      <c r="I43" s="369"/>
      <c r="J43" s="369"/>
      <c r="K43" s="371"/>
      <c r="L43" s="369"/>
      <c r="M43" s="369"/>
      <c r="N43" s="369"/>
      <c r="O43" s="369"/>
      <c r="P43" s="369"/>
      <c r="Q43" s="369"/>
      <c r="R43" s="369"/>
      <c r="S43" s="369"/>
      <c r="T43" s="369"/>
      <c r="U43" s="369"/>
      <c r="V43" s="369"/>
      <c r="W43" s="369"/>
      <c r="X43" s="371"/>
      <c r="Y43" s="371"/>
    </row>
    <row r="44" spans="1:25" s="356" customFormat="1" ht="11.25">
      <c r="A44" s="368"/>
      <c r="B44" s="368"/>
      <c r="C44" s="369"/>
      <c r="D44" s="369"/>
      <c r="E44" s="369"/>
      <c r="F44" s="369"/>
      <c r="G44" s="369"/>
      <c r="H44" s="369"/>
      <c r="I44" s="369"/>
      <c r="J44" s="369"/>
      <c r="K44" s="371"/>
      <c r="L44" s="369"/>
      <c r="M44" s="369"/>
      <c r="N44" s="369"/>
      <c r="O44" s="369"/>
      <c r="P44" s="369"/>
      <c r="Q44" s="369"/>
      <c r="R44" s="369"/>
      <c r="S44" s="369"/>
      <c r="T44" s="369"/>
      <c r="U44" s="369"/>
      <c r="V44" s="369"/>
      <c r="W44" s="369"/>
      <c r="X44" s="371"/>
      <c r="Y44" s="371"/>
    </row>
    <row r="45" spans="1:25" s="356" customFormat="1" ht="11.25">
      <c r="A45" s="368"/>
      <c r="B45" s="368"/>
      <c r="C45" s="369"/>
      <c r="D45" s="369"/>
      <c r="E45" s="369"/>
      <c r="F45" s="369"/>
      <c r="G45" s="369"/>
      <c r="H45" s="369"/>
      <c r="I45" s="369"/>
      <c r="J45" s="369"/>
      <c r="K45" s="371"/>
      <c r="L45" s="369"/>
      <c r="M45" s="369"/>
      <c r="N45" s="369"/>
      <c r="O45" s="369"/>
      <c r="P45" s="369"/>
      <c r="Q45" s="369"/>
      <c r="R45" s="369"/>
      <c r="S45" s="369"/>
      <c r="T45" s="369"/>
      <c r="U45" s="369"/>
      <c r="V45" s="369"/>
      <c r="W45" s="369"/>
      <c r="X45" s="371"/>
      <c r="Y45" s="371"/>
    </row>
    <row r="46" spans="1:25" s="356" customFormat="1" ht="11.25">
      <c r="A46" s="368"/>
      <c r="B46" s="368"/>
      <c r="C46" s="369"/>
      <c r="D46" s="369"/>
      <c r="E46" s="369"/>
      <c r="F46" s="369"/>
      <c r="G46" s="369"/>
      <c r="H46" s="369"/>
      <c r="I46" s="369"/>
      <c r="J46" s="369"/>
      <c r="K46" s="371"/>
      <c r="L46" s="369"/>
      <c r="M46" s="369"/>
      <c r="N46" s="369"/>
      <c r="O46" s="369"/>
      <c r="P46" s="369"/>
      <c r="Q46" s="369"/>
      <c r="R46" s="369"/>
      <c r="S46" s="369"/>
      <c r="T46" s="369"/>
      <c r="U46" s="369"/>
      <c r="V46" s="369"/>
      <c r="W46" s="369"/>
      <c r="X46" s="371"/>
      <c r="Y46" s="371"/>
    </row>
    <row r="47" spans="1:25" s="356" customFormat="1" ht="11.25">
      <c r="A47" s="368"/>
      <c r="B47" s="368"/>
      <c r="C47" s="369"/>
      <c r="D47" s="369"/>
      <c r="E47" s="369"/>
      <c r="F47" s="369"/>
      <c r="G47" s="369"/>
      <c r="H47" s="369"/>
      <c r="I47" s="369"/>
      <c r="J47" s="369"/>
      <c r="K47" s="371"/>
      <c r="L47" s="369"/>
      <c r="M47" s="369"/>
      <c r="N47" s="369"/>
      <c r="O47" s="369"/>
      <c r="P47" s="369"/>
      <c r="Q47" s="369"/>
      <c r="R47" s="369"/>
      <c r="S47" s="369"/>
      <c r="T47" s="369"/>
      <c r="U47" s="369"/>
      <c r="V47" s="369"/>
      <c r="W47" s="369"/>
      <c r="X47" s="371"/>
      <c r="Y47" s="371"/>
    </row>
    <row r="48" spans="1:25" s="356" customFormat="1" ht="11.25">
      <c r="A48" s="368"/>
      <c r="B48" s="368"/>
      <c r="C48" s="369"/>
      <c r="D48" s="369"/>
      <c r="E48" s="369"/>
      <c r="F48" s="369"/>
      <c r="G48" s="369"/>
      <c r="H48" s="369"/>
      <c r="I48" s="369"/>
      <c r="J48" s="369"/>
      <c r="K48" s="371"/>
      <c r="L48" s="369"/>
      <c r="M48" s="369"/>
      <c r="N48" s="369"/>
      <c r="O48" s="369"/>
      <c r="P48" s="369"/>
      <c r="Q48" s="369"/>
      <c r="R48" s="369"/>
      <c r="S48" s="369"/>
      <c r="T48" s="369"/>
      <c r="U48" s="369"/>
      <c r="V48" s="369"/>
      <c r="W48" s="369"/>
      <c r="X48" s="371"/>
      <c r="Y48" s="371"/>
    </row>
    <row r="49" spans="1:25" s="356" customFormat="1" ht="11.25">
      <c r="A49" s="368"/>
      <c r="B49" s="368"/>
      <c r="C49" s="369"/>
      <c r="D49" s="369"/>
      <c r="E49" s="369"/>
      <c r="F49" s="369"/>
      <c r="G49" s="369"/>
      <c r="H49" s="369"/>
      <c r="I49" s="369"/>
      <c r="J49" s="369"/>
      <c r="K49" s="371"/>
      <c r="L49" s="369"/>
      <c r="M49" s="369"/>
      <c r="N49" s="369"/>
      <c r="O49" s="369"/>
      <c r="P49" s="369"/>
      <c r="Q49" s="369"/>
      <c r="R49" s="369"/>
      <c r="S49" s="369"/>
      <c r="T49" s="369"/>
      <c r="U49" s="369"/>
      <c r="V49" s="369"/>
      <c r="W49" s="369"/>
      <c r="X49" s="371"/>
      <c r="Y49" s="371"/>
    </row>
    <row r="50" spans="1:25" s="356" customFormat="1" ht="11.25">
      <c r="A50" s="368"/>
      <c r="B50" s="368"/>
      <c r="C50" s="369"/>
      <c r="D50" s="369"/>
      <c r="E50" s="369"/>
      <c r="F50" s="369"/>
      <c r="G50" s="369"/>
      <c r="H50" s="369"/>
      <c r="I50" s="369"/>
      <c r="J50" s="369"/>
      <c r="K50" s="371"/>
      <c r="L50" s="369"/>
      <c r="M50" s="369"/>
      <c r="N50" s="369"/>
      <c r="O50" s="369"/>
      <c r="P50" s="369"/>
      <c r="Q50" s="369"/>
      <c r="R50" s="369"/>
      <c r="S50" s="369"/>
      <c r="T50" s="369"/>
      <c r="U50" s="369"/>
      <c r="V50" s="369"/>
      <c r="W50" s="369"/>
      <c r="X50" s="371"/>
      <c r="Y50" s="371"/>
    </row>
    <row r="51" spans="1:25" s="356" customFormat="1" ht="11.25">
      <c r="A51" s="368"/>
      <c r="B51" s="368"/>
      <c r="C51" s="369"/>
      <c r="D51" s="369"/>
      <c r="E51" s="369"/>
      <c r="F51" s="369"/>
      <c r="G51" s="369"/>
      <c r="H51" s="369"/>
      <c r="I51" s="369"/>
      <c r="J51" s="369"/>
      <c r="K51" s="371"/>
      <c r="L51" s="369"/>
      <c r="M51" s="369"/>
      <c r="N51" s="369"/>
      <c r="O51" s="369"/>
      <c r="P51" s="369"/>
      <c r="Q51" s="369"/>
      <c r="R51" s="369"/>
      <c r="S51" s="369"/>
      <c r="T51" s="369"/>
      <c r="U51" s="369"/>
      <c r="V51" s="369"/>
      <c r="W51" s="369"/>
      <c r="X51" s="371"/>
      <c r="Y51" s="371"/>
    </row>
    <row r="52" spans="1:25" s="356" customFormat="1" ht="11.25">
      <c r="A52" s="368"/>
      <c r="B52" s="368"/>
      <c r="C52" s="369"/>
      <c r="D52" s="369"/>
      <c r="E52" s="369"/>
      <c r="F52" s="369"/>
      <c r="G52" s="369"/>
      <c r="H52" s="369"/>
      <c r="I52" s="369"/>
      <c r="J52" s="369"/>
      <c r="K52" s="371"/>
      <c r="L52" s="369"/>
      <c r="M52" s="369"/>
      <c r="N52" s="369"/>
      <c r="O52" s="369"/>
      <c r="P52" s="369"/>
      <c r="Q52" s="369"/>
      <c r="R52" s="369"/>
      <c r="S52" s="369"/>
      <c r="T52" s="369"/>
      <c r="U52" s="369"/>
      <c r="V52" s="369"/>
      <c r="W52" s="369"/>
      <c r="X52" s="371"/>
      <c r="Y52" s="371"/>
    </row>
    <row r="53" spans="1:25" s="356" customFormat="1" ht="11.25">
      <c r="A53" s="368"/>
      <c r="B53" s="368"/>
      <c r="C53" s="369"/>
      <c r="D53" s="369"/>
      <c r="E53" s="369"/>
      <c r="F53" s="369"/>
      <c r="G53" s="369"/>
      <c r="H53" s="369"/>
      <c r="I53" s="369"/>
      <c r="J53" s="369"/>
      <c r="K53" s="371"/>
      <c r="L53" s="369"/>
      <c r="M53" s="369"/>
      <c r="N53" s="369"/>
      <c r="O53" s="369"/>
      <c r="P53" s="369"/>
      <c r="Q53" s="369"/>
      <c r="R53" s="369"/>
      <c r="S53" s="369"/>
      <c r="T53" s="369"/>
      <c r="U53" s="369"/>
      <c r="V53" s="369"/>
      <c r="W53" s="369"/>
      <c r="X53" s="371"/>
      <c r="Y53" s="371"/>
    </row>
    <row r="54" spans="1:25" s="356" customFormat="1" ht="11.25">
      <c r="A54" s="368"/>
      <c r="B54" s="368"/>
      <c r="C54" s="369"/>
      <c r="D54" s="369"/>
      <c r="E54" s="369"/>
      <c r="F54" s="369"/>
      <c r="G54" s="369"/>
      <c r="H54" s="369"/>
      <c r="I54" s="369"/>
      <c r="J54" s="369"/>
      <c r="K54" s="371"/>
      <c r="L54" s="369"/>
      <c r="M54" s="369"/>
      <c r="N54" s="369"/>
      <c r="O54" s="369"/>
      <c r="P54" s="369"/>
      <c r="Q54" s="369"/>
      <c r="R54" s="369"/>
      <c r="S54" s="369"/>
      <c r="T54" s="369"/>
      <c r="U54" s="369"/>
      <c r="V54" s="369"/>
      <c r="W54" s="369"/>
      <c r="X54" s="371"/>
      <c r="Y54" s="371"/>
    </row>
    <row r="55" spans="1:25" s="356" customFormat="1" ht="11.25">
      <c r="A55" s="368"/>
      <c r="B55" s="368"/>
      <c r="C55" s="369"/>
      <c r="D55" s="369"/>
      <c r="E55" s="369"/>
      <c r="F55" s="369"/>
      <c r="G55" s="369"/>
      <c r="H55" s="369"/>
      <c r="I55" s="369"/>
      <c r="J55" s="369"/>
      <c r="K55" s="371"/>
      <c r="L55" s="369"/>
      <c r="M55" s="369"/>
      <c r="N55" s="369"/>
      <c r="O55" s="369"/>
      <c r="P55" s="369"/>
      <c r="Q55" s="369"/>
      <c r="R55" s="369"/>
      <c r="S55" s="369"/>
      <c r="T55" s="369"/>
      <c r="U55" s="369"/>
      <c r="V55" s="369"/>
      <c r="W55" s="369"/>
      <c r="X55" s="371"/>
      <c r="Y55" s="371"/>
    </row>
    <row r="56" spans="1:25" s="356" customFormat="1" ht="11.25">
      <c r="A56" s="368"/>
      <c r="B56" s="368"/>
      <c r="C56" s="369"/>
      <c r="D56" s="369"/>
      <c r="E56" s="369"/>
      <c r="F56" s="369"/>
      <c r="G56" s="369"/>
      <c r="H56" s="369"/>
      <c r="I56" s="369"/>
      <c r="J56" s="369"/>
      <c r="K56" s="371"/>
      <c r="L56" s="369"/>
      <c r="M56" s="369"/>
      <c r="N56" s="369"/>
      <c r="O56" s="369"/>
      <c r="P56" s="369"/>
      <c r="Q56" s="369"/>
      <c r="R56" s="369"/>
      <c r="S56" s="369"/>
      <c r="T56" s="369"/>
      <c r="U56" s="369"/>
      <c r="V56" s="369"/>
      <c r="W56" s="369"/>
      <c r="X56" s="371"/>
      <c r="Y56" s="371"/>
    </row>
    <row r="57" spans="1:25" s="356" customFormat="1" ht="11.25">
      <c r="A57" s="368"/>
      <c r="B57" s="368"/>
      <c r="C57" s="369"/>
      <c r="D57" s="369"/>
      <c r="E57" s="369"/>
      <c r="F57" s="369"/>
      <c r="G57" s="369"/>
      <c r="H57" s="369"/>
      <c r="I57" s="369"/>
      <c r="J57" s="369"/>
      <c r="K57" s="371"/>
      <c r="L57" s="369"/>
      <c r="M57" s="369"/>
      <c r="N57" s="369"/>
      <c r="O57" s="369"/>
      <c r="P57" s="369"/>
      <c r="Q57" s="369"/>
      <c r="R57" s="369"/>
      <c r="S57" s="369"/>
      <c r="T57" s="369"/>
      <c r="U57" s="369"/>
      <c r="V57" s="369"/>
      <c r="W57" s="369"/>
      <c r="X57" s="371"/>
      <c r="Y57" s="371"/>
    </row>
    <row r="58" spans="1:25" s="356" customFormat="1" ht="11.25">
      <c r="A58" s="368"/>
      <c r="B58" s="368"/>
      <c r="C58" s="369"/>
      <c r="D58" s="369"/>
      <c r="E58" s="369"/>
      <c r="F58" s="369"/>
      <c r="G58" s="369"/>
      <c r="H58" s="369"/>
      <c r="I58" s="369"/>
      <c r="J58" s="369"/>
      <c r="K58" s="371"/>
      <c r="L58" s="369"/>
      <c r="M58" s="369"/>
      <c r="N58" s="369"/>
      <c r="O58" s="369"/>
      <c r="P58" s="369"/>
      <c r="Q58" s="369"/>
      <c r="R58" s="369"/>
      <c r="S58" s="369"/>
      <c r="T58" s="369"/>
      <c r="U58" s="369"/>
      <c r="V58" s="369"/>
      <c r="W58" s="369"/>
      <c r="X58" s="371"/>
      <c r="Y58" s="371"/>
    </row>
    <row r="59" spans="1:25" s="356" customFormat="1" ht="11.25">
      <c r="A59" s="368"/>
      <c r="B59" s="368"/>
      <c r="C59" s="369"/>
      <c r="D59" s="369"/>
      <c r="E59" s="369"/>
      <c r="F59" s="369"/>
      <c r="G59" s="369"/>
      <c r="H59" s="369"/>
      <c r="I59" s="369"/>
      <c r="J59" s="369"/>
      <c r="K59" s="371"/>
      <c r="L59" s="369"/>
      <c r="M59" s="369"/>
      <c r="N59" s="369"/>
      <c r="O59" s="369"/>
      <c r="P59" s="369"/>
      <c r="Q59" s="369"/>
      <c r="R59" s="369"/>
      <c r="S59" s="369"/>
      <c r="T59" s="369"/>
      <c r="U59" s="369"/>
      <c r="V59" s="369"/>
      <c r="W59" s="369"/>
      <c r="X59" s="371"/>
      <c r="Y59" s="371"/>
    </row>
    <row r="60" spans="1:25" s="356" customFormat="1" ht="11.25">
      <c r="A60" s="368"/>
      <c r="B60" s="368"/>
      <c r="C60" s="369"/>
      <c r="D60" s="369"/>
      <c r="E60" s="369"/>
      <c r="F60" s="369"/>
      <c r="G60" s="369"/>
      <c r="H60" s="369"/>
      <c r="I60" s="369"/>
      <c r="J60" s="369"/>
      <c r="K60" s="371"/>
      <c r="L60" s="369"/>
      <c r="M60" s="369"/>
      <c r="N60" s="369"/>
      <c r="O60" s="369"/>
      <c r="P60" s="369"/>
      <c r="Q60" s="369"/>
      <c r="R60" s="369"/>
      <c r="S60" s="369"/>
      <c r="T60" s="369"/>
      <c r="U60" s="369"/>
      <c r="V60" s="369"/>
      <c r="W60" s="369"/>
      <c r="X60" s="371"/>
      <c r="Y60" s="371"/>
    </row>
    <row r="61" spans="1:25" s="356" customFormat="1" ht="11.25">
      <c r="A61" s="368"/>
      <c r="B61" s="368"/>
      <c r="C61" s="369"/>
      <c r="D61" s="369"/>
      <c r="E61" s="369"/>
      <c r="F61" s="369"/>
      <c r="G61" s="369"/>
      <c r="H61" s="369"/>
      <c r="I61" s="369"/>
      <c r="J61" s="369"/>
      <c r="K61" s="371"/>
      <c r="L61" s="369"/>
      <c r="M61" s="369"/>
      <c r="N61" s="369"/>
      <c r="O61" s="369"/>
      <c r="P61" s="369"/>
      <c r="Q61" s="369"/>
      <c r="R61" s="369"/>
      <c r="S61" s="369"/>
      <c r="T61" s="369"/>
      <c r="U61" s="369"/>
      <c r="V61" s="369"/>
      <c r="W61" s="369"/>
      <c r="X61" s="371"/>
      <c r="Y61" s="371"/>
    </row>
    <row r="62" spans="1:25" s="356" customFormat="1" ht="11.25">
      <c r="A62" s="368"/>
      <c r="B62" s="368"/>
      <c r="C62" s="369"/>
      <c r="D62" s="369"/>
      <c r="E62" s="369"/>
      <c r="F62" s="369"/>
      <c r="G62" s="369"/>
      <c r="H62" s="369"/>
      <c r="I62" s="369"/>
      <c r="J62" s="369"/>
      <c r="K62" s="371"/>
      <c r="L62" s="369"/>
      <c r="M62" s="369"/>
      <c r="N62" s="369"/>
      <c r="O62" s="369"/>
      <c r="P62" s="369"/>
      <c r="Q62" s="369"/>
      <c r="R62" s="369"/>
      <c r="S62" s="369"/>
      <c r="T62" s="369"/>
      <c r="U62" s="369"/>
      <c r="V62" s="369"/>
      <c r="W62" s="369"/>
      <c r="X62" s="371"/>
      <c r="Y62" s="371"/>
    </row>
    <row r="63" spans="1:25" s="356" customFormat="1" ht="11.25">
      <c r="A63" s="368"/>
      <c r="B63" s="368"/>
      <c r="C63" s="369"/>
      <c r="D63" s="369"/>
      <c r="E63" s="369"/>
      <c r="F63" s="369"/>
      <c r="G63" s="369"/>
      <c r="H63" s="369"/>
      <c r="I63" s="369"/>
      <c r="J63" s="369"/>
      <c r="K63" s="371"/>
      <c r="L63" s="369"/>
      <c r="M63" s="369"/>
      <c r="N63" s="369"/>
      <c r="O63" s="369"/>
      <c r="P63" s="369"/>
      <c r="Q63" s="369"/>
      <c r="R63" s="369"/>
      <c r="S63" s="369"/>
      <c r="T63" s="369"/>
      <c r="U63" s="369"/>
      <c r="V63" s="369"/>
      <c r="W63" s="369"/>
      <c r="X63" s="371"/>
      <c r="Y63" s="371"/>
    </row>
    <row r="64" spans="1:25" s="356" customFormat="1" ht="11.25">
      <c r="A64" s="368"/>
      <c r="B64" s="368"/>
      <c r="C64" s="369"/>
      <c r="D64" s="369"/>
      <c r="E64" s="369"/>
      <c r="F64" s="369"/>
      <c r="G64" s="369"/>
      <c r="H64" s="369"/>
      <c r="I64" s="369"/>
      <c r="J64" s="369"/>
      <c r="K64" s="371"/>
      <c r="L64" s="369"/>
      <c r="M64" s="369"/>
      <c r="N64" s="369"/>
      <c r="O64" s="369"/>
      <c r="P64" s="369"/>
      <c r="Q64" s="369"/>
      <c r="R64" s="369"/>
      <c r="S64" s="369"/>
      <c r="T64" s="369"/>
      <c r="U64" s="369"/>
      <c r="V64" s="369"/>
      <c r="W64" s="369"/>
      <c r="X64" s="371"/>
      <c r="Y64" s="371"/>
    </row>
    <row r="65" spans="1:25" s="356" customFormat="1" ht="11.25">
      <c r="A65" s="368"/>
      <c r="B65" s="368"/>
      <c r="C65" s="369"/>
      <c r="D65" s="369"/>
      <c r="E65" s="369"/>
      <c r="F65" s="369"/>
      <c r="G65" s="369"/>
      <c r="H65" s="369"/>
      <c r="I65" s="369"/>
      <c r="J65" s="369"/>
      <c r="K65" s="371"/>
      <c r="L65" s="369"/>
      <c r="M65" s="369"/>
      <c r="N65" s="369"/>
      <c r="O65" s="369"/>
      <c r="P65" s="369"/>
      <c r="Q65" s="369"/>
      <c r="R65" s="369"/>
      <c r="S65" s="369"/>
      <c r="T65" s="369"/>
      <c r="U65" s="369"/>
      <c r="V65" s="369"/>
      <c r="W65" s="369"/>
      <c r="X65" s="371"/>
      <c r="Y65" s="371"/>
    </row>
    <row r="66" spans="1:25" s="356" customFormat="1" ht="11.25">
      <c r="A66" s="368"/>
      <c r="B66" s="368"/>
      <c r="C66" s="369"/>
      <c r="D66" s="369"/>
      <c r="E66" s="369"/>
      <c r="F66" s="369"/>
      <c r="G66" s="369"/>
      <c r="H66" s="369"/>
      <c r="I66" s="369"/>
      <c r="J66" s="369"/>
      <c r="K66" s="371"/>
      <c r="L66" s="369"/>
      <c r="M66" s="369"/>
      <c r="N66" s="369"/>
      <c r="O66" s="369"/>
      <c r="P66" s="369"/>
      <c r="Q66" s="369"/>
      <c r="R66" s="369"/>
      <c r="S66" s="369"/>
      <c r="T66" s="369"/>
      <c r="U66" s="369"/>
      <c r="V66" s="369"/>
      <c r="W66" s="369"/>
      <c r="X66" s="371"/>
      <c r="Y66" s="371"/>
    </row>
    <row r="67" spans="1:25" s="356" customFormat="1" ht="11.25">
      <c r="A67" s="368"/>
      <c r="B67" s="368"/>
      <c r="C67" s="369"/>
      <c r="D67" s="369"/>
      <c r="E67" s="369"/>
      <c r="F67" s="369"/>
      <c r="G67" s="369"/>
      <c r="H67" s="369"/>
      <c r="I67" s="369"/>
      <c r="J67" s="369"/>
      <c r="K67" s="371"/>
      <c r="L67" s="369"/>
      <c r="M67" s="369"/>
      <c r="N67" s="369"/>
      <c r="O67" s="369"/>
      <c r="P67" s="369"/>
      <c r="Q67" s="369"/>
      <c r="R67" s="369"/>
      <c r="S67" s="369"/>
      <c r="T67" s="369"/>
      <c r="U67" s="369"/>
      <c r="V67" s="369"/>
      <c r="W67" s="369"/>
      <c r="X67" s="371"/>
      <c r="Y67" s="371"/>
    </row>
    <row r="68" spans="1:25" s="356" customFormat="1" ht="11.25">
      <c r="A68" s="368"/>
      <c r="B68" s="368"/>
      <c r="C68" s="369"/>
      <c r="D68" s="369"/>
      <c r="E68" s="369"/>
      <c r="F68" s="369"/>
      <c r="G68" s="369"/>
      <c r="H68" s="369"/>
      <c r="I68" s="369"/>
      <c r="J68" s="369"/>
      <c r="K68" s="371"/>
      <c r="L68" s="369"/>
      <c r="M68" s="369"/>
      <c r="N68" s="369"/>
      <c r="O68" s="369"/>
      <c r="P68" s="369"/>
      <c r="Q68" s="369"/>
      <c r="R68" s="369"/>
      <c r="S68" s="369"/>
      <c r="T68" s="369"/>
      <c r="U68" s="369"/>
      <c r="V68" s="369"/>
      <c r="W68" s="369"/>
      <c r="X68" s="371"/>
      <c r="Y68" s="371"/>
    </row>
    <row r="69" spans="1:25" s="356" customFormat="1" ht="11.25">
      <c r="A69" s="368"/>
      <c r="B69" s="368"/>
      <c r="C69" s="369"/>
      <c r="D69" s="369"/>
      <c r="E69" s="369"/>
      <c r="F69" s="369"/>
      <c r="G69" s="369"/>
      <c r="H69" s="369"/>
      <c r="I69" s="369"/>
      <c r="J69" s="369"/>
      <c r="K69" s="371"/>
      <c r="L69" s="369"/>
      <c r="M69" s="369"/>
      <c r="N69" s="369"/>
      <c r="O69" s="369"/>
      <c r="P69" s="369"/>
      <c r="Q69" s="369"/>
      <c r="R69" s="369"/>
      <c r="S69" s="369"/>
      <c r="T69" s="369"/>
      <c r="U69" s="369"/>
      <c r="V69" s="369"/>
      <c r="W69" s="369"/>
      <c r="X69" s="371"/>
      <c r="Y69" s="371"/>
    </row>
    <row r="70" spans="1:25" s="356" customFormat="1" ht="11.25">
      <c r="A70" s="368"/>
      <c r="B70" s="368"/>
      <c r="C70" s="369"/>
      <c r="D70" s="369"/>
      <c r="E70" s="369"/>
      <c r="F70" s="369"/>
      <c r="G70" s="369"/>
      <c r="H70" s="369"/>
      <c r="I70" s="369"/>
      <c r="J70" s="369"/>
      <c r="K70" s="371"/>
      <c r="L70" s="369"/>
      <c r="M70" s="369"/>
      <c r="N70" s="369"/>
      <c r="O70" s="369"/>
      <c r="P70" s="369"/>
      <c r="Q70" s="369"/>
      <c r="R70" s="369"/>
      <c r="S70" s="369"/>
      <c r="T70" s="369"/>
      <c r="U70" s="369"/>
      <c r="V70" s="369"/>
      <c r="W70" s="369"/>
      <c r="X70" s="371"/>
      <c r="Y70" s="371"/>
    </row>
    <row r="71" spans="1:25" s="356" customFormat="1" ht="11.25">
      <c r="A71" s="368"/>
      <c r="B71" s="368"/>
      <c r="C71" s="369"/>
      <c r="D71" s="369"/>
      <c r="E71" s="369"/>
      <c r="F71" s="369"/>
      <c r="G71" s="369"/>
      <c r="H71" s="369"/>
      <c r="I71" s="369"/>
      <c r="J71" s="369"/>
      <c r="K71" s="371"/>
      <c r="L71" s="369"/>
      <c r="M71" s="369"/>
      <c r="N71" s="369"/>
      <c r="O71" s="369"/>
      <c r="P71" s="369"/>
      <c r="Q71" s="369"/>
      <c r="R71" s="369"/>
      <c r="S71" s="369"/>
      <c r="T71" s="369"/>
      <c r="U71" s="369"/>
      <c r="V71" s="369"/>
      <c r="W71" s="369"/>
      <c r="X71" s="371"/>
      <c r="Y71" s="371"/>
    </row>
    <row r="72" spans="1:25" s="356" customFormat="1" ht="11.25">
      <c r="A72" s="368"/>
      <c r="B72" s="368"/>
      <c r="C72" s="369"/>
      <c r="D72" s="369"/>
      <c r="E72" s="369"/>
      <c r="F72" s="369"/>
      <c r="G72" s="369"/>
      <c r="H72" s="369"/>
      <c r="I72" s="369"/>
      <c r="J72" s="369"/>
      <c r="K72" s="371"/>
      <c r="L72" s="369"/>
      <c r="M72" s="369"/>
      <c r="N72" s="369"/>
      <c r="O72" s="369"/>
      <c r="P72" s="369"/>
      <c r="Q72" s="369"/>
      <c r="R72" s="369"/>
      <c r="S72" s="369"/>
      <c r="T72" s="369"/>
      <c r="U72" s="369"/>
      <c r="V72" s="369"/>
      <c r="W72" s="369"/>
      <c r="X72" s="371"/>
      <c r="Y72" s="371"/>
    </row>
    <row r="73" spans="1:25" s="356" customFormat="1" ht="11.25">
      <c r="A73" s="368"/>
      <c r="B73" s="368"/>
      <c r="C73" s="369"/>
      <c r="D73" s="369"/>
      <c r="E73" s="369"/>
      <c r="F73" s="369"/>
      <c r="G73" s="369"/>
      <c r="H73" s="369"/>
      <c r="I73" s="369"/>
      <c r="J73" s="369"/>
      <c r="K73" s="371"/>
      <c r="L73" s="369"/>
      <c r="M73" s="369"/>
      <c r="N73" s="369"/>
      <c r="O73" s="369"/>
      <c r="P73" s="369"/>
      <c r="Q73" s="369"/>
      <c r="R73" s="369"/>
      <c r="S73" s="369"/>
      <c r="T73" s="369"/>
      <c r="U73" s="369"/>
      <c r="V73" s="369"/>
      <c r="W73" s="369"/>
      <c r="X73" s="371"/>
      <c r="Y73" s="371"/>
    </row>
    <row r="74" spans="1:25" s="356" customFormat="1" ht="11.25">
      <c r="A74" s="368"/>
      <c r="B74" s="368"/>
      <c r="C74" s="369"/>
      <c r="D74" s="369"/>
      <c r="E74" s="369"/>
      <c r="F74" s="369"/>
      <c r="G74" s="369"/>
      <c r="H74" s="369"/>
      <c r="I74" s="369"/>
      <c r="J74" s="369"/>
      <c r="K74" s="371"/>
      <c r="L74" s="369"/>
      <c r="M74" s="369"/>
      <c r="N74" s="369"/>
      <c r="O74" s="369"/>
      <c r="P74" s="369"/>
      <c r="Q74" s="369"/>
      <c r="R74" s="369"/>
      <c r="S74" s="369"/>
      <c r="T74" s="369"/>
      <c r="U74" s="369"/>
      <c r="V74" s="369"/>
      <c r="W74" s="369"/>
      <c r="X74" s="371"/>
      <c r="Y74" s="371"/>
    </row>
    <row r="75" spans="1:25" s="356" customFormat="1" ht="11.25">
      <c r="A75" s="368"/>
      <c r="B75" s="368"/>
      <c r="C75" s="369"/>
      <c r="D75" s="369"/>
      <c r="E75" s="369"/>
      <c r="F75" s="369"/>
      <c r="G75" s="369"/>
      <c r="H75" s="369"/>
      <c r="I75" s="369"/>
      <c r="J75" s="369"/>
      <c r="K75" s="371"/>
      <c r="L75" s="369"/>
      <c r="M75" s="369"/>
      <c r="N75" s="369"/>
      <c r="O75" s="369"/>
      <c r="P75" s="369"/>
      <c r="Q75" s="369"/>
      <c r="R75" s="369"/>
      <c r="S75" s="369"/>
      <c r="T75" s="369"/>
      <c r="U75" s="369"/>
      <c r="V75" s="369"/>
      <c r="W75" s="369"/>
      <c r="X75" s="371"/>
      <c r="Y75" s="371"/>
    </row>
    <row r="76" spans="1:25" s="356" customFormat="1" ht="11.25">
      <c r="A76" s="368"/>
      <c r="B76" s="368"/>
      <c r="C76" s="369"/>
      <c r="D76" s="369"/>
      <c r="E76" s="369"/>
      <c r="F76" s="369"/>
      <c r="G76" s="369"/>
      <c r="H76" s="369"/>
      <c r="I76" s="369"/>
      <c r="J76" s="369"/>
      <c r="K76" s="371"/>
      <c r="L76" s="369"/>
      <c r="M76" s="369"/>
      <c r="N76" s="369"/>
      <c r="O76" s="369"/>
      <c r="P76" s="369"/>
      <c r="Q76" s="369"/>
      <c r="R76" s="369"/>
      <c r="S76" s="369"/>
      <c r="T76" s="369"/>
      <c r="U76" s="369"/>
      <c r="V76" s="369"/>
      <c r="W76" s="369"/>
      <c r="X76" s="371"/>
      <c r="Y76" s="371"/>
    </row>
    <row r="77" spans="1:25" s="356" customFormat="1" ht="11.25">
      <c r="A77" s="368"/>
      <c r="B77" s="368"/>
      <c r="C77" s="369"/>
      <c r="D77" s="369"/>
      <c r="E77" s="369"/>
      <c r="F77" s="369"/>
      <c r="G77" s="369"/>
      <c r="H77" s="369"/>
      <c r="I77" s="369"/>
      <c r="J77" s="369"/>
      <c r="K77" s="371"/>
      <c r="L77" s="369"/>
      <c r="M77" s="369"/>
      <c r="N77" s="369"/>
      <c r="O77" s="369"/>
      <c r="P77" s="369"/>
      <c r="Q77" s="369"/>
      <c r="R77" s="369"/>
      <c r="S77" s="369"/>
      <c r="T77" s="369"/>
      <c r="U77" s="369"/>
      <c r="V77" s="369"/>
      <c r="W77" s="369"/>
      <c r="X77" s="371"/>
      <c r="Y77" s="371"/>
    </row>
    <row r="78" spans="1:25" s="356" customFormat="1" ht="11.25">
      <c r="A78" s="368"/>
      <c r="B78" s="368"/>
      <c r="C78" s="369"/>
      <c r="D78" s="369"/>
      <c r="E78" s="369"/>
      <c r="F78" s="369"/>
      <c r="G78" s="369"/>
      <c r="H78" s="369"/>
      <c r="I78" s="369"/>
      <c r="J78" s="369"/>
      <c r="K78" s="371"/>
      <c r="L78" s="369"/>
      <c r="M78" s="369"/>
      <c r="N78" s="369"/>
      <c r="O78" s="369"/>
      <c r="P78" s="369"/>
      <c r="Q78" s="369"/>
      <c r="R78" s="369"/>
      <c r="S78" s="369"/>
      <c r="T78" s="369"/>
      <c r="U78" s="369"/>
      <c r="V78" s="369"/>
      <c r="W78" s="369"/>
      <c r="X78" s="371"/>
      <c r="Y78" s="371"/>
    </row>
    <row r="79" spans="1:25" s="356" customFormat="1" ht="11.25">
      <c r="A79" s="368"/>
      <c r="B79" s="368"/>
      <c r="C79" s="369"/>
      <c r="D79" s="369"/>
      <c r="E79" s="369"/>
      <c r="F79" s="369"/>
      <c r="G79" s="369"/>
      <c r="H79" s="369"/>
      <c r="I79" s="369"/>
      <c r="J79" s="369"/>
      <c r="K79" s="371"/>
      <c r="L79" s="369"/>
      <c r="M79" s="369"/>
      <c r="N79" s="369"/>
      <c r="O79" s="369"/>
      <c r="P79" s="369"/>
      <c r="Q79" s="369"/>
      <c r="R79" s="369"/>
      <c r="S79" s="369"/>
      <c r="T79" s="369"/>
      <c r="U79" s="369"/>
      <c r="V79" s="369"/>
      <c r="W79" s="369"/>
      <c r="X79" s="371"/>
      <c r="Y79" s="371"/>
    </row>
    <row r="80" spans="1:25" s="356" customFormat="1" ht="11.25">
      <c r="A80" s="368"/>
      <c r="B80" s="368"/>
      <c r="C80" s="369"/>
      <c r="D80" s="369"/>
      <c r="E80" s="369"/>
      <c r="F80" s="369"/>
      <c r="G80" s="369"/>
      <c r="H80" s="369"/>
      <c r="I80" s="369"/>
      <c r="J80" s="369"/>
      <c r="K80" s="371"/>
      <c r="L80" s="369"/>
      <c r="M80" s="369"/>
      <c r="N80" s="369"/>
      <c r="O80" s="369"/>
      <c r="P80" s="369"/>
      <c r="Q80" s="369"/>
      <c r="R80" s="369"/>
      <c r="S80" s="369"/>
      <c r="T80" s="369"/>
      <c r="U80" s="369"/>
      <c r="V80" s="369"/>
      <c r="W80" s="369"/>
      <c r="X80" s="371"/>
      <c r="Y80" s="371"/>
    </row>
    <row r="81" spans="1:25" s="356" customFormat="1" ht="11.25">
      <c r="A81" s="368"/>
      <c r="B81" s="368"/>
      <c r="C81" s="369"/>
      <c r="D81" s="369"/>
      <c r="E81" s="369"/>
      <c r="F81" s="369"/>
      <c r="G81" s="369"/>
      <c r="H81" s="369"/>
      <c r="I81" s="369"/>
      <c r="J81" s="369"/>
      <c r="K81" s="371"/>
      <c r="L81" s="369"/>
      <c r="M81" s="369"/>
      <c r="N81" s="369"/>
      <c r="O81" s="369"/>
      <c r="P81" s="369"/>
      <c r="Q81" s="369"/>
      <c r="R81" s="369"/>
      <c r="S81" s="369"/>
      <c r="T81" s="369"/>
      <c r="U81" s="369"/>
      <c r="V81" s="369"/>
      <c r="W81" s="369"/>
      <c r="X81" s="371"/>
      <c r="Y81" s="371"/>
    </row>
    <row r="82" spans="1:25" s="356" customFormat="1" ht="11.25">
      <c r="A82" s="368"/>
      <c r="B82" s="368"/>
      <c r="C82" s="369"/>
      <c r="D82" s="369"/>
      <c r="E82" s="369"/>
      <c r="F82" s="369"/>
      <c r="G82" s="369"/>
      <c r="H82" s="369"/>
      <c r="I82" s="369"/>
      <c r="J82" s="369"/>
      <c r="K82" s="371"/>
      <c r="L82" s="369"/>
      <c r="M82" s="369"/>
      <c r="N82" s="369"/>
      <c r="O82" s="369"/>
      <c r="P82" s="369"/>
      <c r="Q82" s="369"/>
      <c r="R82" s="369"/>
      <c r="S82" s="369"/>
      <c r="T82" s="369"/>
      <c r="U82" s="369"/>
      <c r="V82" s="369"/>
      <c r="W82" s="369"/>
      <c r="X82" s="371"/>
      <c r="Y82" s="371"/>
    </row>
    <row r="83" spans="1:25" s="356" customFormat="1" ht="11.25">
      <c r="A83" s="368"/>
      <c r="B83" s="368"/>
      <c r="C83" s="369"/>
      <c r="D83" s="369"/>
      <c r="E83" s="369"/>
      <c r="F83" s="369"/>
      <c r="G83" s="369"/>
      <c r="H83" s="369"/>
      <c r="I83" s="369"/>
      <c r="J83" s="369"/>
      <c r="K83" s="371"/>
      <c r="L83" s="369"/>
      <c r="M83" s="369"/>
      <c r="N83" s="369"/>
      <c r="O83" s="369"/>
      <c r="P83" s="369"/>
      <c r="Q83" s="369"/>
      <c r="R83" s="369"/>
      <c r="S83" s="369"/>
      <c r="T83" s="369"/>
      <c r="U83" s="369"/>
      <c r="V83" s="369"/>
      <c r="W83" s="369"/>
      <c r="X83" s="371"/>
      <c r="Y83" s="371"/>
    </row>
    <row r="84" spans="1:25" s="356" customFormat="1" ht="11.25">
      <c r="A84" s="368"/>
      <c r="B84" s="368"/>
      <c r="C84" s="369"/>
      <c r="D84" s="369"/>
      <c r="E84" s="369"/>
      <c r="F84" s="369"/>
      <c r="G84" s="369"/>
      <c r="H84" s="369"/>
      <c r="I84" s="369"/>
      <c r="J84" s="369"/>
      <c r="K84" s="371"/>
      <c r="L84" s="369"/>
      <c r="M84" s="369"/>
      <c r="N84" s="369"/>
      <c r="O84" s="369"/>
      <c r="P84" s="369"/>
      <c r="Q84" s="369"/>
      <c r="R84" s="369"/>
      <c r="S84" s="369"/>
      <c r="T84" s="369"/>
      <c r="U84" s="369"/>
      <c r="V84" s="369"/>
      <c r="W84" s="369"/>
      <c r="X84" s="371"/>
      <c r="Y84" s="371"/>
    </row>
    <row r="85" spans="1:25" s="356" customFormat="1" ht="11.25">
      <c r="A85" s="368"/>
      <c r="B85" s="368"/>
      <c r="C85" s="369"/>
      <c r="D85" s="369"/>
      <c r="E85" s="369"/>
      <c r="F85" s="369"/>
      <c r="G85" s="369"/>
      <c r="H85" s="369"/>
      <c r="I85" s="369"/>
      <c r="J85" s="369"/>
      <c r="K85" s="371"/>
      <c r="L85" s="369"/>
      <c r="M85" s="369"/>
      <c r="N85" s="369"/>
      <c r="O85" s="369"/>
      <c r="P85" s="369"/>
      <c r="Q85" s="369"/>
      <c r="R85" s="369"/>
      <c r="S85" s="369"/>
      <c r="T85" s="369"/>
      <c r="U85" s="369"/>
      <c r="V85" s="369"/>
      <c r="W85" s="369"/>
      <c r="X85" s="371"/>
      <c r="Y85" s="371"/>
    </row>
    <row r="86" spans="1:25" s="356" customFormat="1" ht="11.25">
      <c r="A86" s="368"/>
      <c r="B86" s="368"/>
      <c r="C86" s="369"/>
      <c r="D86" s="369"/>
      <c r="E86" s="369"/>
      <c r="F86" s="369"/>
      <c r="G86" s="369"/>
      <c r="H86" s="369"/>
      <c r="I86" s="369"/>
      <c r="J86" s="369"/>
      <c r="K86" s="371"/>
      <c r="L86" s="369"/>
      <c r="M86" s="369"/>
      <c r="N86" s="369"/>
      <c r="O86" s="369"/>
      <c r="P86" s="369"/>
      <c r="Q86" s="369"/>
      <c r="R86" s="369"/>
      <c r="S86" s="369"/>
      <c r="T86" s="369"/>
      <c r="U86" s="369"/>
      <c r="V86" s="369"/>
      <c r="W86" s="369"/>
      <c r="X86" s="371"/>
      <c r="Y86" s="371"/>
    </row>
    <row r="87" spans="1:25" s="356" customFormat="1" ht="11.25">
      <c r="A87" s="368"/>
      <c r="B87" s="368"/>
      <c r="C87" s="369"/>
      <c r="D87" s="369"/>
      <c r="E87" s="369"/>
      <c r="F87" s="369"/>
      <c r="G87" s="369"/>
      <c r="H87" s="369"/>
      <c r="I87" s="369"/>
      <c r="J87" s="369"/>
      <c r="K87" s="371"/>
      <c r="L87" s="369"/>
      <c r="M87" s="369"/>
      <c r="N87" s="369"/>
      <c r="O87" s="369"/>
      <c r="P87" s="369"/>
      <c r="Q87" s="369"/>
      <c r="R87" s="369"/>
      <c r="S87" s="369"/>
      <c r="T87" s="369"/>
      <c r="U87" s="369"/>
      <c r="V87" s="369"/>
      <c r="W87" s="369"/>
      <c r="X87" s="371"/>
      <c r="Y87" s="371"/>
    </row>
    <row r="88" spans="1:25" s="356" customFormat="1" ht="11.25">
      <c r="A88" s="368"/>
      <c r="B88" s="368"/>
      <c r="C88" s="369"/>
      <c r="D88" s="369"/>
      <c r="E88" s="369"/>
      <c r="F88" s="369"/>
      <c r="G88" s="369"/>
      <c r="H88" s="369"/>
      <c r="I88" s="369"/>
      <c r="J88" s="369"/>
      <c r="K88" s="371"/>
      <c r="L88" s="369"/>
      <c r="M88" s="369"/>
      <c r="N88" s="369"/>
      <c r="O88" s="369"/>
      <c r="P88" s="369"/>
      <c r="Q88" s="369"/>
      <c r="R88" s="369"/>
      <c r="S88" s="369"/>
      <c r="T88" s="369"/>
      <c r="U88" s="369"/>
      <c r="V88" s="369"/>
      <c r="W88" s="369"/>
      <c r="X88" s="371"/>
      <c r="Y88" s="371"/>
    </row>
    <row r="89" spans="1:25" s="356" customFormat="1" ht="11.25">
      <c r="A89" s="368"/>
      <c r="B89" s="368"/>
      <c r="C89" s="369"/>
      <c r="D89" s="369"/>
      <c r="E89" s="369"/>
      <c r="F89" s="369"/>
      <c r="G89" s="369"/>
      <c r="H89" s="369"/>
      <c r="I89" s="369"/>
      <c r="J89" s="369"/>
      <c r="K89" s="371"/>
      <c r="L89" s="369"/>
      <c r="M89" s="369"/>
      <c r="N89" s="369"/>
      <c r="O89" s="369"/>
      <c r="P89" s="369"/>
      <c r="Q89" s="369"/>
      <c r="R89" s="369"/>
      <c r="S89" s="369"/>
      <c r="T89" s="369"/>
      <c r="U89" s="369"/>
      <c r="V89" s="369"/>
      <c r="W89" s="369"/>
      <c r="X89" s="371"/>
      <c r="Y89" s="371"/>
    </row>
    <row r="90" spans="1:25" s="356" customFormat="1" ht="11.25">
      <c r="A90" s="368"/>
      <c r="B90" s="368"/>
      <c r="C90" s="369"/>
      <c r="D90" s="369"/>
      <c r="E90" s="369"/>
      <c r="F90" s="369"/>
      <c r="G90" s="369"/>
      <c r="H90" s="369"/>
      <c r="I90" s="369"/>
      <c r="J90" s="369"/>
      <c r="K90" s="371"/>
      <c r="L90" s="369"/>
      <c r="M90" s="369"/>
      <c r="N90" s="369"/>
      <c r="O90" s="369"/>
      <c r="P90" s="369"/>
      <c r="Q90" s="369"/>
      <c r="R90" s="369"/>
      <c r="S90" s="369"/>
      <c r="T90" s="369"/>
      <c r="U90" s="369"/>
      <c r="V90" s="369"/>
      <c r="W90" s="369"/>
      <c r="X90" s="371"/>
      <c r="Y90" s="371"/>
    </row>
    <row r="91" spans="1:25" s="356" customFormat="1" ht="11.25">
      <c r="A91" s="368"/>
      <c r="B91" s="368"/>
      <c r="C91" s="369"/>
      <c r="D91" s="369"/>
      <c r="E91" s="369"/>
      <c r="F91" s="369"/>
      <c r="G91" s="369"/>
      <c r="H91" s="369"/>
      <c r="I91" s="369"/>
      <c r="J91" s="369"/>
      <c r="K91" s="371"/>
      <c r="L91" s="369"/>
      <c r="M91" s="369"/>
      <c r="N91" s="369"/>
      <c r="O91" s="369"/>
      <c r="P91" s="369"/>
      <c r="Q91" s="369"/>
      <c r="R91" s="369"/>
      <c r="S91" s="369"/>
      <c r="T91" s="369"/>
      <c r="U91" s="369"/>
      <c r="V91" s="369"/>
      <c r="W91" s="369"/>
      <c r="X91" s="371"/>
      <c r="Y91" s="371"/>
    </row>
    <row r="92" spans="1:25" s="356" customFormat="1" ht="11.25">
      <c r="A92" s="368"/>
      <c r="B92" s="368"/>
      <c r="C92" s="369"/>
      <c r="D92" s="369"/>
      <c r="E92" s="369"/>
      <c r="F92" s="369"/>
      <c r="G92" s="369"/>
      <c r="H92" s="369"/>
      <c r="I92" s="369"/>
      <c r="J92" s="369"/>
      <c r="K92" s="371"/>
      <c r="L92" s="369"/>
      <c r="M92" s="369"/>
      <c r="N92" s="369"/>
      <c r="O92" s="369"/>
      <c r="P92" s="369"/>
      <c r="Q92" s="369"/>
      <c r="R92" s="369"/>
      <c r="S92" s="369"/>
      <c r="T92" s="369"/>
      <c r="U92" s="369"/>
      <c r="V92" s="369"/>
      <c r="W92" s="369"/>
      <c r="X92" s="371"/>
      <c r="Y92" s="371"/>
    </row>
    <row r="93" spans="1:25" s="356" customFormat="1" ht="11.25">
      <c r="A93" s="368"/>
      <c r="B93" s="368"/>
      <c r="C93" s="369"/>
      <c r="D93" s="369"/>
      <c r="E93" s="369"/>
      <c r="F93" s="369"/>
      <c r="G93" s="369"/>
      <c r="H93" s="369"/>
      <c r="I93" s="369"/>
      <c r="J93" s="369"/>
      <c r="K93" s="371"/>
      <c r="L93" s="369"/>
      <c r="M93" s="369"/>
      <c r="N93" s="369"/>
      <c r="O93" s="369"/>
      <c r="P93" s="369"/>
      <c r="Q93" s="369"/>
      <c r="R93" s="369"/>
      <c r="S93" s="369"/>
      <c r="T93" s="369"/>
      <c r="U93" s="369"/>
      <c r="V93" s="369"/>
      <c r="W93" s="369"/>
      <c r="X93" s="371"/>
      <c r="Y93" s="371"/>
    </row>
    <row r="94" spans="1:25" s="356" customFormat="1" ht="11.25">
      <c r="A94" s="368"/>
      <c r="B94" s="368"/>
      <c r="C94" s="369"/>
      <c r="D94" s="369"/>
      <c r="E94" s="369"/>
      <c r="F94" s="369"/>
      <c r="G94" s="369"/>
      <c r="H94" s="369"/>
      <c r="I94" s="369"/>
      <c r="J94" s="369"/>
      <c r="K94" s="371"/>
      <c r="L94" s="369"/>
      <c r="M94" s="369"/>
      <c r="N94" s="369"/>
      <c r="O94" s="369"/>
      <c r="P94" s="369"/>
      <c r="Q94" s="369"/>
      <c r="R94" s="369"/>
      <c r="S94" s="369"/>
      <c r="T94" s="369"/>
      <c r="U94" s="369"/>
      <c r="V94" s="369"/>
      <c r="W94" s="369"/>
      <c r="X94" s="371"/>
      <c r="Y94" s="371"/>
    </row>
    <row r="95" spans="1:25" s="356" customFormat="1" ht="11.25">
      <c r="A95" s="368"/>
      <c r="B95" s="368"/>
      <c r="C95" s="369"/>
      <c r="D95" s="369"/>
      <c r="E95" s="369"/>
      <c r="F95" s="369"/>
      <c r="G95" s="369"/>
      <c r="H95" s="369"/>
      <c r="I95" s="369"/>
      <c r="J95" s="369"/>
      <c r="K95" s="371"/>
      <c r="L95" s="369"/>
      <c r="M95" s="369"/>
      <c r="N95" s="369"/>
      <c r="O95" s="369"/>
      <c r="P95" s="369"/>
      <c r="Q95" s="369"/>
      <c r="R95" s="369"/>
      <c r="S95" s="369"/>
      <c r="T95" s="369"/>
      <c r="U95" s="369"/>
      <c r="V95" s="369"/>
      <c r="W95" s="369"/>
      <c r="X95" s="371"/>
      <c r="Y95" s="371"/>
    </row>
    <row r="96" spans="1:25" s="356" customFormat="1" ht="11.25">
      <c r="A96" s="368"/>
      <c r="B96" s="368"/>
      <c r="C96" s="369"/>
      <c r="D96" s="369"/>
      <c r="E96" s="369"/>
      <c r="F96" s="369"/>
      <c r="G96" s="369"/>
      <c r="H96" s="369"/>
      <c r="I96" s="369"/>
      <c r="J96" s="369"/>
      <c r="K96" s="371"/>
      <c r="L96" s="369"/>
      <c r="M96" s="369"/>
      <c r="N96" s="369"/>
      <c r="O96" s="369"/>
      <c r="P96" s="369"/>
      <c r="Q96" s="369"/>
      <c r="R96" s="369"/>
      <c r="S96" s="369"/>
      <c r="T96" s="369"/>
      <c r="U96" s="369"/>
      <c r="V96" s="369"/>
      <c r="W96" s="369"/>
      <c r="X96" s="371"/>
      <c r="Y96" s="371"/>
    </row>
    <row r="97" spans="1:25" s="356" customFormat="1" ht="11.25">
      <c r="A97" s="368"/>
      <c r="B97" s="368"/>
      <c r="C97" s="369"/>
      <c r="D97" s="369"/>
      <c r="E97" s="369"/>
      <c r="F97" s="369"/>
      <c r="G97" s="369"/>
      <c r="H97" s="369"/>
      <c r="I97" s="369"/>
      <c r="J97" s="369"/>
      <c r="K97" s="371"/>
      <c r="L97" s="369"/>
      <c r="M97" s="369"/>
      <c r="N97" s="369"/>
      <c r="O97" s="369"/>
      <c r="P97" s="369"/>
      <c r="Q97" s="369"/>
      <c r="R97" s="369"/>
      <c r="S97" s="369"/>
      <c r="T97" s="369"/>
      <c r="U97" s="369"/>
      <c r="V97" s="369"/>
      <c r="W97" s="369"/>
      <c r="X97" s="371"/>
      <c r="Y97" s="371"/>
    </row>
    <row r="98" spans="1:25" s="356" customFormat="1" ht="11.25">
      <c r="A98" s="368"/>
      <c r="B98" s="368"/>
      <c r="C98" s="369"/>
      <c r="D98" s="369"/>
      <c r="E98" s="369"/>
      <c r="F98" s="369"/>
      <c r="G98" s="369"/>
      <c r="H98" s="369"/>
      <c r="I98" s="369"/>
      <c r="J98" s="369"/>
      <c r="K98" s="371"/>
      <c r="L98" s="369"/>
      <c r="M98" s="369"/>
      <c r="N98" s="369"/>
      <c r="O98" s="369"/>
      <c r="P98" s="369"/>
      <c r="Q98" s="369"/>
      <c r="R98" s="369"/>
      <c r="S98" s="369"/>
      <c r="T98" s="369"/>
      <c r="U98" s="369"/>
      <c r="V98" s="369"/>
      <c r="W98" s="369"/>
      <c r="X98" s="371"/>
      <c r="Y98" s="371"/>
    </row>
    <row r="99" spans="1:25" s="356" customFormat="1" ht="11.25">
      <c r="A99" s="368"/>
      <c r="B99" s="368"/>
      <c r="C99" s="369"/>
      <c r="D99" s="369"/>
      <c r="E99" s="369"/>
      <c r="F99" s="369"/>
      <c r="G99" s="369"/>
      <c r="H99" s="369"/>
      <c r="I99" s="369"/>
      <c r="J99" s="369"/>
      <c r="K99" s="371"/>
      <c r="L99" s="369"/>
      <c r="M99" s="369"/>
      <c r="N99" s="369"/>
      <c r="O99" s="369"/>
      <c r="P99" s="369"/>
      <c r="Q99" s="369"/>
      <c r="R99" s="369"/>
      <c r="S99" s="369"/>
      <c r="T99" s="369"/>
      <c r="U99" s="369"/>
      <c r="V99" s="369"/>
      <c r="W99" s="369"/>
      <c r="X99" s="371"/>
      <c r="Y99" s="371"/>
    </row>
    <row r="100" spans="1:25" s="356" customFormat="1" ht="11.25">
      <c r="A100" s="368"/>
      <c r="B100" s="368"/>
      <c r="C100" s="369"/>
      <c r="D100" s="369"/>
      <c r="E100" s="369"/>
      <c r="F100" s="369"/>
      <c r="G100" s="369"/>
      <c r="H100" s="369"/>
      <c r="I100" s="369"/>
      <c r="J100" s="369"/>
      <c r="K100" s="371"/>
      <c r="L100" s="369"/>
      <c r="M100" s="369"/>
      <c r="N100" s="369"/>
      <c r="O100" s="369"/>
      <c r="P100" s="369"/>
      <c r="Q100" s="369"/>
      <c r="R100" s="369"/>
      <c r="S100" s="369"/>
      <c r="T100" s="369"/>
      <c r="U100" s="369"/>
      <c r="V100" s="369"/>
      <c r="W100" s="369"/>
      <c r="X100" s="371"/>
      <c r="Y100" s="371"/>
    </row>
    <row r="101" spans="1:25" s="356" customFormat="1" ht="11.25">
      <c r="A101" s="368"/>
      <c r="B101" s="368"/>
      <c r="C101" s="369"/>
      <c r="D101" s="369"/>
      <c r="E101" s="369"/>
      <c r="F101" s="369"/>
      <c r="G101" s="369"/>
      <c r="H101" s="369"/>
      <c r="I101" s="369"/>
      <c r="J101" s="369"/>
      <c r="K101" s="371"/>
      <c r="L101" s="369"/>
      <c r="M101" s="369"/>
      <c r="N101" s="369"/>
      <c r="O101" s="369"/>
      <c r="P101" s="369"/>
      <c r="Q101" s="369"/>
      <c r="R101" s="369"/>
      <c r="S101" s="369"/>
      <c r="T101" s="369"/>
      <c r="U101" s="369"/>
      <c r="V101" s="369"/>
      <c r="W101" s="369"/>
      <c r="X101" s="371"/>
      <c r="Y101" s="371"/>
    </row>
  </sheetData>
  <sheetProtection selectLockedCells="1"/>
  <mergeCells count="58">
    <mergeCell ref="A3:I3"/>
    <mergeCell ref="A4:I4"/>
    <mergeCell ref="H6:I7"/>
    <mergeCell ref="R3:Y3"/>
    <mergeCell ref="T8:T10"/>
    <mergeCell ref="S8:S10"/>
    <mergeCell ref="L6:Q7"/>
    <mergeCell ref="E8:E10"/>
    <mergeCell ref="F8:F10"/>
    <mergeCell ref="I8:I10"/>
    <mergeCell ref="A6:B10"/>
    <mergeCell ref="G8:G10"/>
    <mergeCell ref="C6:C10"/>
    <mergeCell ref="D6:D10"/>
    <mergeCell ref="E6:G7"/>
    <mergeCell ref="H8:H10"/>
    <mergeCell ref="J3:Q3"/>
    <mergeCell ref="X6:Y10"/>
    <mergeCell ref="W8:W10"/>
    <mergeCell ref="L8:L10"/>
    <mergeCell ref="J6:K10"/>
    <mergeCell ref="R6:T7"/>
    <mergeCell ref="O8:O10"/>
    <mergeCell ref="U6:W7"/>
    <mergeCell ref="M8:M10"/>
    <mergeCell ref="P8:P10"/>
    <mergeCell ref="R8:R10"/>
    <mergeCell ref="V8:V10"/>
    <mergeCell ref="N8:N10"/>
    <mergeCell ref="U8:U10"/>
    <mergeCell ref="Q8:Q10"/>
    <mergeCell ref="X17:X19"/>
    <mergeCell ref="A15:B15"/>
    <mergeCell ref="X22:Y22"/>
    <mergeCell ref="A22:B22"/>
    <mergeCell ref="J20:K20"/>
    <mergeCell ref="J21:K21"/>
    <mergeCell ref="J22:K22"/>
    <mergeCell ref="X20:Y20"/>
    <mergeCell ref="A21:B21"/>
    <mergeCell ref="A20:B20"/>
    <mergeCell ref="X21:Y21"/>
    <mergeCell ref="J17:J19"/>
    <mergeCell ref="X15:Y15"/>
    <mergeCell ref="A17:A19"/>
    <mergeCell ref="A11:B11"/>
    <mergeCell ref="X11:Y11"/>
    <mergeCell ref="J15:K15"/>
    <mergeCell ref="X12:Y12"/>
    <mergeCell ref="J11:K11"/>
    <mergeCell ref="X13:Y13"/>
    <mergeCell ref="A14:B14"/>
    <mergeCell ref="J14:K14"/>
    <mergeCell ref="X14:Y14"/>
    <mergeCell ref="A12:B12"/>
    <mergeCell ref="J12:K12"/>
    <mergeCell ref="A13:B13"/>
    <mergeCell ref="J13:K13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9" max="22" man="1"/>
    <brk id="17" max="22" man="1"/>
  </colBreaks>
  <ignoredErrors>
    <ignoredError sqref="U17:U22" unlockedFormula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1"/>
  <sheetViews>
    <sheetView view="pageBreakPreview" zoomScaleNormal="100" zoomScaleSheetLayoutView="100" workbookViewId="0">
      <selection activeCell="G19" sqref="G19"/>
    </sheetView>
  </sheetViews>
  <sheetFormatPr defaultRowHeight="11.25"/>
  <cols>
    <col min="1" max="1" width="13.625" style="74" customWidth="1"/>
    <col min="2" max="2" width="11.125" style="74" customWidth="1"/>
    <col min="3" max="3" width="11.125" style="70" customWidth="1"/>
    <col min="4" max="7" width="8.625" style="70" customWidth="1"/>
    <col min="8" max="8" width="12" style="70" customWidth="1"/>
    <col min="9" max="9" width="11.125" style="70" customWidth="1"/>
    <col min="10" max="10" width="9.375" style="70" customWidth="1"/>
    <col min="11" max="15" width="9.5" style="70" customWidth="1"/>
    <col min="16" max="16" width="14.125" style="70" customWidth="1"/>
    <col min="17" max="17" width="7.125" style="70" customWidth="1"/>
    <col min="18" max="18" width="11.625" style="70" customWidth="1"/>
    <col min="19" max="24" width="10.625" style="70" customWidth="1"/>
    <col min="25" max="16384" width="9" style="71"/>
  </cols>
  <sheetData>
    <row r="1" spans="1:24" s="933" customFormat="1" ht="14.1" customHeight="1">
      <c r="A1" s="931" t="s">
        <v>1154</v>
      </c>
      <c r="B1" s="931"/>
      <c r="C1" s="932"/>
      <c r="D1" s="932"/>
      <c r="E1" s="932"/>
      <c r="F1" s="932"/>
      <c r="G1" s="932"/>
      <c r="J1" s="932"/>
      <c r="K1" s="932"/>
      <c r="L1" s="932"/>
      <c r="M1" s="932"/>
      <c r="N1" s="932"/>
      <c r="O1" s="932"/>
      <c r="P1" s="928" t="s">
        <v>1047</v>
      </c>
      <c r="Q1" s="931" t="s">
        <v>1155</v>
      </c>
      <c r="R1" s="932"/>
      <c r="S1" s="932"/>
      <c r="T1" s="932"/>
      <c r="U1" s="932"/>
      <c r="V1" s="932"/>
      <c r="W1" s="932"/>
      <c r="X1" s="932"/>
    </row>
    <row r="2" spans="1:24" ht="14.1" customHeight="1"/>
    <row r="3" spans="1:24" s="1137" customFormat="1" ht="20.100000000000001" customHeight="1">
      <c r="A3" s="1706" t="s">
        <v>1156</v>
      </c>
      <c r="B3" s="1706"/>
      <c r="C3" s="1706"/>
      <c r="D3" s="1706"/>
      <c r="E3" s="1706"/>
      <c r="F3" s="1706"/>
      <c r="G3" s="1706"/>
      <c r="H3" s="1706"/>
      <c r="I3" s="1706" t="s">
        <v>523</v>
      </c>
      <c r="J3" s="1706"/>
      <c r="K3" s="1706"/>
      <c r="L3" s="1706"/>
      <c r="M3" s="1706"/>
      <c r="N3" s="1706"/>
      <c r="O3" s="1706"/>
      <c r="P3" s="1706"/>
      <c r="Q3" s="1706" t="s">
        <v>524</v>
      </c>
      <c r="R3" s="1706"/>
      <c r="S3" s="1706"/>
      <c r="T3" s="1706"/>
      <c r="U3" s="1706"/>
      <c r="V3" s="1706"/>
      <c r="W3" s="1706"/>
      <c r="X3" s="1706"/>
    </row>
    <row r="4" spans="1:24" s="1138" customFormat="1" ht="24" customHeight="1">
      <c r="Q4" s="1707" t="s">
        <v>525</v>
      </c>
      <c r="R4" s="1707"/>
      <c r="S4" s="1707"/>
      <c r="T4" s="1707"/>
      <c r="U4" s="1707"/>
      <c r="V4" s="1707"/>
      <c r="W4" s="1707"/>
      <c r="X4" s="1707"/>
    </row>
    <row r="5" spans="1:24" s="184" customFormat="1" ht="18" customHeight="1" thickBot="1">
      <c r="A5" s="184" t="s">
        <v>55</v>
      </c>
      <c r="B5" s="373"/>
      <c r="J5" s="373"/>
      <c r="K5" s="373"/>
      <c r="L5" s="373"/>
      <c r="M5" s="373"/>
      <c r="N5" s="373"/>
      <c r="O5" s="373"/>
      <c r="P5" s="374" t="s">
        <v>56</v>
      </c>
      <c r="Q5" s="373" t="s">
        <v>55</v>
      </c>
      <c r="R5" s="373"/>
      <c r="X5" s="374" t="s">
        <v>56</v>
      </c>
    </row>
    <row r="6" spans="1:24" s="296" customFormat="1" ht="12.95" customHeight="1">
      <c r="A6" s="1851" t="s">
        <v>45</v>
      </c>
      <c r="B6" s="1854" t="s">
        <v>57</v>
      </c>
      <c r="C6" s="1857" t="s">
        <v>67</v>
      </c>
      <c r="D6" s="1861" t="s">
        <v>68</v>
      </c>
      <c r="E6" s="1862"/>
      <c r="F6" s="1862"/>
      <c r="G6" s="1863"/>
      <c r="H6" s="1864" t="s">
        <v>69</v>
      </c>
      <c r="I6" s="1867" t="s">
        <v>1157</v>
      </c>
      <c r="J6" s="1864" t="s">
        <v>1158</v>
      </c>
      <c r="K6" s="1864"/>
      <c r="L6" s="1867"/>
      <c r="M6" s="1890" t="s">
        <v>1159</v>
      </c>
      <c r="N6" s="1864"/>
      <c r="O6" s="1891"/>
      <c r="P6" s="1894" t="s">
        <v>1160</v>
      </c>
      <c r="Q6" s="1896" t="s">
        <v>1161</v>
      </c>
      <c r="R6" s="1897"/>
      <c r="S6" s="1870" t="s">
        <v>1162</v>
      </c>
      <c r="T6" s="1896"/>
      <c r="U6" s="1896"/>
      <c r="V6" s="1915"/>
      <c r="W6" s="1910" t="s">
        <v>1163</v>
      </c>
      <c r="X6" s="1870" t="s">
        <v>1164</v>
      </c>
    </row>
    <row r="7" spans="1:24" s="296" customFormat="1" ht="12.95" customHeight="1">
      <c r="A7" s="1852"/>
      <c r="B7" s="1855"/>
      <c r="C7" s="1858"/>
      <c r="D7" s="1873" t="s">
        <v>1165</v>
      </c>
      <c r="E7" s="1874"/>
      <c r="F7" s="1874"/>
      <c r="G7" s="1875"/>
      <c r="H7" s="1865"/>
      <c r="I7" s="1868"/>
      <c r="J7" s="1865" t="s">
        <v>1166</v>
      </c>
      <c r="K7" s="1902"/>
      <c r="L7" s="1903"/>
      <c r="M7" s="1892"/>
      <c r="N7" s="1865"/>
      <c r="O7" s="1893"/>
      <c r="P7" s="1858"/>
      <c r="Q7" s="1898"/>
      <c r="R7" s="1899"/>
      <c r="S7" s="1871"/>
      <c r="T7" s="1916"/>
      <c r="U7" s="1916"/>
      <c r="V7" s="1917"/>
      <c r="W7" s="1881"/>
      <c r="X7" s="1871"/>
    </row>
    <row r="8" spans="1:24" s="296" customFormat="1" ht="11.1" customHeight="1">
      <c r="A8" s="1852"/>
      <c r="B8" s="1855"/>
      <c r="C8" s="1859"/>
      <c r="D8" s="1876"/>
      <c r="E8" s="1832" t="s">
        <v>1167</v>
      </c>
      <c r="F8" s="1880" t="s">
        <v>1168</v>
      </c>
      <c r="G8" s="1880" t="s">
        <v>1169</v>
      </c>
      <c r="H8" s="1865"/>
      <c r="I8" s="1868"/>
      <c r="J8" s="1888"/>
      <c r="K8" s="1904" t="s">
        <v>1170</v>
      </c>
      <c r="L8" s="1904" t="s">
        <v>1171</v>
      </c>
      <c r="M8" s="1907"/>
      <c r="N8" s="1909" t="s">
        <v>1170</v>
      </c>
      <c r="O8" s="1883" t="s">
        <v>1171</v>
      </c>
      <c r="P8" s="1858"/>
      <c r="Q8" s="1898"/>
      <c r="R8" s="1899"/>
      <c r="S8" s="1886"/>
      <c r="T8" s="1913" t="s">
        <v>1172</v>
      </c>
      <c r="U8" s="1913" t="s">
        <v>1173</v>
      </c>
      <c r="V8" s="1880" t="s">
        <v>1174</v>
      </c>
      <c r="W8" s="1881"/>
      <c r="X8" s="1871"/>
    </row>
    <row r="9" spans="1:24" s="296" customFormat="1" ht="11.1" customHeight="1">
      <c r="A9" s="1852"/>
      <c r="B9" s="1855"/>
      <c r="C9" s="1859"/>
      <c r="D9" s="1876"/>
      <c r="E9" s="1878"/>
      <c r="F9" s="1881"/>
      <c r="G9" s="1881"/>
      <c r="H9" s="1865"/>
      <c r="I9" s="1868"/>
      <c r="J9" s="1888"/>
      <c r="K9" s="1905"/>
      <c r="L9" s="1905"/>
      <c r="M9" s="1907"/>
      <c r="N9" s="1868"/>
      <c r="O9" s="1884"/>
      <c r="P9" s="1858"/>
      <c r="Q9" s="1898"/>
      <c r="R9" s="1899"/>
      <c r="S9" s="1886"/>
      <c r="T9" s="1907"/>
      <c r="U9" s="1907"/>
      <c r="V9" s="1881"/>
      <c r="W9" s="1881"/>
      <c r="X9" s="1871"/>
    </row>
    <row r="10" spans="1:24" s="296" customFormat="1" ht="9.9499999999999993" customHeight="1">
      <c r="A10" s="1852"/>
      <c r="B10" s="1855"/>
      <c r="C10" s="1859"/>
      <c r="D10" s="1876"/>
      <c r="E10" s="1878"/>
      <c r="F10" s="1881"/>
      <c r="G10" s="1881"/>
      <c r="H10" s="1865"/>
      <c r="I10" s="1868"/>
      <c r="J10" s="1888"/>
      <c r="K10" s="1905"/>
      <c r="L10" s="1905"/>
      <c r="M10" s="1907"/>
      <c r="N10" s="1868"/>
      <c r="O10" s="1884"/>
      <c r="P10" s="1858"/>
      <c r="Q10" s="1898"/>
      <c r="R10" s="1899"/>
      <c r="S10" s="1886"/>
      <c r="T10" s="1907"/>
      <c r="U10" s="1907"/>
      <c r="V10" s="1881"/>
      <c r="W10" s="1881"/>
      <c r="X10" s="1871"/>
    </row>
    <row r="11" spans="1:24" s="296" customFormat="1" ht="9.9499999999999993" customHeight="1">
      <c r="A11" s="1853"/>
      <c r="B11" s="1856"/>
      <c r="C11" s="1860"/>
      <c r="D11" s="1877"/>
      <c r="E11" s="1879"/>
      <c r="F11" s="1882"/>
      <c r="G11" s="1882"/>
      <c r="H11" s="1866"/>
      <c r="I11" s="1869"/>
      <c r="J11" s="1889"/>
      <c r="K11" s="1906"/>
      <c r="L11" s="1906"/>
      <c r="M11" s="1908"/>
      <c r="N11" s="1869"/>
      <c r="O11" s="1885"/>
      <c r="P11" s="1895"/>
      <c r="Q11" s="1900"/>
      <c r="R11" s="1901"/>
      <c r="S11" s="1887"/>
      <c r="T11" s="1908"/>
      <c r="U11" s="1908"/>
      <c r="V11" s="1882"/>
      <c r="W11" s="1882"/>
      <c r="X11" s="1872"/>
    </row>
    <row r="12" spans="1:24" s="17" customFormat="1" ht="17.25" customHeight="1">
      <c r="A12" s="1148" t="s">
        <v>566</v>
      </c>
      <c r="B12" s="13">
        <v>450474</v>
      </c>
      <c r="C12" s="13">
        <v>142717</v>
      </c>
      <c r="D12" s="13">
        <v>44908</v>
      </c>
      <c r="E12" s="13">
        <v>13324</v>
      </c>
      <c r="F12" s="13">
        <v>26424</v>
      </c>
      <c r="G12" s="13">
        <v>5160</v>
      </c>
      <c r="H12" s="13">
        <v>19107</v>
      </c>
      <c r="I12" s="1139">
        <v>0</v>
      </c>
      <c r="J12" s="13">
        <v>50432</v>
      </c>
      <c r="K12" s="13">
        <v>34509</v>
      </c>
      <c r="L12" s="13">
        <v>15923</v>
      </c>
      <c r="M12" s="13">
        <v>111205</v>
      </c>
      <c r="N12" s="53">
        <v>104692</v>
      </c>
      <c r="O12" s="262">
        <v>6513</v>
      </c>
      <c r="P12" s="1147" t="s">
        <v>566</v>
      </c>
      <c r="Q12" s="1911" t="s">
        <v>566</v>
      </c>
      <c r="R12" s="1914"/>
      <c r="S12" s="1139">
        <v>13355</v>
      </c>
      <c r="T12" s="1139">
        <v>4203</v>
      </c>
      <c r="U12" s="1139">
        <v>7051</v>
      </c>
      <c r="V12" s="1139">
        <v>2101</v>
      </c>
      <c r="W12" s="1139">
        <v>8455</v>
      </c>
      <c r="X12" s="1139">
        <v>60295</v>
      </c>
    </row>
    <row r="13" spans="1:24" s="17" customFormat="1" ht="17.25" customHeight="1">
      <c r="A13" s="1148" t="s">
        <v>844</v>
      </c>
      <c r="B13" s="13">
        <v>445419</v>
      </c>
      <c r="C13" s="13">
        <v>137588</v>
      </c>
      <c r="D13" s="13">
        <v>45288</v>
      </c>
      <c r="E13" s="13">
        <v>13362</v>
      </c>
      <c r="F13" s="13">
        <v>26183</v>
      </c>
      <c r="G13" s="13">
        <v>5743</v>
      </c>
      <c r="H13" s="13">
        <v>19532</v>
      </c>
      <c r="I13" s="1139">
        <v>0</v>
      </c>
      <c r="J13" s="13">
        <v>48489</v>
      </c>
      <c r="K13" s="13">
        <v>33611</v>
      </c>
      <c r="L13" s="13">
        <v>14878</v>
      </c>
      <c r="M13" s="13">
        <v>112297</v>
      </c>
      <c r="N13" s="53">
        <v>106766</v>
      </c>
      <c r="O13" s="262">
        <v>5531</v>
      </c>
      <c r="P13" s="1147" t="s">
        <v>844</v>
      </c>
      <c r="Q13" s="1911" t="s">
        <v>1175</v>
      </c>
      <c r="R13" s="1914"/>
      <c r="S13" s="1139">
        <v>13286</v>
      </c>
      <c r="T13" s="1139">
        <v>4095</v>
      </c>
      <c r="U13" s="1139">
        <v>6949</v>
      </c>
      <c r="V13" s="1139">
        <v>2242</v>
      </c>
      <c r="W13" s="1139">
        <v>8734</v>
      </c>
      <c r="X13" s="1139">
        <v>60205</v>
      </c>
    </row>
    <row r="14" spans="1:24" s="17" customFormat="1" ht="17.25" customHeight="1">
      <c r="A14" s="1148" t="s">
        <v>1009</v>
      </c>
      <c r="B14" s="13">
        <v>444263</v>
      </c>
      <c r="C14" s="13">
        <v>137450</v>
      </c>
      <c r="D14" s="13">
        <v>46350</v>
      </c>
      <c r="E14" s="13">
        <v>12793</v>
      </c>
      <c r="F14" s="13">
        <v>27270</v>
      </c>
      <c r="G14" s="13">
        <v>6287</v>
      </c>
      <c r="H14" s="13">
        <v>20195</v>
      </c>
      <c r="I14" s="1139">
        <v>0</v>
      </c>
      <c r="J14" s="13">
        <v>46466</v>
      </c>
      <c r="K14" s="13">
        <v>28957</v>
      </c>
      <c r="L14" s="13">
        <v>17509</v>
      </c>
      <c r="M14" s="13">
        <v>111823</v>
      </c>
      <c r="N14" s="53">
        <v>106864</v>
      </c>
      <c r="O14" s="262">
        <v>4959</v>
      </c>
      <c r="P14" s="1147" t="s">
        <v>1009</v>
      </c>
      <c r="Q14" s="1911" t="s">
        <v>1009</v>
      </c>
      <c r="R14" s="1912"/>
      <c r="S14" s="1139">
        <v>13073</v>
      </c>
      <c r="T14" s="1139">
        <v>3869</v>
      </c>
      <c r="U14" s="1139">
        <v>7121</v>
      </c>
      <c r="V14" s="1139">
        <v>2083</v>
      </c>
      <c r="W14" s="1139">
        <v>8613</v>
      </c>
      <c r="X14" s="1139">
        <v>60293</v>
      </c>
    </row>
    <row r="15" spans="1:24" s="17" customFormat="1" ht="17.25" customHeight="1">
      <c r="A15" s="1148" t="s">
        <v>1010</v>
      </c>
      <c r="B15" s="13">
        <v>445983</v>
      </c>
      <c r="C15" s="13">
        <v>135089</v>
      </c>
      <c r="D15" s="13">
        <v>47113</v>
      </c>
      <c r="E15" s="13">
        <v>12611</v>
      </c>
      <c r="F15" s="13">
        <v>27769</v>
      </c>
      <c r="G15" s="13">
        <v>6733</v>
      </c>
      <c r="H15" s="13">
        <v>20937</v>
      </c>
      <c r="I15" s="1139">
        <v>0</v>
      </c>
      <c r="J15" s="13">
        <v>44788</v>
      </c>
      <c r="K15" s="13">
        <v>27741</v>
      </c>
      <c r="L15" s="13">
        <v>17047</v>
      </c>
      <c r="M15" s="13">
        <v>115364</v>
      </c>
      <c r="N15" s="53">
        <v>109732</v>
      </c>
      <c r="O15" s="262">
        <v>5632</v>
      </c>
      <c r="P15" s="1147" t="s">
        <v>1010</v>
      </c>
      <c r="Q15" s="1911" t="s">
        <v>1010</v>
      </c>
      <c r="R15" s="1912"/>
      <c r="S15" s="1139">
        <v>12835</v>
      </c>
      <c r="T15" s="1139">
        <v>3693</v>
      </c>
      <c r="U15" s="1139">
        <v>6969</v>
      </c>
      <c r="V15" s="1139">
        <v>2173</v>
      </c>
      <c r="W15" s="1139">
        <v>8639</v>
      </c>
      <c r="X15" s="1139">
        <v>61218</v>
      </c>
    </row>
    <row r="16" spans="1:24" s="14" customFormat="1" ht="17.45" customHeight="1">
      <c r="A16" s="1146" t="s">
        <v>1087</v>
      </c>
      <c r="B16" s="15">
        <f>SUM(B18:B40)</f>
        <v>447667</v>
      </c>
      <c r="C16" s="15">
        <f t="shared" ref="C16:O16" si="0">SUM(C18:C40)</f>
        <v>133434</v>
      </c>
      <c r="D16" s="15">
        <f t="shared" si="0"/>
        <v>48026</v>
      </c>
      <c r="E16" s="15">
        <f t="shared" si="0"/>
        <v>12646</v>
      </c>
      <c r="F16" s="15">
        <f t="shared" si="0"/>
        <v>27693</v>
      </c>
      <c r="G16" s="15">
        <f t="shared" si="0"/>
        <v>7687</v>
      </c>
      <c r="H16" s="15">
        <f t="shared" si="0"/>
        <v>21274</v>
      </c>
      <c r="I16" s="15">
        <f t="shared" si="0"/>
        <v>0</v>
      </c>
      <c r="J16" s="15">
        <f>SUM(J18:J40)</f>
        <v>44021</v>
      </c>
      <c r="K16" s="15">
        <f t="shared" si="0"/>
        <v>27006</v>
      </c>
      <c r="L16" s="15">
        <f t="shared" si="0"/>
        <v>17015</v>
      </c>
      <c r="M16" s="15">
        <f t="shared" si="0"/>
        <v>116593</v>
      </c>
      <c r="N16" s="15">
        <f t="shared" si="0"/>
        <v>112234</v>
      </c>
      <c r="O16" s="42">
        <f t="shared" si="0"/>
        <v>4359</v>
      </c>
      <c r="P16" s="1145" t="s">
        <v>1087</v>
      </c>
      <c r="Q16" s="1791" t="s">
        <v>1087</v>
      </c>
      <c r="R16" s="1792"/>
      <c r="S16" s="57">
        <f t="shared" ref="S16:X16" si="1">SUM(S18:S40)</f>
        <v>12975</v>
      </c>
      <c r="T16" s="57">
        <f t="shared" si="1"/>
        <v>3509</v>
      </c>
      <c r="U16" s="57">
        <f t="shared" si="1"/>
        <v>7002</v>
      </c>
      <c r="V16" s="57">
        <f t="shared" si="1"/>
        <v>2464</v>
      </c>
      <c r="W16" s="57">
        <f t="shared" si="1"/>
        <v>8909</v>
      </c>
      <c r="X16" s="57">
        <f t="shared" si="1"/>
        <v>62435</v>
      </c>
    </row>
    <row r="17" spans="1:24" s="17" customFormat="1" ht="8.25" customHeight="1">
      <c r="A17" s="1151"/>
      <c r="B17" s="1150"/>
      <c r="C17" s="13"/>
      <c r="D17" s="13"/>
      <c r="E17" s="13"/>
      <c r="F17" s="1139"/>
      <c r="G17" s="1139"/>
      <c r="H17" s="1139"/>
      <c r="I17" s="1139"/>
      <c r="J17" s="1150"/>
      <c r="K17" s="1150"/>
      <c r="L17" s="1150"/>
      <c r="M17" s="1150"/>
      <c r="N17" s="1150"/>
      <c r="O17" s="1151"/>
      <c r="P17" s="1150"/>
      <c r="Q17" s="1150"/>
      <c r="R17" s="1151"/>
      <c r="S17" s="13"/>
      <c r="T17" s="13"/>
      <c r="U17" s="13"/>
      <c r="V17" s="13"/>
      <c r="W17" s="13"/>
      <c r="X17" s="13"/>
    </row>
    <row r="18" spans="1:24" s="18" customFormat="1" ht="17.45" customHeight="1">
      <c r="A18" s="263" t="s">
        <v>224</v>
      </c>
      <c r="B18" s="194">
        <f t="shared" ref="B18:B40" si="2">C18+D18+H18+I18+J18+M18+S18+W18+X18</f>
        <v>16327</v>
      </c>
      <c r="C18" s="761">
        <v>4563</v>
      </c>
      <c r="D18" s="1139">
        <f>SUM(E18:G18)</f>
        <v>2111</v>
      </c>
      <c r="E18" s="759">
        <v>529</v>
      </c>
      <c r="F18" s="759">
        <v>1133</v>
      </c>
      <c r="G18" s="759">
        <v>449</v>
      </c>
      <c r="H18" s="759">
        <v>879</v>
      </c>
      <c r="I18" s="759">
        <v>0</v>
      </c>
      <c r="J18" s="218">
        <f>SUM(K18:L18)</f>
        <v>2167</v>
      </c>
      <c r="K18" s="759">
        <v>1134</v>
      </c>
      <c r="L18" s="759">
        <v>1033</v>
      </c>
      <c r="M18" s="218">
        <f>SUM(N18:O18)</f>
        <v>3632</v>
      </c>
      <c r="N18" s="759">
        <v>3457</v>
      </c>
      <c r="O18" s="760">
        <v>175</v>
      </c>
      <c r="P18" s="375" t="s">
        <v>463</v>
      </c>
      <c r="Q18" s="1152" t="s">
        <v>677</v>
      </c>
      <c r="R18" s="212" t="s">
        <v>678</v>
      </c>
      <c r="S18" s="194">
        <f>SUM(T18:V18)</f>
        <v>965</v>
      </c>
      <c r="T18" s="759">
        <v>239</v>
      </c>
      <c r="U18" s="759">
        <v>596</v>
      </c>
      <c r="V18" s="759">
        <v>130</v>
      </c>
      <c r="W18" s="759">
        <v>509</v>
      </c>
      <c r="X18" s="759">
        <v>1501</v>
      </c>
    </row>
    <row r="19" spans="1:24" s="18" customFormat="1" ht="17.45" customHeight="1">
      <c r="A19" s="263" t="s">
        <v>226</v>
      </c>
      <c r="B19" s="194">
        <f t="shared" si="2"/>
        <v>30478</v>
      </c>
      <c r="C19" s="761">
        <v>10297</v>
      </c>
      <c r="D19" s="1139">
        <f t="shared" ref="D19:D40" si="3">SUM(E19:G19)</f>
        <v>4017</v>
      </c>
      <c r="E19" s="759">
        <v>1279</v>
      </c>
      <c r="F19" s="759">
        <v>2242</v>
      </c>
      <c r="G19" s="759">
        <v>496</v>
      </c>
      <c r="H19" s="759">
        <v>439</v>
      </c>
      <c r="I19" s="759">
        <v>0</v>
      </c>
      <c r="J19" s="218">
        <f t="shared" ref="J19:J40" si="4">SUM(K19:L19)</f>
        <v>5415</v>
      </c>
      <c r="K19" s="759">
        <v>3674</v>
      </c>
      <c r="L19" s="759">
        <v>1741</v>
      </c>
      <c r="M19" s="218">
        <f t="shared" ref="M19:M40" si="5">SUM(N19:O19)</f>
        <v>5868</v>
      </c>
      <c r="N19" s="759">
        <v>5810</v>
      </c>
      <c r="O19" s="760">
        <v>58</v>
      </c>
      <c r="P19" s="375" t="s">
        <v>464</v>
      </c>
      <c r="Q19" s="1152" t="s">
        <v>679</v>
      </c>
      <c r="R19" s="212" t="s">
        <v>680</v>
      </c>
      <c r="S19" s="194">
        <f t="shared" ref="S19:S40" si="6">SUM(T19:V19)</f>
        <v>1797</v>
      </c>
      <c r="T19" s="759">
        <v>522</v>
      </c>
      <c r="U19" s="759">
        <v>1000</v>
      </c>
      <c r="V19" s="759">
        <v>275</v>
      </c>
      <c r="W19" s="759">
        <v>890</v>
      </c>
      <c r="X19" s="759">
        <v>1755</v>
      </c>
    </row>
    <row r="20" spans="1:24" s="18" customFormat="1" ht="17.45" customHeight="1">
      <c r="A20" s="263" t="s">
        <v>228</v>
      </c>
      <c r="B20" s="194">
        <f t="shared" si="2"/>
        <v>28481</v>
      </c>
      <c r="C20" s="761">
        <v>9112</v>
      </c>
      <c r="D20" s="1139">
        <f t="shared" si="3"/>
        <v>2971</v>
      </c>
      <c r="E20" s="759">
        <v>1055</v>
      </c>
      <c r="F20" s="759">
        <v>1482</v>
      </c>
      <c r="G20" s="759">
        <v>434</v>
      </c>
      <c r="H20" s="759">
        <v>1170</v>
      </c>
      <c r="I20" s="759">
        <v>0</v>
      </c>
      <c r="J20" s="218">
        <f t="shared" si="4"/>
        <v>2435</v>
      </c>
      <c r="K20" s="759">
        <v>1881</v>
      </c>
      <c r="L20" s="759">
        <v>554</v>
      </c>
      <c r="M20" s="218">
        <f t="shared" si="5"/>
        <v>9257</v>
      </c>
      <c r="N20" s="759">
        <v>8923</v>
      </c>
      <c r="O20" s="760">
        <v>334</v>
      </c>
      <c r="P20" s="375" t="s">
        <v>465</v>
      </c>
      <c r="Q20" s="1152" t="s">
        <v>681</v>
      </c>
      <c r="R20" s="212" t="s">
        <v>682</v>
      </c>
      <c r="S20" s="194">
        <f t="shared" si="6"/>
        <v>806</v>
      </c>
      <c r="T20" s="759">
        <v>286</v>
      </c>
      <c r="U20" s="759">
        <v>365</v>
      </c>
      <c r="V20" s="759">
        <v>155</v>
      </c>
      <c r="W20" s="759">
        <v>350</v>
      </c>
      <c r="X20" s="759">
        <v>2380</v>
      </c>
    </row>
    <row r="21" spans="1:24" s="18" customFormat="1" ht="17.45" customHeight="1">
      <c r="A21" s="263" t="s">
        <v>230</v>
      </c>
      <c r="B21" s="194">
        <f t="shared" si="2"/>
        <v>36175</v>
      </c>
      <c r="C21" s="761">
        <v>9829</v>
      </c>
      <c r="D21" s="1139">
        <f t="shared" si="3"/>
        <v>3370</v>
      </c>
      <c r="E21" s="759">
        <v>851</v>
      </c>
      <c r="F21" s="759">
        <v>2096</v>
      </c>
      <c r="G21" s="759">
        <v>423</v>
      </c>
      <c r="H21" s="759">
        <v>1845</v>
      </c>
      <c r="I21" s="759">
        <v>0</v>
      </c>
      <c r="J21" s="218">
        <f t="shared" si="4"/>
        <v>2749</v>
      </c>
      <c r="K21" s="759">
        <v>1932</v>
      </c>
      <c r="L21" s="759">
        <v>817</v>
      </c>
      <c r="M21" s="218">
        <f t="shared" si="5"/>
        <v>9806</v>
      </c>
      <c r="N21" s="759">
        <v>9599</v>
      </c>
      <c r="O21" s="760">
        <v>207</v>
      </c>
      <c r="P21" s="375" t="s">
        <v>466</v>
      </c>
      <c r="Q21" s="1152" t="s">
        <v>683</v>
      </c>
      <c r="R21" s="212" t="s">
        <v>684</v>
      </c>
      <c r="S21" s="194">
        <f t="shared" si="6"/>
        <v>599</v>
      </c>
      <c r="T21" s="759">
        <v>109</v>
      </c>
      <c r="U21" s="759">
        <v>394</v>
      </c>
      <c r="V21" s="759">
        <v>96</v>
      </c>
      <c r="W21" s="759">
        <v>525</v>
      </c>
      <c r="X21" s="759">
        <v>7452</v>
      </c>
    </row>
    <row r="22" spans="1:24" s="18" customFormat="1" ht="17.45" customHeight="1">
      <c r="A22" s="263" t="s">
        <v>232</v>
      </c>
      <c r="B22" s="194">
        <f t="shared" si="2"/>
        <v>20268</v>
      </c>
      <c r="C22" s="761">
        <v>6121</v>
      </c>
      <c r="D22" s="1139">
        <f t="shared" si="3"/>
        <v>3151</v>
      </c>
      <c r="E22" s="759">
        <v>804</v>
      </c>
      <c r="F22" s="759">
        <v>1703</v>
      </c>
      <c r="G22" s="759">
        <v>644</v>
      </c>
      <c r="H22" s="759">
        <v>226</v>
      </c>
      <c r="I22" s="759">
        <v>0</v>
      </c>
      <c r="J22" s="218">
        <f t="shared" si="4"/>
        <v>3052</v>
      </c>
      <c r="K22" s="759">
        <v>1715</v>
      </c>
      <c r="L22" s="759">
        <v>1337</v>
      </c>
      <c r="M22" s="218">
        <f t="shared" si="5"/>
        <v>4706</v>
      </c>
      <c r="N22" s="759">
        <v>4579</v>
      </c>
      <c r="O22" s="760">
        <v>127</v>
      </c>
      <c r="P22" s="375" t="s">
        <v>467</v>
      </c>
      <c r="Q22" s="1152" t="s">
        <v>685</v>
      </c>
      <c r="R22" s="212" t="s">
        <v>686</v>
      </c>
      <c r="S22" s="194">
        <f t="shared" si="6"/>
        <v>901</v>
      </c>
      <c r="T22" s="759">
        <v>226</v>
      </c>
      <c r="U22" s="759">
        <v>499</v>
      </c>
      <c r="V22" s="759">
        <v>176</v>
      </c>
      <c r="W22" s="759">
        <v>573</v>
      </c>
      <c r="X22" s="759">
        <v>1538</v>
      </c>
    </row>
    <row r="23" spans="1:24" s="18" customFormat="1" ht="17.45" customHeight="1">
      <c r="A23" s="263" t="s">
        <v>234</v>
      </c>
      <c r="B23" s="194">
        <f t="shared" si="2"/>
        <v>18364</v>
      </c>
      <c r="C23" s="761">
        <v>5167</v>
      </c>
      <c r="D23" s="1139">
        <f t="shared" si="3"/>
        <v>1700</v>
      </c>
      <c r="E23" s="759">
        <v>261</v>
      </c>
      <c r="F23" s="759">
        <v>1096</v>
      </c>
      <c r="G23" s="759">
        <v>343</v>
      </c>
      <c r="H23" s="759">
        <v>1169</v>
      </c>
      <c r="I23" s="759">
        <v>0</v>
      </c>
      <c r="J23" s="218">
        <f t="shared" si="4"/>
        <v>1647</v>
      </c>
      <c r="K23" s="759">
        <v>1045</v>
      </c>
      <c r="L23" s="759">
        <v>602</v>
      </c>
      <c r="M23" s="218">
        <f t="shared" si="5"/>
        <v>5770</v>
      </c>
      <c r="N23" s="759">
        <v>5728</v>
      </c>
      <c r="O23" s="760">
        <v>42</v>
      </c>
      <c r="P23" s="375" t="s">
        <v>131</v>
      </c>
      <c r="Q23" s="1152" t="s">
        <v>687</v>
      </c>
      <c r="R23" s="212" t="s">
        <v>688</v>
      </c>
      <c r="S23" s="194">
        <f t="shared" si="6"/>
        <v>349</v>
      </c>
      <c r="T23" s="759">
        <v>42</v>
      </c>
      <c r="U23" s="759">
        <v>252</v>
      </c>
      <c r="V23" s="759">
        <v>55</v>
      </c>
      <c r="W23" s="759">
        <v>283</v>
      </c>
      <c r="X23" s="759">
        <v>2279</v>
      </c>
    </row>
    <row r="24" spans="1:24" s="18" customFormat="1" ht="17.45" customHeight="1">
      <c r="A24" s="263" t="s">
        <v>236</v>
      </c>
      <c r="B24" s="194">
        <f t="shared" si="2"/>
        <v>25711</v>
      </c>
      <c r="C24" s="761">
        <v>9342</v>
      </c>
      <c r="D24" s="1139">
        <f t="shared" si="3"/>
        <v>1586</v>
      </c>
      <c r="E24" s="759">
        <v>390</v>
      </c>
      <c r="F24" s="759">
        <v>925</v>
      </c>
      <c r="G24" s="759">
        <v>271</v>
      </c>
      <c r="H24" s="759">
        <v>1993</v>
      </c>
      <c r="I24" s="759">
        <v>0</v>
      </c>
      <c r="J24" s="218">
        <f t="shared" si="4"/>
        <v>1605</v>
      </c>
      <c r="K24" s="759">
        <v>950</v>
      </c>
      <c r="L24" s="759">
        <v>655</v>
      </c>
      <c r="M24" s="218">
        <f t="shared" si="5"/>
        <v>8058</v>
      </c>
      <c r="N24" s="759">
        <v>8020</v>
      </c>
      <c r="O24" s="760">
        <v>38</v>
      </c>
      <c r="P24" s="375" t="s">
        <v>468</v>
      </c>
      <c r="Q24" s="1152" t="s">
        <v>689</v>
      </c>
      <c r="R24" s="212" t="s">
        <v>690</v>
      </c>
      <c r="S24" s="194">
        <f t="shared" si="6"/>
        <v>361</v>
      </c>
      <c r="T24" s="759">
        <v>93</v>
      </c>
      <c r="U24" s="759">
        <v>211</v>
      </c>
      <c r="V24" s="759">
        <v>57</v>
      </c>
      <c r="W24" s="759">
        <v>204</v>
      </c>
      <c r="X24" s="759">
        <v>2562</v>
      </c>
    </row>
    <row r="25" spans="1:24" s="18" customFormat="1" ht="17.45" customHeight="1">
      <c r="A25" s="263" t="s">
        <v>238</v>
      </c>
      <c r="B25" s="194">
        <f t="shared" si="2"/>
        <v>41053</v>
      </c>
      <c r="C25" s="761">
        <v>11558</v>
      </c>
      <c r="D25" s="1139">
        <f t="shared" si="3"/>
        <v>5206</v>
      </c>
      <c r="E25" s="759">
        <v>1451</v>
      </c>
      <c r="F25" s="759">
        <v>2860</v>
      </c>
      <c r="G25" s="759">
        <v>895</v>
      </c>
      <c r="H25" s="759">
        <v>1911</v>
      </c>
      <c r="I25" s="759">
        <v>0</v>
      </c>
      <c r="J25" s="218">
        <f t="shared" si="4"/>
        <v>5195</v>
      </c>
      <c r="K25" s="759">
        <v>3109</v>
      </c>
      <c r="L25" s="759">
        <v>2086</v>
      </c>
      <c r="M25" s="218">
        <f t="shared" si="5"/>
        <v>10294</v>
      </c>
      <c r="N25" s="759">
        <v>9523</v>
      </c>
      <c r="O25" s="760">
        <v>771</v>
      </c>
      <c r="P25" s="375" t="s">
        <v>469</v>
      </c>
      <c r="Q25" s="1152" t="s">
        <v>691</v>
      </c>
      <c r="R25" s="212" t="s">
        <v>692</v>
      </c>
      <c r="S25" s="194">
        <f t="shared" si="6"/>
        <v>1382</v>
      </c>
      <c r="T25" s="759">
        <v>454</v>
      </c>
      <c r="U25" s="759">
        <v>611</v>
      </c>
      <c r="V25" s="759">
        <v>317</v>
      </c>
      <c r="W25" s="759">
        <v>1087</v>
      </c>
      <c r="X25" s="759">
        <v>4420</v>
      </c>
    </row>
    <row r="26" spans="1:24" s="18" customFormat="1" ht="17.45" customHeight="1">
      <c r="A26" s="263" t="s">
        <v>240</v>
      </c>
      <c r="B26" s="194">
        <f t="shared" si="2"/>
        <v>17221</v>
      </c>
      <c r="C26" s="761">
        <v>5175</v>
      </c>
      <c r="D26" s="1139">
        <f t="shared" si="3"/>
        <v>1828</v>
      </c>
      <c r="E26" s="759">
        <v>332</v>
      </c>
      <c r="F26" s="759">
        <v>1175</v>
      </c>
      <c r="G26" s="759">
        <v>321</v>
      </c>
      <c r="H26" s="759">
        <v>1101</v>
      </c>
      <c r="I26" s="759">
        <v>0</v>
      </c>
      <c r="J26" s="218">
        <f t="shared" si="4"/>
        <v>1652</v>
      </c>
      <c r="K26" s="759">
        <v>721</v>
      </c>
      <c r="L26" s="759">
        <v>931</v>
      </c>
      <c r="M26" s="218">
        <f t="shared" si="5"/>
        <v>3760</v>
      </c>
      <c r="N26" s="759">
        <v>3476</v>
      </c>
      <c r="O26" s="760">
        <v>284</v>
      </c>
      <c r="P26" s="375" t="s">
        <v>470</v>
      </c>
      <c r="Q26" s="1152" t="s">
        <v>693</v>
      </c>
      <c r="R26" s="212" t="s">
        <v>694</v>
      </c>
      <c r="S26" s="194">
        <f t="shared" si="6"/>
        <v>443</v>
      </c>
      <c r="T26" s="759">
        <v>99</v>
      </c>
      <c r="U26" s="759">
        <v>226</v>
      </c>
      <c r="V26" s="759">
        <v>118</v>
      </c>
      <c r="W26" s="759">
        <v>423</v>
      </c>
      <c r="X26" s="759">
        <v>2839</v>
      </c>
    </row>
    <row r="27" spans="1:24" s="18" customFormat="1" ht="17.45" customHeight="1">
      <c r="A27" s="263" t="s">
        <v>242</v>
      </c>
      <c r="B27" s="194">
        <f t="shared" si="2"/>
        <v>17316</v>
      </c>
      <c r="C27" s="761">
        <v>5628</v>
      </c>
      <c r="D27" s="1139">
        <f t="shared" si="3"/>
        <v>956</v>
      </c>
      <c r="E27" s="759">
        <v>409</v>
      </c>
      <c r="F27" s="759">
        <v>465</v>
      </c>
      <c r="G27" s="759">
        <v>82</v>
      </c>
      <c r="H27" s="759">
        <v>1998</v>
      </c>
      <c r="I27" s="759">
        <v>0</v>
      </c>
      <c r="J27" s="218">
        <f t="shared" si="4"/>
        <v>761</v>
      </c>
      <c r="K27" s="759">
        <v>460</v>
      </c>
      <c r="L27" s="759">
        <v>301</v>
      </c>
      <c r="M27" s="218">
        <f t="shared" si="5"/>
        <v>5627</v>
      </c>
      <c r="N27" s="759">
        <v>4755</v>
      </c>
      <c r="O27" s="760">
        <v>872</v>
      </c>
      <c r="P27" s="375" t="s">
        <v>471</v>
      </c>
      <c r="Q27" s="1152" t="s">
        <v>695</v>
      </c>
      <c r="R27" s="212" t="s">
        <v>696</v>
      </c>
      <c r="S27" s="194">
        <f t="shared" si="6"/>
        <v>146</v>
      </c>
      <c r="T27" s="759">
        <v>50</v>
      </c>
      <c r="U27" s="759">
        <v>71</v>
      </c>
      <c r="V27" s="759">
        <v>25</v>
      </c>
      <c r="W27" s="759">
        <v>81</v>
      </c>
      <c r="X27" s="759">
        <v>2119</v>
      </c>
    </row>
    <row r="28" spans="1:24" s="18" customFormat="1" ht="17.45" customHeight="1">
      <c r="A28" s="263" t="s">
        <v>244</v>
      </c>
      <c r="B28" s="194">
        <f t="shared" si="2"/>
        <v>15020</v>
      </c>
      <c r="C28" s="761">
        <v>4416</v>
      </c>
      <c r="D28" s="1139">
        <f t="shared" si="3"/>
        <v>1381</v>
      </c>
      <c r="E28" s="759">
        <v>280</v>
      </c>
      <c r="F28" s="759">
        <v>872</v>
      </c>
      <c r="G28" s="759">
        <v>229</v>
      </c>
      <c r="H28" s="759">
        <v>677</v>
      </c>
      <c r="I28" s="759">
        <v>0</v>
      </c>
      <c r="J28" s="218">
        <f t="shared" si="4"/>
        <v>1274</v>
      </c>
      <c r="K28" s="759">
        <v>829</v>
      </c>
      <c r="L28" s="759">
        <v>445</v>
      </c>
      <c r="M28" s="218">
        <f t="shared" si="5"/>
        <v>4225</v>
      </c>
      <c r="N28" s="759">
        <v>4116</v>
      </c>
      <c r="O28" s="760">
        <v>109</v>
      </c>
      <c r="P28" s="375" t="s">
        <v>472</v>
      </c>
      <c r="Q28" s="1152" t="s">
        <v>697</v>
      </c>
      <c r="R28" s="212" t="s">
        <v>698</v>
      </c>
      <c r="S28" s="194">
        <f t="shared" si="6"/>
        <v>371</v>
      </c>
      <c r="T28" s="759">
        <v>119</v>
      </c>
      <c r="U28" s="759">
        <v>196</v>
      </c>
      <c r="V28" s="759">
        <v>56</v>
      </c>
      <c r="W28" s="759">
        <v>267</v>
      </c>
      <c r="X28" s="759">
        <v>2409</v>
      </c>
    </row>
    <row r="29" spans="1:24" s="18" customFormat="1" ht="17.45" customHeight="1">
      <c r="A29" s="263" t="s">
        <v>246</v>
      </c>
      <c r="B29" s="194">
        <f t="shared" si="2"/>
        <v>38665</v>
      </c>
      <c r="C29" s="761">
        <v>11115</v>
      </c>
      <c r="D29" s="1139">
        <f t="shared" si="3"/>
        <v>4325</v>
      </c>
      <c r="E29" s="759">
        <v>1179</v>
      </c>
      <c r="F29" s="759">
        <v>2380</v>
      </c>
      <c r="G29" s="759">
        <v>766</v>
      </c>
      <c r="H29" s="759">
        <v>2469</v>
      </c>
      <c r="I29" s="759">
        <v>0</v>
      </c>
      <c r="J29" s="218">
        <f t="shared" si="4"/>
        <v>3584</v>
      </c>
      <c r="K29" s="759">
        <v>1940</v>
      </c>
      <c r="L29" s="759">
        <v>1644</v>
      </c>
      <c r="M29" s="218">
        <f t="shared" si="5"/>
        <v>9015</v>
      </c>
      <c r="N29" s="759">
        <v>8863</v>
      </c>
      <c r="O29" s="760">
        <v>152</v>
      </c>
      <c r="P29" s="375" t="s">
        <v>473</v>
      </c>
      <c r="Q29" s="1152" t="s">
        <v>699</v>
      </c>
      <c r="R29" s="212" t="s">
        <v>700</v>
      </c>
      <c r="S29" s="194">
        <f t="shared" si="6"/>
        <v>1226</v>
      </c>
      <c r="T29" s="759">
        <v>260</v>
      </c>
      <c r="U29" s="759">
        <v>695</v>
      </c>
      <c r="V29" s="759">
        <v>271</v>
      </c>
      <c r="W29" s="759">
        <v>966</v>
      </c>
      <c r="X29" s="759">
        <v>5965</v>
      </c>
    </row>
    <row r="30" spans="1:24" s="18" customFormat="1" ht="17.45" customHeight="1">
      <c r="A30" s="263" t="s">
        <v>248</v>
      </c>
      <c r="B30" s="194">
        <f t="shared" si="2"/>
        <v>14551</v>
      </c>
      <c r="C30" s="761">
        <v>3861</v>
      </c>
      <c r="D30" s="1139">
        <f t="shared" si="3"/>
        <v>720</v>
      </c>
      <c r="E30" s="759">
        <v>193</v>
      </c>
      <c r="F30" s="759">
        <v>423</v>
      </c>
      <c r="G30" s="759">
        <v>104</v>
      </c>
      <c r="H30" s="759">
        <v>1957</v>
      </c>
      <c r="I30" s="759">
        <v>0</v>
      </c>
      <c r="J30" s="218">
        <f t="shared" si="4"/>
        <v>478</v>
      </c>
      <c r="K30" s="759">
        <v>344</v>
      </c>
      <c r="L30" s="759">
        <v>134</v>
      </c>
      <c r="M30" s="218">
        <f t="shared" si="5"/>
        <v>3414</v>
      </c>
      <c r="N30" s="759">
        <v>3258</v>
      </c>
      <c r="O30" s="760">
        <v>156</v>
      </c>
      <c r="P30" s="375" t="s">
        <v>474</v>
      </c>
      <c r="Q30" s="1152" t="s">
        <v>701</v>
      </c>
      <c r="R30" s="376" t="s">
        <v>702</v>
      </c>
      <c r="S30" s="194">
        <f t="shared" si="6"/>
        <v>124</v>
      </c>
      <c r="T30" s="759">
        <v>27</v>
      </c>
      <c r="U30" s="759">
        <v>73</v>
      </c>
      <c r="V30" s="759">
        <v>24</v>
      </c>
      <c r="W30" s="759">
        <v>161</v>
      </c>
      <c r="X30" s="759">
        <v>3836</v>
      </c>
    </row>
    <row r="31" spans="1:24" s="18" customFormat="1" ht="17.45" customHeight="1">
      <c r="A31" s="263" t="s">
        <v>250</v>
      </c>
      <c r="B31" s="194">
        <f t="shared" si="2"/>
        <v>11508</v>
      </c>
      <c r="C31" s="761">
        <v>3053</v>
      </c>
      <c r="D31" s="1139">
        <f t="shared" si="3"/>
        <v>675</v>
      </c>
      <c r="E31" s="759">
        <v>147</v>
      </c>
      <c r="F31" s="759">
        <v>401</v>
      </c>
      <c r="G31" s="759">
        <v>127</v>
      </c>
      <c r="H31" s="759">
        <v>348</v>
      </c>
      <c r="I31" s="759">
        <v>0</v>
      </c>
      <c r="J31" s="218">
        <f t="shared" si="4"/>
        <v>421</v>
      </c>
      <c r="K31" s="759">
        <v>308</v>
      </c>
      <c r="L31" s="759">
        <v>113</v>
      </c>
      <c r="M31" s="218">
        <f t="shared" si="5"/>
        <v>2835</v>
      </c>
      <c r="N31" s="759">
        <v>2797</v>
      </c>
      <c r="O31" s="760">
        <v>38</v>
      </c>
      <c r="P31" s="375" t="s">
        <v>475</v>
      </c>
      <c r="Q31" s="1152" t="s">
        <v>703</v>
      </c>
      <c r="R31" s="212" t="s">
        <v>704</v>
      </c>
      <c r="S31" s="194">
        <f t="shared" si="6"/>
        <v>73</v>
      </c>
      <c r="T31" s="759">
        <v>15</v>
      </c>
      <c r="U31" s="759">
        <v>40</v>
      </c>
      <c r="V31" s="759">
        <v>18</v>
      </c>
      <c r="W31" s="759">
        <v>55</v>
      </c>
      <c r="X31" s="759">
        <v>4048</v>
      </c>
    </row>
    <row r="32" spans="1:24" s="18" customFormat="1" ht="17.45" customHeight="1">
      <c r="A32" s="263" t="s">
        <v>252</v>
      </c>
      <c r="B32" s="194">
        <f t="shared" si="2"/>
        <v>9316</v>
      </c>
      <c r="C32" s="761">
        <v>2704</v>
      </c>
      <c r="D32" s="1139">
        <f t="shared" si="3"/>
        <v>1026</v>
      </c>
      <c r="E32" s="759">
        <v>271</v>
      </c>
      <c r="F32" s="759">
        <v>442</v>
      </c>
      <c r="G32" s="759">
        <v>313</v>
      </c>
      <c r="H32" s="759">
        <v>590</v>
      </c>
      <c r="I32" s="759">
        <v>0</v>
      </c>
      <c r="J32" s="218">
        <f t="shared" si="4"/>
        <v>652</v>
      </c>
      <c r="K32" s="759">
        <v>336</v>
      </c>
      <c r="L32" s="759">
        <v>316</v>
      </c>
      <c r="M32" s="218">
        <f t="shared" si="5"/>
        <v>2366</v>
      </c>
      <c r="N32" s="759">
        <v>2087</v>
      </c>
      <c r="O32" s="760">
        <v>279</v>
      </c>
      <c r="P32" s="375" t="s">
        <v>476</v>
      </c>
      <c r="Q32" s="1152" t="s">
        <v>705</v>
      </c>
      <c r="R32" s="212" t="s">
        <v>706</v>
      </c>
      <c r="S32" s="194">
        <f t="shared" si="6"/>
        <v>245</v>
      </c>
      <c r="T32" s="759">
        <v>39</v>
      </c>
      <c r="U32" s="759">
        <v>123</v>
      </c>
      <c r="V32" s="759">
        <v>83</v>
      </c>
      <c r="W32" s="759">
        <v>304</v>
      </c>
      <c r="X32" s="759">
        <v>1429</v>
      </c>
    </row>
    <row r="33" spans="1:24" s="18" customFormat="1" ht="17.45" customHeight="1">
      <c r="A33" s="263" t="s">
        <v>254</v>
      </c>
      <c r="B33" s="194">
        <f t="shared" si="2"/>
        <v>20235</v>
      </c>
      <c r="C33" s="761">
        <v>6495</v>
      </c>
      <c r="D33" s="1139">
        <f t="shared" si="3"/>
        <v>1610</v>
      </c>
      <c r="E33" s="759">
        <v>551</v>
      </c>
      <c r="F33" s="759">
        <v>814</v>
      </c>
      <c r="G33" s="759">
        <v>245</v>
      </c>
      <c r="H33" s="759">
        <v>988</v>
      </c>
      <c r="I33" s="759">
        <v>0</v>
      </c>
      <c r="J33" s="218">
        <f t="shared" si="4"/>
        <v>1705</v>
      </c>
      <c r="K33" s="759">
        <v>1275</v>
      </c>
      <c r="L33" s="759">
        <v>430</v>
      </c>
      <c r="M33" s="218">
        <f t="shared" si="5"/>
        <v>5319</v>
      </c>
      <c r="N33" s="759">
        <v>5293</v>
      </c>
      <c r="O33" s="760">
        <v>26</v>
      </c>
      <c r="P33" s="375" t="s">
        <v>477</v>
      </c>
      <c r="Q33" s="1152" t="s">
        <v>707</v>
      </c>
      <c r="R33" s="212" t="s">
        <v>708</v>
      </c>
      <c r="S33" s="194">
        <f t="shared" si="6"/>
        <v>504</v>
      </c>
      <c r="T33" s="759">
        <v>157</v>
      </c>
      <c r="U33" s="759">
        <v>296</v>
      </c>
      <c r="V33" s="759">
        <v>51</v>
      </c>
      <c r="W33" s="759">
        <v>145</v>
      </c>
      <c r="X33" s="759">
        <v>3469</v>
      </c>
    </row>
    <row r="34" spans="1:24" s="18" customFormat="1" ht="17.45" customHeight="1">
      <c r="A34" s="263" t="s">
        <v>256</v>
      </c>
      <c r="B34" s="194">
        <f t="shared" si="2"/>
        <v>10768</v>
      </c>
      <c r="C34" s="761">
        <v>3225</v>
      </c>
      <c r="D34" s="1139">
        <f t="shared" si="3"/>
        <v>1831</v>
      </c>
      <c r="E34" s="759">
        <v>324</v>
      </c>
      <c r="F34" s="759">
        <v>1303</v>
      </c>
      <c r="G34" s="759">
        <v>204</v>
      </c>
      <c r="H34" s="759">
        <v>36</v>
      </c>
      <c r="I34" s="759">
        <v>0</v>
      </c>
      <c r="J34" s="218">
        <f t="shared" si="4"/>
        <v>1618</v>
      </c>
      <c r="K34" s="759">
        <v>1017</v>
      </c>
      <c r="L34" s="759">
        <v>601</v>
      </c>
      <c r="M34" s="218">
        <f t="shared" si="5"/>
        <v>2480</v>
      </c>
      <c r="N34" s="759">
        <v>2465</v>
      </c>
      <c r="O34" s="760">
        <v>15</v>
      </c>
      <c r="P34" s="375" t="s">
        <v>478</v>
      </c>
      <c r="Q34" s="1152" t="s">
        <v>709</v>
      </c>
      <c r="R34" s="212" t="s">
        <v>710</v>
      </c>
      <c r="S34" s="194">
        <f t="shared" si="6"/>
        <v>702</v>
      </c>
      <c r="T34" s="759">
        <v>318</v>
      </c>
      <c r="U34" s="759">
        <v>309</v>
      </c>
      <c r="V34" s="759">
        <v>75</v>
      </c>
      <c r="W34" s="759">
        <v>321</v>
      </c>
      <c r="X34" s="759">
        <v>555</v>
      </c>
    </row>
    <row r="35" spans="1:24" s="18" customFormat="1" ht="17.45" customHeight="1">
      <c r="A35" s="263" t="s">
        <v>258</v>
      </c>
      <c r="B35" s="194">
        <f t="shared" si="2"/>
        <v>15546</v>
      </c>
      <c r="C35" s="761">
        <v>4898</v>
      </c>
      <c r="D35" s="1139">
        <f t="shared" si="3"/>
        <v>2821</v>
      </c>
      <c r="E35" s="759">
        <v>859</v>
      </c>
      <c r="F35" s="759">
        <v>1781</v>
      </c>
      <c r="G35" s="759">
        <v>181</v>
      </c>
      <c r="H35" s="759">
        <v>162</v>
      </c>
      <c r="I35" s="759">
        <v>0</v>
      </c>
      <c r="J35" s="218">
        <f t="shared" si="4"/>
        <v>1153</v>
      </c>
      <c r="K35" s="759">
        <v>763</v>
      </c>
      <c r="L35" s="759">
        <v>390</v>
      </c>
      <c r="M35" s="218">
        <f t="shared" si="5"/>
        <v>5625</v>
      </c>
      <c r="N35" s="759">
        <v>5485</v>
      </c>
      <c r="O35" s="760">
        <v>140</v>
      </c>
      <c r="P35" s="375" t="s">
        <v>479</v>
      </c>
      <c r="Q35" s="1152" t="s">
        <v>711</v>
      </c>
      <c r="R35" s="212" t="s">
        <v>712</v>
      </c>
      <c r="S35" s="194">
        <f t="shared" si="6"/>
        <v>237</v>
      </c>
      <c r="T35" s="759">
        <v>75</v>
      </c>
      <c r="U35" s="759">
        <v>108</v>
      </c>
      <c r="V35" s="759">
        <v>54</v>
      </c>
      <c r="W35" s="759">
        <v>179</v>
      </c>
      <c r="X35" s="759">
        <v>471</v>
      </c>
    </row>
    <row r="36" spans="1:24" s="18" customFormat="1" ht="17.45" customHeight="1">
      <c r="A36" s="263" t="s">
        <v>260</v>
      </c>
      <c r="B36" s="194">
        <f t="shared" si="2"/>
        <v>9029</v>
      </c>
      <c r="C36" s="761">
        <v>3127</v>
      </c>
      <c r="D36" s="1139">
        <f t="shared" si="3"/>
        <v>1004</v>
      </c>
      <c r="E36" s="759">
        <v>306</v>
      </c>
      <c r="F36" s="759">
        <v>587</v>
      </c>
      <c r="G36" s="759">
        <v>111</v>
      </c>
      <c r="H36" s="759">
        <v>62</v>
      </c>
      <c r="I36" s="759">
        <v>0</v>
      </c>
      <c r="J36" s="218">
        <f t="shared" si="4"/>
        <v>1208</v>
      </c>
      <c r="K36" s="759">
        <v>686</v>
      </c>
      <c r="L36" s="759">
        <v>522</v>
      </c>
      <c r="M36" s="218">
        <f t="shared" si="5"/>
        <v>2794</v>
      </c>
      <c r="N36" s="759">
        <v>2422</v>
      </c>
      <c r="O36" s="760">
        <v>372</v>
      </c>
      <c r="P36" s="375" t="s">
        <v>480</v>
      </c>
      <c r="Q36" s="1152" t="s">
        <v>713</v>
      </c>
      <c r="R36" s="212" t="s">
        <v>714</v>
      </c>
      <c r="S36" s="194">
        <f t="shared" si="6"/>
        <v>267</v>
      </c>
      <c r="T36" s="759">
        <v>81</v>
      </c>
      <c r="U36" s="759">
        <v>148</v>
      </c>
      <c r="V36" s="759">
        <v>38</v>
      </c>
      <c r="W36" s="759">
        <v>124</v>
      </c>
      <c r="X36" s="759">
        <v>443</v>
      </c>
    </row>
    <row r="37" spans="1:24" s="18" customFormat="1" ht="17.45" customHeight="1">
      <c r="A37" s="263" t="s">
        <v>262</v>
      </c>
      <c r="B37" s="194">
        <f t="shared" si="2"/>
        <v>25753</v>
      </c>
      <c r="C37" s="761">
        <v>6833</v>
      </c>
      <c r="D37" s="1139">
        <f t="shared" si="3"/>
        <v>3246</v>
      </c>
      <c r="E37" s="759">
        <v>472</v>
      </c>
      <c r="F37" s="759">
        <v>2133</v>
      </c>
      <c r="G37" s="759">
        <v>641</v>
      </c>
      <c r="H37" s="759">
        <v>518</v>
      </c>
      <c r="I37" s="759">
        <v>0</v>
      </c>
      <c r="J37" s="218">
        <f t="shared" si="4"/>
        <v>3040</v>
      </c>
      <c r="K37" s="759">
        <v>1633</v>
      </c>
      <c r="L37" s="759">
        <v>1407</v>
      </c>
      <c r="M37" s="218">
        <f t="shared" si="5"/>
        <v>5005</v>
      </c>
      <c r="N37" s="759">
        <v>4937</v>
      </c>
      <c r="O37" s="760">
        <v>68</v>
      </c>
      <c r="P37" s="375" t="s">
        <v>481</v>
      </c>
      <c r="Q37" s="1152" t="s">
        <v>715</v>
      </c>
      <c r="R37" s="212" t="s">
        <v>716</v>
      </c>
      <c r="S37" s="194">
        <f t="shared" si="6"/>
        <v>847</v>
      </c>
      <c r="T37" s="759">
        <v>116</v>
      </c>
      <c r="U37" s="759">
        <v>489</v>
      </c>
      <c r="V37" s="759">
        <v>242</v>
      </c>
      <c r="W37" s="759">
        <v>793</v>
      </c>
      <c r="X37" s="759">
        <v>5471</v>
      </c>
    </row>
    <row r="38" spans="1:24" s="18" customFormat="1" ht="17.45" customHeight="1">
      <c r="A38" s="263" t="s">
        <v>264</v>
      </c>
      <c r="B38" s="194">
        <f t="shared" si="2"/>
        <v>17302</v>
      </c>
      <c r="C38" s="761">
        <v>4089</v>
      </c>
      <c r="D38" s="1139">
        <f t="shared" si="3"/>
        <v>1493</v>
      </c>
      <c r="E38" s="759">
        <v>282</v>
      </c>
      <c r="F38" s="759">
        <v>936</v>
      </c>
      <c r="G38" s="759">
        <v>275</v>
      </c>
      <c r="H38" s="759">
        <v>731</v>
      </c>
      <c r="I38" s="759">
        <v>0</v>
      </c>
      <c r="J38" s="218">
        <f t="shared" si="4"/>
        <v>1078</v>
      </c>
      <c r="K38" s="759">
        <v>578</v>
      </c>
      <c r="L38" s="759">
        <v>500</v>
      </c>
      <c r="M38" s="218">
        <f t="shared" si="5"/>
        <v>5025</v>
      </c>
      <c r="N38" s="759">
        <v>4986</v>
      </c>
      <c r="O38" s="760">
        <v>39</v>
      </c>
      <c r="P38" s="375" t="s">
        <v>132</v>
      </c>
      <c r="Q38" s="1152" t="s">
        <v>717</v>
      </c>
      <c r="R38" s="212" t="s">
        <v>718</v>
      </c>
      <c r="S38" s="194">
        <f t="shared" si="6"/>
        <v>232</v>
      </c>
      <c r="T38" s="759">
        <v>38</v>
      </c>
      <c r="U38" s="759">
        <v>98</v>
      </c>
      <c r="V38" s="759">
        <v>96</v>
      </c>
      <c r="W38" s="759">
        <v>266</v>
      </c>
      <c r="X38" s="759">
        <v>4388</v>
      </c>
    </row>
    <row r="39" spans="1:24" s="18" customFormat="1" ht="17.45" customHeight="1">
      <c r="A39" s="263" t="s">
        <v>266</v>
      </c>
      <c r="B39" s="194">
        <f t="shared" si="2"/>
        <v>8188</v>
      </c>
      <c r="C39" s="761">
        <v>2759</v>
      </c>
      <c r="D39" s="1139">
        <f t="shared" si="3"/>
        <v>985</v>
      </c>
      <c r="E39" s="759">
        <v>418</v>
      </c>
      <c r="F39" s="759">
        <v>434</v>
      </c>
      <c r="G39" s="759">
        <v>133</v>
      </c>
      <c r="H39" s="759">
        <v>5</v>
      </c>
      <c r="I39" s="759">
        <v>0</v>
      </c>
      <c r="J39" s="218">
        <f t="shared" si="4"/>
        <v>1132</v>
      </c>
      <c r="K39" s="759">
        <v>676</v>
      </c>
      <c r="L39" s="759">
        <v>456</v>
      </c>
      <c r="M39" s="218">
        <f t="shared" si="5"/>
        <v>1465</v>
      </c>
      <c r="N39" s="759">
        <v>1408</v>
      </c>
      <c r="O39" s="760">
        <v>57</v>
      </c>
      <c r="P39" s="375" t="s">
        <v>482</v>
      </c>
      <c r="Q39" s="1152" t="s">
        <v>719</v>
      </c>
      <c r="R39" s="212" t="s">
        <v>720</v>
      </c>
      <c r="S39" s="194">
        <f t="shared" si="6"/>
        <v>391</v>
      </c>
      <c r="T39" s="759">
        <v>137</v>
      </c>
      <c r="U39" s="759">
        <v>202</v>
      </c>
      <c r="V39" s="759">
        <v>52</v>
      </c>
      <c r="W39" s="759">
        <v>403</v>
      </c>
      <c r="X39" s="759">
        <v>1048</v>
      </c>
    </row>
    <row r="40" spans="1:24" s="18" customFormat="1" ht="17.45" customHeight="1" thickBot="1">
      <c r="A40" s="266" t="s">
        <v>268</v>
      </c>
      <c r="B40" s="194">
        <f t="shared" si="2"/>
        <v>392</v>
      </c>
      <c r="C40" s="761">
        <v>67</v>
      </c>
      <c r="D40" s="1139">
        <f t="shared" si="3"/>
        <v>13</v>
      </c>
      <c r="E40" s="759">
        <v>3</v>
      </c>
      <c r="F40" s="759">
        <v>10</v>
      </c>
      <c r="G40" s="759">
        <v>0</v>
      </c>
      <c r="H40" s="759">
        <v>0</v>
      </c>
      <c r="I40" s="759">
        <v>0</v>
      </c>
      <c r="J40" s="218">
        <f t="shared" si="4"/>
        <v>0</v>
      </c>
      <c r="K40" s="759">
        <v>0</v>
      </c>
      <c r="L40" s="759">
        <v>0</v>
      </c>
      <c r="M40" s="218">
        <f t="shared" si="5"/>
        <v>247</v>
      </c>
      <c r="N40" s="759">
        <v>247</v>
      </c>
      <c r="O40" s="760">
        <v>0</v>
      </c>
      <c r="P40" s="1171" t="s">
        <v>133</v>
      </c>
      <c r="Q40" s="808" t="s">
        <v>721</v>
      </c>
      <c r="R40" s="214" t="s">
        <v>722</v>
      </c>
      <c r="S40" s="194">
        <f t="shared" si="6"/>
        <v>7</v>
      </c>
      <c r="T40" s="759">
        <v>7</v>
      </c>
      <c r="U40" s="759">
        <v>0</v>
      </c>
      <c r="V40" s="759">
        <v>0</v>
      </c>
      <c r="W40" s="759">
        <v>0</v>
      </c>
      <c r="X40" s="759">
        <v>58</v>
      </c>
    </row>
    <row r="41" spans="1:24" s="20" customFormat="1" ht="11.1" customHeight="1">
      <c r="A41" s="310" t="s">
        <v>1176</v>
      </c>
      <c r="B41" s="310"/>
      <c r="C41" s="90"/>
      <c r="D41" s="90"/>
      <c r="E41" s="377"/>
      <c r="F41" s="377"/>
      <c r="G41" s="377"/>
      <c r="H41" s="89"/>
      <c r="I41" s="89"/>
      <c r="J41" s="377"/>
      <c r="K41" s="377"/>
      <c r="L41" s="377"/>
      <c r="M41" s="377"/>
      <c r="N41" s="377"/>
      <c r="O41" s="378"/>
      <c r="P41" s="312" t="s">
        <v>1178</v>
      </c>
      <c r="Q41" s="190" t="s">
        <v>1179</v>
      </c>
      <c r="R41" s="377"/>
      <c r="S41" s="377"/>
      <c r="T41" s="377"/>
      <c r="U41" s="377"/>
      <c r="V41" s="89"/>
      <c r="W41" s="89"/>
      <c r="X41" s="312" t="s">
        <v>1178</v>
      </c>
    </row>
    <row r="42" spans="1:24" s="289" customFormat="1" ht="11.1" customHeight="1">
      <c r="A42" s="379" t="s">
        <v>1180</v>
      </c>
      <c r="B42" s="380"/>
      <c r="C42" s="380"/>
      <c r="D42" s="380"/>
      <c r="E42" s="380"/>
      <c r="F42" s="380"/>
      <c r="G42" s="380"/>
      <c r="H42" s="380"/>
      <c r="I42" s="380"/>
      <c r="J42" s="380"/>
      <c r="K42" s="380"/>
      <c r="L42" s="380"/>
      <c r="M42" s="380"/>
      <c r="N42" s="380"/>
      <c r="P42" s="380"/>
      <c r="Q42" s="379" t="s">
        <v>1180</v>
      </c>
      <c r="R42" s="380"/>
      <c r="S42" s="380"/>
      <c r="T42" s="380"/>
      <c r="U42" s="380"/>
      <c r="V42" s="380"/>
      <c r="W42" s="380"/>
      <c r="X42" s="380"/>
    </row>
    <row r="43" spans="1:24" s="222" customFormat="1" ht="11.1" customHeight="1">
      <c r="A43" s="249" t="s">
        <v>1181</v>
      </c>
      <c r="B43" s="250"/>
      <c r="C43" s="250"/>
      <c r="D43" s="250"/>
      <c r="E43" s="250"/>
      <c r="F43" s="250"/>
      <c r="G43" s="250"/>
      <c r="H43" s="250"/>
      <c r="I43" s="250"/>
      <c r="J43" s="250"/>
      <c r="K43" s="250"/>
      <c r="L43" s="250"/>
      <c r="M43" s="250"/>
      <c r="N43" s="250"/>
      <c r="P43" s="250"/>
      <c r="Q43" s="249" t="s">
        <v>1182</v>
      </c>
      <c r="R43" s="250"/>
      <c r="S43" s="250"/>
      <c r="T43" s="250"/>
      <c r="U43" s="250"/>
      <c r="V43" s="250"/>
      <c r="W43" s="250"/>
      <c r="X43" s="250"/>
    </row>
    <row r="44" spans="1:24" s="18" customFormat="1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</row>
    <row r="45" spans="1:24" s="18" customFormat="1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53"/>
      <c r="O45" s="53"/>
      <c r="Q45" s="23"/>
      <c r="R45" s="23"/>
      <c r="S45" s="23"/>
      <c r="T45" s="23"/>
      <c r="U45" s="23"/>
      <c r="V45" s="23"/>
      <c r="W45" s="23"/>
      <c r="X45" s="23"/>
    </row>
    <row r="46" spans="1:24" s="18" customFormat="1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53"/>
      <c r="O46" s="53"/>
      <c r="Q46" s="23"/>
      <c r="R46" s="23"/>
      <c r="S46" s="23"/>
      <c r="T46" s="23"/>
      <c r="U46" s="23"/>
      <c r="V46" s="23"/>
      <c r="W46" s="23"/>
      <c r="X46" s="23"/>
    </row>
    <row r="47" spans="1:24" s="18" customFormat="1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53"/>
      <c r="O47" s="53"/>
      <c r="Q47" s="23"/>
      <c r="R47" s="23"/>
      <c r="S47" s="23"/>
      <c r="T47" s="23"/>
      <c r="U47" s="23"/>
      <c r="V47" s="23"/>
      <c r="W47" s="23"/>
      <c r="X47" s="23"/>
    </row>
    <row r="48" spans="1:24" s="18" customFormat="1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53"/>
      <c r="O48" s="53"/>
      <c r="Q48" s="23"/>
      <c r="R48" s="23"/>
      <c r="S48" s="23"/>
      <c r="T48" s="23"/>
      <c r="U48" s="23"/>
      <c r="V48" s="23"/>
      <c r="W48" s="23"/>
      <c r="X48" s="23"/>
    </row>
    <row r="49" spans="1:24" s="18" customFormat="1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53"/>
      <c r="O49" s="53"/>
      <c r="Q49" s="23"/>
      <c r="R49" s="23"/>
      <c r="S49" s="23"/>
      <c r="T49" s="23"/>
      <c r="U49" s="23"/>
      <c r="V49" s="23"/>
      <c r="W49" s="23"/>
      <c r="X49" s="23"/>
    </row>
    <row r="50" spans="1:24" s="18" customFormat="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53"/>
      <c r="O50" s="53"/>
      <c r="Q50" s="23"/>
      <c r="R50" s="23"/>
      <c r="S50" s="23"/>
      <c r="T50" s="23"/>
      <c r="U50" s="23"/>
      <c r="V50" s="23"/>
      <c r="W50" s="23"/>
      <c r="X50" s="23"/>
    </row>
    <row r="51" spans="1:24" s="18" customForma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53"/>
      <c r="O51" s="53"/>
      <c r="Q51" s="23"/>
      <c r="R51" s="23"/>
      <c r="S51" s="23"/>
      <c r="T51" s="23"/>
      <c r="U51" s="23"/>
      <c r="V51" s="23"/>
      <c r="W51" s="23"/>
      <c r="X51" s="23"/>
    </row>
    <row r="52" spans="1:24" s="18" customFormat="1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53"/>
      <c r="O52" s="53"/>
      <c r="Q52" s="23"/>
      <c r="R52" s="23"/>
      <c r="S52" s="23"/>
      <c r="T52" s="23"/>
      <c r="U52" s="23"/>
      <c r="V52" s="23"/>
      <c r="W52" s="23"/>
      <c r="X52" s="23"/>
    </row>
    <row r="53" spans="1:24" s="18" customFormat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53"/>
      <c r="O53" s="53"/>
      <c r="Q53" s="23"/>
      <c r="R53" s="23"/>
      <c r="S53" s="23"/>
      <c r="T53" s="23"/>
      <c r="U53" s="23"/>
      <c r="V53" s="23"/>
      <c r="W53" s="23"/>
      <c r="X53" s="23"/>
    </row>
    <row r="54" spans="1:24" s="18" customFormat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53"/>
      <c r="O54" s="53"/>
      <c r="Q54" s="23"/>
      <c r="R54" s="23"/>
      <c r="S54" s="23"/>
      <c r="T54" s="23"/>
      <c r="U54" s="23"/>
      <c r="V54" s="23"/>
      <c r="W54" s="23"/>
      <c r="X54" s="23"/>
    </row>
    <row r="55" spans="1:24" s="18" customFormat="1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53"/>
      <c r="O55" s="53"/>
      <c r="Q55" s="23"/>
      <c r="R55" s="23"/>
      <c r="S55" s="23"/>
      <c r="T55" s="23"/>
      <c r="U55" s="23"/>
      <c r="V55" s="23"/>
      <c r="W55" s="23"/>
      <c r="X55" s="23"/>
    </row>
    <row r="56" spans="1:24" s="18" customForma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53"/>
      <c r="O56" s="53"/>
      <c r="Q56" s="23"/>
      <c r="R56" s="23"/>
      <c r="S56" s="23"/>
      <c r="T56" s="23"/>
      <c r="U56" s="23"/>
      <c r="V56" s="23"/>
      <c r="W56" s="23"/>
      <c r="X56" s="23"/>
    </row>
    <row r="57" spans="1:24" s="18" customFormat="1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53"/>
      <c r="O57" s="53"/>
      <c r="Q57" s="23"/>
      <c r="R57" s="23"/>
      <c r="S57" s="23"/>
      <c r="T57" s="23"/>
      <c r="U57" s="23"/>
      <c r="V57" s="23"/>
      <c r="W57" s="23"/>
      <c r="X57" s="23"/>
    </row>
    <row r="58" spans="1:24" s="18" customFormat="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53"/>
      <c r="O58" s="53"/>
      <c r="Q58" s="23"/>
      <c r="R58" s="23"/>
      <c r="S58" s="23"/>
      <c r="T58" s="23"/>
      <c r="U58" s="23"/>
      <c r="V58" s="23"/>
      <c r="W58" s="23"/>
      <c r="X58" s="23"/>
    </row>
    <row r="59" spans="1:24" s="18" customForma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53"/>
      <c r="O59" s="53"/>
      <c r="Q59" s="23"/>
      <c r="R59" s="23"/>
      <c r="S59" s="23"/>
      <c r="T59" s="23"/>
      <c r="U59" s="23"/>
      <c r="V59" s="23"/>
      <c r="W59" s="23"/>
      <c r="X59" s="23"/>
    </row>
    <row r="60" spans="1:24" s="18" customForma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53"/>
      <c r="O60" s="53"/>
      <c r="Q60" s="23"/>
      <c r="R60" s="23"/>
      <c r="S60" s="23"/>
      <c r="T60" s="23"/>
      <c r="U60" s="23"/>
      <c r="V60" s="23"/>
      <c r="W60" s="23"/>
      <c r="X60" s="23"/>
    </row>
    <row r="61" spans="1:24" s="18" customForma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53"/>
      <c r="O61" s="53"/>
      <c r="Q61" s="23"/>
      <c r="R61" s="23"/>
      <c r="S61" s="23"/>
      <c r="T61" s="23"/>
      <c r="U61" s="23"/>
      <c r="V61" s="23"/>
      <c r="W61" s="23"/>
      <c r="X61" s="23"/>
    </row>
    <row r="62" spans="1:24" s="18" customForma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53"/>
      <c r="O62" s="53"/>
      <c r="Q62" s="23"/>
      <c r="R62" s="23"/>
      <c r="S62" s="23"/>
      <c r="T62" s="23"/>
      <c r="U62" s="23"/>
      <c r="V62" s="23"/>
      <c r="W62" s="23"/>
      <c r="X62" s="23"/>
    </row>
    <row r="63" spans="1:24" s="18" customForma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53"/>
      <c r="O63" s="53"/>
      <c r="Q63" s="23"/>
      <c r="R63" s="23"/>
      <c r="S63" s="23"/>
      <c r="T63" s="23"/>
      <c r="U63" s="23"/>
      <c r="V63" s="23"/>
      <c r="W63" s="23"/>
      <c r="X63" s="23"/>
    </row>
    <row r="64" spans="1:24" s="18" customForma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53"/>
      <c r="O64" s="53"/>
      <c r="Q64" s="23"/>
      <c r="R64" s="23"/>
      <c r="S64" s="23"/>
      <c r="T64" s="23"/>
      <c r="U64" s="23"/>
      <c r="V64" s="23"/>
      <c r="W64" s="23"/>
      <c r="X64" s="23"/>
    </row>
    <row r="65" spans="1:24" s="18" customForma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53"/>
      <c r="O65" s="53"/>
      <c r="Q65" s="23"/>
      <c r="R65" s="23"/>
      <c r="S65" s="23"/>
      <c r="T65" s="23"/>
      <c r="U65" s="23"/>
      <c r="V65" s="23"/>
      <c r="W65" s="23"/>
      <c r="X65" s="23"/>
    </row>
    <row r="66" spans="1:24" s="18" customForma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53"/>
      <c r="O66" s="53"/>
      <c r="Q66" s="23"/>
      <c r="R66" s="23"/>
      <c r="S66" s="23"/>
      <c r="T66" s="23"/>
      <c r="U66" s="23"/>
      <c r="V66" s="23"/>
      <c r="W66" s="23"/>
      <c r="X66" s="23"/>
    </row>
    <row r="67" spans="1:24" s="18" customForma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53"/>
      <c r="O67" s="53"/>
      <c r="Q67" s="23"/>
      <c r="R67" s="23"/>
      <c r="S67" s="23"/>
      <c r="T67" s="23"/>
      <c r="U67" s="23"/>
      <c r="V67" s="23"/>
      <c r="W67" s="23"/>
      <c r="X67" s="23"/>
    </row>
    <row r="68" spans="1:24" s="18" customForma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</row>
    <row r="69" spans="1:24" s="18" customForma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</row>
    <row r="70" spans="1:24" s="18" customForma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</row>
    <row r="71" spans="1:24" s="18" customForma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</row>
    <row r="72" spans="1:24" s="18" customForma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</row>
    <row r="73" spans="1:24" s="18" customForma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</row>
    <row r="74" spans="1:24" s="18" customForma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</row>
    <row r="75" spans="1:24" s="18" customForma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</row>
    <row r="76" spans="1:24" s="18" customForma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</row>
    <row r="77" spans="1:24" s="18" customForma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</row>
    <row r="78" spans="1:24" s="18" customForma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</row>
    <row r="79" spans="1:24" s="18" customForma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</row>
    <row r="80" spans="1:24" s="18" customForma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</row>
    <row r="81" spans="1:24" s="18" customForma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</row>
    <row r="82" spans="1:24" s="18" customForma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</row>
    <row r="83" spans="1:24" s="18" customForma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</row>
    <row r="84" spans="1:24" s="18" customForma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</row>
    <row r="85" spans="1:24" s="18" customForma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</row>
    <row r="86" spans="1:24" s="18" customForma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</row>
    <row r="87" spans="1:24" s="18" customForma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</row>
    <row r="88" spans="1:24" s="18" customForma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</row>
    <row r="89" spans="1:24" s="18" customForma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</row>
    <row r="90" spans="1:24" s="18" customForma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</row>
    <row r="91" spans="1:24" s="18" customForma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</row>
    <row r="92" spans="1:24" s="18" customForma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</row>
    <row r="93" spans="1:24" s="18" customForma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</row>
    <row r="94" spans="1:24" s="18" customForma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</row>
    <row r="95" spans="1:24" s="18" customForma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</row>
    <row r="96" spans="1:24" s="18" customForma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</row>
    <row r="97" spans="1:24" s="18" customForma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</row>
    <row r="98" spans="1:24" s="18" customForma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</row>
    <row r="99" spans="1:24" s="18" customForma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</row>
    <row r="100" spans="1:24" s="18" customForma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</row>
    <row r="101" spans="1:24" s="18" customForma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</row>
  </sheetData>
  <sheetProtection selectLockedCells="1"/>
  <mergeCells count="38">
    <mergeCell ref="W6:W11"/>
    <mergeCell ref="Q15:R15"/>
    <mergeCell ref="Q16:R16"/>
    <mergeCell ref="T8:T11"/>
    <mergeCell ref="U8:U11"/>
    <mergeCell ref="V8:V11"/>
    <mergeCell ref="Q12:R12"/>
    <mergeCell ref="Q13:R13"/>
    <mergeCell ref="Q14:R14"/>
    <mergeCell ref="S6:V7"/>
    <mergeCell ref="O8:O11"/>
    <mergeCell ref="S8:S11"/>
    <mergeCell ref="J8:J11"/>
    <mergeCell ref="J6:L6"/>
    <mergeCell ref="M6:O7"/>
    <mergeCell ref="P6:P11"/>
    <mergeCell ref="Q6:R11"/>
    <mergeCell ref="J7:L7"/>
    <mergeCell ref="K8:K11"/>
    <mergeCell ref="L8:L11"/>
    <mergeCell ref="M8:M11"/>
    <mergeCell ref="N8:N11"/>
    <mergeCell ref="A3:H3"/>
    <mergeCell ref="I3:P3"/>
    <mergeCell ref="Q3:X3"/>
    <mergeCell ref="Q4:X4"/>
    <mergeCell ref="A6:A11"/>
    <mergeCell ref="B6:B11"/>
    <mergeCell ref="C6:C11"/>
    <mergeCell ref="D6:G6"/>
    <mergeCell ref="H6:H11"/>
    <mergeCell ref="I6:I11"/>
    <mergeCell ref="X6:X11"/>
    <mergeCell ref="D7:G7"/>
    <mergeCell ref="D8:D11"/>
    <mergeCell ref="E8:E11"/>
    <mergeCell ref="F8:F11"/>
    <mergeCell ref="G8:G11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3" man="1"/>
    <brk id="16" max="43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T76"/>
  <sheetViews>
    <sheetView view="pageBreakPreview" topLeftCell="A7" zoomScaleNormal="100" zoomScaleSheetLayoutView="100" workbookViewId="0">
      <selection activeCell="G19" sqref="G19"/>
    </sheetView>
  </sheetViews>
  <sheetFormatPr defaultColWidth="6.875" defaultRowHeight="12"/>
  <cols>
    <col min="1" max="1" width="6.5" style="343" customWidth="1"/>
    <col min="2" max="2" width="11.125" style="343" customWidth="1"/>
    <col min="3" max="3" width="8" style="344" customWidth="1"/>
    <col min="4" max="4" width="8.125" style="344" customWidth="1"/>
    <col min="5" max="5" width="9" style="344" customWidth="1"/>
    <col min="6" max="6" width="8.125" style="344" customWidth="1"/>
    <col min="7" max="7" width="7.125" style="345" customWidth="1"/>
    <col min="8" max="8" width="8.5" style="344" customWidth="1"/>
    <col min="9" max="9" width="8.125" style="344" customWidth="1"/>
    <col min="10" max="10" width="7.875" style="344" customWidth="1"/>
    <col min="11" max="11" width="6.875" style="346" customWidth="1"/>
    <col min="12" max="12" width="11.125" style="346" customWidth="1"/>
    <col min="13" max="13" width="10.625" style="344" customWidth="1"/>
    <col min="14" max="14" width="10.625" style="347" customWidth="1"/>
    <col min="15" max="16" width="10.875" style="344" customWidth="1"/>
    <col min="17" max="17" width="10.625" style="344" customWidth="1"/>
    <col min="18" max="18" width="10.875" style="344" customWidth="1"/>
    <col min="19" max="16384" width="6.875" style="348"/>
  </cols>
  <sheetData>
    <row r="1" spans="1:20" s="979" customFormat="1" ht="14.1" customHeight="1">
      <c r="A1" s="931"/>
      <c r="B1" s="931"/>
      <c r="C1" s="976"/>
      <c r="D1" s="976"/>
      <c r="E1" s="976"/>
      <c r="F1" s="976"/>
      <c r="G1" s="977"/>
      <c r="H1" s="976"/>
      <c r="I1" s="976"/>
      <c r="J1" s="928" t="s">
        <v>1002</v>
      </c>
      <c r="K1" s="931" t="s">
        <v>980</v>
      </c>
      <c r="L1" s="931"/>
      <c r="M1" s="976"/>
      <c r="N1" s="978"/>
      <c r="O1" s="976"/>
      <c r="P1" s="976"/>
      <c r="Q1" s="976"/>
      <c r="R1" s="976"/>
    </row>
    <row r="2" spans="1:20" ht="14.1" customHeight="1"/>
    <row r="3" spans="1:20" s="350" customFormat="1" ht="20.100000000000001" customHeight="1">
      <c r="A3" s="1935" t="s">
        <v>526</v>
      </c>
      <c r="B3" s="1935"/>
      <c r="C3" s="1935"/>
      <c r="D3" s="1935"/>
      <c r="E3" s="1935"/>
      <c r="F3" s="1935"/>
      <c r="G3" s="1935"/>
      <c r="H3" s="1935"/>
      <c r="I3" s="1935"/>
      <c r="J3" s="1935"/>
      <c r="K3" s="1935" t="s">
        <v>528</v>
      </c>
      <c r="L3" s="1935"/>
      <c r="M3" s="1935"/>
      <c r="N3" s="1935"/>
      <c r="O3" s="1935"/>
      <c r="P3" s="1935"/>
      <c r="Q3" s="1935"/>
      <c r="R3" s="1935"/>
      <c r="S3" s="349"/>
      <c r="T3" s="349"/>
    </row>
    <row r="4" spans="1:20" s="352" customFormat="1" ht="24" customHeight="1">
      <c r="A4" s="1287" t="s">
        <v>527</v>
      </c>
      <c r="B4" s="1287"/>
      <c r="C4" s="1287"/>
      <c r="D4" s="1287"/>
      <c r="E4" s="1287"/>
      <c r="F4" s="1287"/>
      <c r="G4" s="1287"/>
      <c r="H4" s="1287"/>
      <c r="I4" s="1287"/>
      <c r="J4" s="1287"/>
      <c r="K4" s="1287" t="s">
        <v>529</v>
      </c>
      <c r="L4" s="1287"/>
      <c r="M4" s="1287"/>
      <c r="N4" s="1287"/>
      <c r="O4" s="1287"/>
      <c r="P4" s="1287"/>
      <c r="Q4" s="1287"/>
      <c r="R4" s="1287"/>
      <c r="S4" s="351"/>
    </row>
    <row r="5" spans="1:20" s="356" customFormat="1" ht="18" customHeight="1" thickBot="1">
      <c r="A5" s="353" t="s">
        <v>409</v>
      </c>
      <c r="B5" s="353"/>
      <c r="C5" s="354"/>
      <c r="D5" s="354"/>
      <c r="E5" s="354"/>
      <c r="F5" s="354"/>
      <c r="G5" s="1030"/>
      <c r="H5" s="354"/>
      <c r="I5" s="354"/>
      <c r="J5" s="355" t="s">
        <v>410</v>
      </c>
      <c r="K5" s="43" t="s">
        <v>409</v>
      </c>
      <c r="L5" s="43"/>
      <c r="O5" s="354"/>
      <c r="P5" s="354"/>
      <c r="Q5" s="354"/>
      <c r="R5" s="355" t="s">
        <v>410</v>
      </c>
    </row>
    <row r="6" spans="1:20" s="357" customFormat="1" ht="12.95" customHeight="1">
      <c r="A6" s="1924" t="s">
        <v>762</v>
      </c>
      <c r="B6" s="1925"/>
      <c r="C6" s="1953" t="s">
        <v>763</v>
      </c>
      <c r="D6" s="1954"/>
      <c r="E6" s="1954"/>
      <c r="F6" s="1954"/>
      <c r="G6" s="1954"/>
      <c r="H6" s="1932" t="s">
        <v>764</v>
      </c>
      <c r="I6" s="1932"/>
      <c r="J6" s="1933"/>
      <c r="K6" s="1924" t="s">
        <v>762</v>
      </c>
      <c r="L6" s="1925"/>
      <c r="M6" s="1948" t="s">
        <v>764</v>
      </c>
      <c r="N6" s="1932"/>
      <c r="O6" s="1932"/>
      <c r="P6" s="1932"/>
      <c r="Q6" s="1932"/>
      <c r="R6" s="1933"/>
    </row>
    <row r="7" spans="1:20" s="357" customFormat="1" ht="12.95" customHeight="1">
      <c r="A7" s="1926"/>
      <c r="B7" s="1927"/>
      <c r="C7" s="1955"/>
      <c r="D7" s="1946"/>
      <c r="E7" s="1946"/>
      <c r="F7" s="1946"/>
      <c r="G7" s="1946"/>
      <c r="H7" s="1934"/>
      <c r="I7" s="1920"/>
      <c r="J7" s="1922"/>
      <c r="K7" s="1926"/>
      <c r="L7" s="1927"/>
      <c r="M7" s="1949"/>
      <c r="N7" s="1920"/>
      <c r="O7" s="1920"/>
      <c r="P7" s="1920"/>
      <c r="Q7" s="1920"/>
      <c r="R7" s="1922"/>
    </row>
    <row r="8" spans="1:20" s="357" customFormat="1" ht="12.75" customHeight="1">
      <c r="A8" s="1926"/>
      <c r="B8" s="1927"/>
      <c r="C8" s="1940"/>
      <c r="D8" s="1920" t="s">
        <v>969</v>
      </c>
      <c r="E8" s="1920" t="s">
        <v>970</v>
      </c>
      <c r="F8" s="1920" t="s">
        <v>765</v>
      </c>
      <c r="G8" s="1946" t="s">
        <v>837</v>
      </c>
      <c r="H8" s="1943"/>
      <c r="I8" s="1920" t="s">
        <v>971</v>
      </c>
      <c r="J8" s="1922" t="s">
        <v>766</v>
      </c>
      <c r="K8" s="1926"/>
      <c r="L8" s="1927"/>
      <c r="M8" s="1938" t="s">
        <v>767</v>
      </c>
      <c r="N8" s="1936" t="s">
        <v>768</v>
      </c>
      <c r="O8" s="1920" t="s">
        <v>769</v>
      </c>
      <c r="P8" s="1920" t="s">
        <v>972</v>
      </c>
      <c r="Q8" s="1920" t="s">
        <v>770</v>
      </c>
      <c r="R8" s="1950" t="s">
        <v>973</v>
      </c>
    </row>
    <row r="9" spans="1:20" s="357" customFormat="1" ht="12.75" customHeight="1">
      <c r="A9" s="1926"/>
      <c r="B9" s="1927"/>
      <c r="C9" s="1941"/>
      <c r="D9" s="1930"/>
      <c r="E9" s="1930"/>
      <c r="F9" s="1920"/>
      <c r="G9" s="1946"/>
      <c r="H9" s="1944"/>
      <c r="I9" s="1920"/>
      <c r="J9" s="1922"/>
      <c r="K9" s="1926"/>
      <c r="L9" s="1927"/>
      <c r="M9" s="1938"/>
      <c r="N9" s="1936"/>
      <c r="O9" s="1920"/>
      <c r="P9" s="1920"/>
      <c r="Q9" s="1920"/>
      <c r="R9" s="1951"/>
    </row>
    <row r="10" spans="1:20" s="357" customFormat="1" ht="12.75" customHeight="1">
      <c r="A10" s="1928"/>
      <c r="B10" s="1929"/>
      <c r="C10" s="1942"/>
      <c r="D10" s="1931"/>
      <c r="E10" s="1931"/>
      <c r="F10" s="1921"/>
      <c r="G10" s="1947"/>
      <c r="H10" s="1945"/>
      <c r="I10" s="1921"/>
      <c r="J10" s="1923"/>
      <c r="K10" s="1928"/>
      <c r="L10" s="1929"/>
      <c r="M10" s="1939"/>
      <c r="N10" s="1937"/>
      <c r="O10" s="1921"/>
      <c r="P10" s="1921"/>
      <c r="Q10" s="1921"/>
      <c r="R10" s="1952"/>
    </row>
    <row r="11" spans="1:20" s="356" customFormat="1" ht="18" customHeight="1">
      <c r="A11" s="1795" t="s">
        <v>566</v>
      </c>
      <c r="B11" s="1796"/>
      <c r="C11" s="358">
        <v>53720</v>
      </c>
      <c r="D11" s="358">
        <v>29541</v>
      </c>
      <c r="E11" s="358">
        <v>10694</v>
      </c>
      <c r="F11" s="358">
        <v>13485</v>
      </c>
      <c r="G11" s="358">
        <v>0</v>
      </c>
      <c r="H11" s="358">
        <v>134749</v>
      </c>
      <c r="I11" s="359">
        <v>2103</v>
      </c>
      <c r="J11" s="359">
        <v>16967</v>
      </c>
      <c r="K11" s="1795" t="s">
        <v>939</v>
      </c>
      <c r="L11" s="1796"/>
      <c r="M11" s="359">
        <v>0</v>
      </c>
      <c r="N11" s="359">
        <v>0</v>
      </c>
      <c r="O11" s="359">
        <v>791</v>
      </c>
      <c r="P11" s="359">
        <v>1110</v>
      </c>
      <c r="Q11" s="359">
        <v>113465</v>
      </c>
      <c r="R11" s="359">
        <v>313</v>
      </c>
    </row>
    <row r="12" spans="1:20" s="356" customFormat="1" ht="18" customHeight="1">
      <c r="A12" s="1795" t="s">
        <v>938</v>
      </c>
      <c r="B12" s="1796"/>
      <c r="C12" s="358">
        <v>47478</v>
      </c>
      <c r="D12" s="358">
        <v>26175</v>
      </c>
      <c r="E12" s="358">
        <v>9537</v>
      </c>
      <c r="F12" s="358">
        <v>11766</v>
      </c>
      <c r="G12" s="358">
        <v>0</v>
      </c>
      <c r="H12" s="358">
        <v>116825</v>
      </c>
      <c r="I12" s="359">
        <v>2027</v>
      </c>
      <c r="J12" s="359">
        <v>15898</v>
      </c>
      <c r="K12" s="1795" t="s">
        <v>938</v>
      </c>
      <c r="L12" s="1796"/>
      <c r="M12" s="359">
        <v>0</v>
      </c>
      <c r="N12" s="359">
        <v>0</v>
      </c>
      <c r="O12" s="359">
        <v>918</v>
      </c>
      <c r="P12" s="359">
        <v>685</v>
      </c>
      <c r="Q12" s="359">
        <v>97011</v>
      </c>
      <c r="R12" s="359">
        <v>286</v>
      </c>
    </row>
    <row r="13" spans="1:20" s="356" customFormat="1" ht="18" customHeight="1">
      <c r="A13" s="1795" t="s">
        <v>1009</v>
      </c>
      <c r="B13" s="1796"/>
      <c r="C13" s="358">
        <v>46942</v>
      </c>
      <c r="D13" s="358">
        <v>25900</v>
      </c>
      <c r="E13" s="358">
        <v>9389</v>
      </c>
      <c r="F13" s="358">
        <v>11653</v>
      </c>
      <c r="G13" s="358">
        <v>0</v>
      </c>
      <c r="H13" s="358">
        <v>110255</v>
      </c>
      <c r="I13" s="359">
        <v>1856</v>
      </c>
      <c r="J13" s="359">
        <v>15296</v>
      </c>
      <c r="K13" s="1795" t="s">
        <v>1009</v>
      </c>
      <c r="L13" s="1796"/>
      <c r="M13" s="359">
        <v>0</v>
      </c>
      <c r="N13" s="359">
        <v>0</v>
      </c>
      <c r="O13" s="359">
        <v>946</v>
      </c>
      <c r="P13" s="359">
        <v>690</v>
      </c>
      <c r="Q13" s="359">
        <v>91158</v>
      </c>
      <c r="R13" s="359">
        <v>309</v>
      </c>
    </row>
    <row r="14" spans="1:20" s="356" customFormat="1" ht="18" customHeight="1">
      <c r="A14" s="1795" t="s">
        <v>1010</v>
      </c>
      <c r="B14" s="1796"/>
      <c r="C14" s="358">
        <v>43430</v>
      </c>
      <c r="D14" s="358">
        <v>23785</v>
      </c>
      <c r="E14" s="358">
        <v>8636</v>
      </c>
      <c r="F14" s="358">
        <v>11009</v>
      </c>
      <c r="G14" s="358">
        <v>0</v>
      </c>
      <c r="H14" s="358">
        <v>104517</v>
      </c>
      <c r="I14" s="359">
        <v>1611</v>
      </c>
      <c r="J14" s="359">
        <v>14810</v>
      </c>
      <c r="K14" s="1795" t="s">
        <v>1010</v>
      </c>
      <c r="L14" s="1796"/>
      <c r="M14" s="359">
        <v>0</v>
      </c>
      <c r="N14" s="359">
        <v>0</v>
      </c>
      <c r="O14" s="359">
        <v>900</v>
      </c>
      <c r="P14" s="359">
        <v>705</v>
      </c>
      <c r="Q14" s="359">
        <v>86196</v>
      </c>
      <c r="R14" s="359">
        <v>295</v>
      </c>
    </row>
    <row r="15" spans="1:20" s="362" customFormat="1" ht="18" customHeight="1">
      <c r="A15" s="1792" t="s">
        <v>1087</v>
      </c>
      <c r="B15" s="1919"/>
      <c r="C15" s="360">
        <f t="shared" ref="C15:J15" si="0">SUM(C17:C39)</f>
        <v>43251</v>
      </c>
      <c r="D15" s="360">
        <f t="shared" si="0"/>
        <v>23513</v>
      </c>
      <c r="E15" s="360">
        <f t="shared" si="0"/>
        <v>8842</v>
      </c>
      <c r="F15" s="360">
        <f t="shared" si="0"/>
        <v>10896</v>
      </c>
      <c r="G15" s="360">
        <f t="shared" si="0"/>
        <v>0</v>
      </c>
      <c r="H15" s="360">
        <f t="shared" si="0"/>
        <v>103171</v>
      </c>
      <c r="I15" s="361">
        <f t="shared" si="0"/>
        <v>1383</v>
      </c>
      <c r="J15" s="361">
        <f t="shared" si="0"/>
        <v>14258</v>
      </c>
      <c r="K15" s="1792" t="s">
        <v>1087</v>
      </c>
      <c r="L15" s="1919"/>
      <c r="M15" s="361">
        <f t="shared" ref="M15:R15" si="1">SUM(M17:M39)</f>
        <v>0</v>
      </c>
      <c r="N15" s="361">
        <f t="shared" si="1"/>
        <v>0</v>
      </c>
      <c r="O15" s="361">
        <f t="shared" si="1"/>
        <v>865</v>
      </c>
      <c r="P15" s="361">
        <f t="shared" si="1"/>
        <v>490</v>
      </c>
      <c r="Q15" s="361">
        <f t="shared" si="1"/>
        <v>85913</v>
      </c>
      <c r="R15" s="361">
        <f t="shared" si="1"/>
        <v>262</v>
      </c>
    </row>
    <row r="16" spans="1:20" s="356" customFormat="1" ht="10.15" customHeight="1">
      <c r="A16" s="1046"/>
      <c r="B16" s="1047"/>
      <c r="C16" s="358"/>
      <c r="D16" s="358"/>
      <c r="E16" s="358"/>
      <c r="F16" s="358"/>
      <c r="G16" s="358"/>
      <c r="H16" s="358"/>
      <c r="I16" s="359"/>
      <c r="J16" s="359"/>
      <c r="K16" s="1046"/>
      <c r="L16" s="1047"/>
      <c r="M16" s="359"/>
      <c r="N16" s="359"/>
      <c r="O16" s="359"/>
      <c r="P16" s="359"/>
      <c r="Q16" s="359"/>
      <c r="R16" s="359"/>
    </row>
    <row r="17" spans="1:18" s="356" customFormat="1" ht="17.850000000000001" customHeight="1">
      <c r="A17" s="1046" t="s">
        <v>771</v>
      </c>
      <c r="B17" s="65" t="s">
        <v>772</v>
      </c>
      <c r="C17" s="358">
        <f t="shared" ref="C17:C39" si="2">SUM(D17:G17)</f>
        <v>2730</v>
      </c>
      <c r="D17" s="762">
        <v>1475</v>
      </c>
      <c r="E17" s="762">
        <v>543</v>
      </c>
      <c r="F17" s="762">
        <v>712</v>
      </c>
      <c r="G17" s="762">
        <v>0</v>
      </c>
      <c r="H17" s="358">
        <f t="shared" ref="H17:H39" si="3">SUM(I17:J17,M17:R17)</f>
        <v>6760</v>
      </c>
      <c r="I17" s="765">
        <v>82</v>
      </c>
      <c r="J17" s="765">
        <v>712</v>
      </c>
      <c r="K17" s="1046" t="s">
        <v>771</v>
      </c>
      <c r="L17" s="65" t="s">
        <v>772</v>
      </c>
      <c r="M17" s="767" t="s">
        <v>1200</v>
      </c>
      <c r="N17" s="767" t="s">
        <v>1200</v>
      </c>
      <c r="O17" s="765">
        <v>33</v>
      </c>
      <c r="P17" s="765">
        <v>41</v>
      </c>
      <c r="Q17" s="765">
        <v>5863</v>
      </c>
      <c r="R17" s="765">
        <v>29</v>
      </c>
    </row>
    <row r="18" spans="1:18" s="356" customFormat="1" ht="17.850000000000001" customHeight="1">
      <c r="A18" s="1046" t="s">
        <v>226</v>
      </c>
      <c r="B18" s="65" t="s">
        <v>773</v>
      </c>
      <c r="C18" s="358">
        <f t="shared" si="2"/>
        <v>2259</v>
      </c>
      <c r="D18" s="762">
        <v>1353</v>
      </c>
      <c r="E18" s="762">
        <v>405</v>
      </c>
      <c r="F18" s="762">
        <v>501</v>
      </c>
      <c r="G18" s="762">
        <v>0</v>
      </c>
      <c r="H18" s="358">
        <f t="shared" si="3"/>
        <v>5604</v>
      </c>
      <c r="I18" s="765">
        <v>39</v>
      </c>
      <c r="J18" s="765">
        <v>1198</v>
      </c>
      <c r="K18" s="1046" t="s">
        <v>226</v>
      </c>
      <c r="L18" s="65" t="s">
        <v>773</v>
      </c>
      <c r="M18" s="767" t="s">
        <v>1200</v>
      </c>
      <c r="N18" s="767" t="s">
        <v>1200</v>
      </c>
      <c r="O18" s="765">
        <v>18</v>
      </c>
      <c r="P18" s="765">
        <v>13</v>
      </c>
      <c r="Q18" s="765">
        <v>4332</v>
      </c>
      <c r="R18" s="765">
        <v>4</v>
      </c>
    </row>
    <row r="19" spans="1:18" s="356" customFormat="1" ht="17.850000000000001" customHeight="1">
      <c r="A19" s="1046" t="s">
        <v>774</v>
      </c>
      <c r="B19" s="65" t="s">
        <v>775</v>
      </c>
      <c r="C19" s="358">
        <f t="shared" si="2"/>
        <v>2779</v>
      </c>
      <c r="D19" s="762">
        <v>1440</v>
      </c>
      <c r="E19" s="762">
        <v>624</v>
      </c>
      <c r="F19" s="762">
        <v>715</v>
      </c>
      <c r="G19" s="762">
        <v>0</v>
      </c>
      <c r="H19" s="358">
        <f t="shared" si="3"/>
        <v>6730</v>
      </c>
      <c r="I19" s="765">
        <v>211</v>
      </c>
      <c r="J19" s="765">
        <v>803</v>
      </c>
      <c r="K19" s="1046" t="s">
        <v>774</v>
      </c>
      <c r="L19" s="65" t="s">
        <v>775</v>
      </c>
      <c r="M19" s="767" t="s">
        <v>1200</v>
      </c>
      <c r="N19" s="767" t="s">
        <v>1200</v>
      </c>
      <c r="O19" s="765">
        <v>118</v>
      </c>
      <c r="P19" s="765">
        <v>38</v>
      </c>
      <c r="Q19" s="765">
        <v>5553</v>
      </c>
      <c r="R19" s="765">
        <v>7</v>
      </c>
    </row>
    <row r="20" spans="1:18" s="356" customFormat="1" ht="17.850000000000001" customHeight="1">
      <c r="A20" s="1046" t="s">
        <v>230</v>
      </c>
      <c r="B20" s="65" t="s">
        <v>776</v>
      </c>
      <c r="C20" s="358">
        <f t="shared" si="2"/>
        <v>2622</v>
      </c>
      <c r="D20" s="762">
        <v>1455</v>
      </c>
      <c r="E20" s="762">
        <v>486</v>
      </c>
      <c r="F20" s="762">
        <v>681</v>
      </c>
      <c r="G20" s="762">
        <v>0</v>
      </c>
      <c r="H20" s="358">
        <f t="shared" si="3"/>
        <v>6377</v>
      </c>
      <c r="I20" s="765">
        <v>68</v>
      </c>
      <c r="J20" s="765">
        <v>1016</v>
      </c>
      <c r="K20" s="1046" t="s">
        <v>230</v>
      </c>
      <c r="L20" s="65" t="s">
        <v>776</v>
      </c>
      <c r="M20" s="767" t="s">
        <v>1200</v>
      </c>
      <c r="N20" s="767" t="s">
        <v>1200</v>
      </c>
      <c r="O20" s="765">
        <v>48</v>
      </c>
      <c r="P20" s="765">
        <v>35</v>
      </c>
      <c r="Q20" s="765">
        <v>5200</v>
      </c>
      <c r="R20" s="765">
        <v>10</v>
      </c>
    </row>
    <row r="21" spans="1:18" s="356" customFormat="1" ht="17.850000000000001" customHeight="1">
      <c r="A21" s="1046" t="s">
        <v>232</v>
      </c>
      <c r="B21" s="65" t="s">
        <v>777</v>
      </c>
      <c r="C21" s="358">
        <f t="shared" si="2"/>
        <v>2358</v>
      </c>
      <c r="D21" s="762">
        <v>1276</v>
      </c>
      <c r="E21" s="762">
        <v>453</v>
      </c>
      <c r="F21" s="762">
        <v>629</v>
      </c>
      <c r="G21" s="762">
        <v>0</v>
      </c>
      <c r="H21" s="358">
        <f t="shared" si="3"/>
        <v>5610</v>
      </c>
      <c r="I21" s="765">
        <v>76</v>
      </c>
      <c r="J21" s="765">
        <v>753</v>
      </c>
      <c r="K21" s="1046" t="s">
        <v>232</v>
      </c>
      <c r="L21" s="65" t="s">
        <v>777</v>
      </c>
      <c r="M21" s="767" t="s">
        <v>1200</v>
      </c>
      <c r="N21" s="767" t="s">
        <v>1200</v>
      </c>
      <c r="O21" s="765">
        <v>33</v>
      </c>
      <c r="P21" s="765">
        <v>9</v>
      </c>
      <c r="Q21" s="765">
        <v>4732</v>
      </c>
      <c r="R21" s="765">
        <v>7</v>
      </c>
    </row>
    <row r="22" spans="1:18" s="356" customFormat="1" ht="17.850000000000001" customHeight="1">
      <c r="A22" s="1046" t="s">
        <v>234</v>
      </c>
      <c r="B22" s="65" t="s">
        <v>778</v>
      </c>
      <c r="C22" s="358">
        <f t="shared" si="2"/>
        <v>2264</v>
      </c>
      <c r="D22" s="762">
        <v>1333</v>
      </c>
      <c r="E22" s="762">
        <v>399</v>
      </c>
      <c r="F22" s="762">
        <v>532</v>
      </c>
      <c r="G22" s="762">
        <v>0</v>
      </c>
      <c r="H22" s="358">
        <f t="shared" si="3"/>
        <v>5854</v>
      </c>
      <c r="I22" s="765">
        <v>42</v>
      </c>
      <c r="J22" s="765">
        <v>1041</v>
      </c>
      <c r="K22" s="1046" t="s">
        <v>234</v>
      </c>
      <c r="L22" s="65" t="s">
        <v>778</v>
      </c>
      <c r="M22" s="767" t="s">
        <v>1200</v>
      </c>
      <c r="N22" s="767" t="s">
        <v>1200</v>
      </c>
      <c r="O22" s="765">
        <v>98</v>
      </c>
      <c r="P22" s="765">
        <v>28</v>
      </c>
      <c r="Q22" s="765">
        <v>4623</v>
      </c>
      <c r="R22" s="765">
        <v>22</v>
      </c>
    </row>
    <row r="23" spans="1:18" s="356" customFormat="1" ht="17.850000000000001" customHeight="1">
      <c r="A23" s="1046" t="s">
        <v>236</v>
      </c>
      <c r="B23" s="65" t="s">
        <v>779</v>
      </c>
      <c r="C23" s="358">
        <f t="shared" si="2"/>
        <v>3803</v>
      </c>
      <c r="D23" s="762">
        <v>1839</v>
      </c>
      <c r="E23" s="762">
        <v>899</v>
      </c>
      <c r="F23" s="762">
        <v>1065</v>
      </c>
      <c r="G23" s="762">
        <v>0</v>
      </c>
      <c r="H23" s="358">
        <f t="shared" si="3"/>
        <v>7699</v>
      </c>
      <c r="I23" s="765">
        <v>97</v>
      </c>
      <c r="J23" s="765">
        <v>1203</v>
      </c>
      <c r="K23" s="1046" t="s">
        <v>236</v>
      </c>
      <c r="L23" s="65" t="s">
        <v>779</v>
      </c>
      <c r="M23" s="767" t="s">
        <v>1200</v>
      </c>
      <c r="N23" s="767" t="s">
        <v>1200</v>
      </c>
      <c r="O23" s="765">
        <v>30</v>
      </c>
      <c r="P23" s="765">
        <v>90</v>
      </c>
      <c r="Q23" s="765">
        <v>6251</v>
      </c>
      <c r="R23" s="765">
        <v>28</v>
      </c>
    </row>
    <row r="24" spans="1:18" s="356" customFormat="1" ht="17.850000000000001" customHeight="1">
      <c r="A24" s="1046" t="s">
        <v>238</v>
      </c>
      <c r="B24" s="65" t="s">
        <v>780</v>
      </c>
      <c r="C24" s="358">
        <f t="shared" si="2"/>
        <v>3565</v>
      </c>
      <c r="D24" s="762">
        <v>2116</v>
      </c>
      <c r="E24" s="762">
        <v>606</v>
      </c>
      <c r="F24" s="762">
        <v>843</v>
      </c>
      <c r="G24" s="762">
        <v>0</v>
      </c>
      <c r="H24" s="358">
        <f t="shared" si="3"/>
        <v>9450</v>
      </c>
      <c r="I24" s="765">
        <v>151</v>
      </c>
      <c r="J24" s="765">
        <v>1144</v>
      </c>
      <c r="K24" s="1046" t="s">
        <v>238</v>
      </c>
      <c r="L24" s="65" t="s">
        <v>780</v>
      </c>
      <c r="M24" s="767" t="s">
        <v>1200</v>
      </c>
      <c r="N24" s="767" t="s">
        <v>1200</v>
      </c>
      <c r="O24" s="765">
        <v>129</v>
      </c>
      <c r="P24" s="765">
        <v>47</v>
      </c>
      <c r="Q24" s="765">
        <v>7926</v>
      </c>
      <c r="R24" s="765">
        <v>53</v>
      </c>
    </row>
    <row r="25" spans="1:18" s="356" customFormat="1" ht="17.850000000000001" customHeight="1">
      <c r="A25" s="1046" t="s">
        <v>240</v>
      </c>
      <c r="B25" s="65" t="s">
        <v>781</v>
      </c>
      <c r="C25" s="358">
        <f t="shared" si="2"/>
        <v>1611</v>
      </c>
      <c r="D25" s="762">
        <v>917</v>
      </c>
      <c r="E25" s="762">
        <v>323</v>
      </c>
      <c r="F25" s="762">
        <v>371</v>
      </c>
      <c r="G25" s="762">
        <v>0</v>
      </c>
      <c r="H25" s="358">
        <f t="shared" si="3"/>
        <v>4084</v>
      </c>
      <c r="I25" s="765">
        <v>42</v>
      </c>
      <c r="J25" s="765">
        <v>489</v>
      </c>
      <c r="K25" s="1046" t="s">
        <v>240</v>
      </c>
      <c r="L25" s="65" t="s">
        <v>781</v>
      </c>
      <c r="M25" s="767" t="s">
        <v>1200</v>
      </c>
      <c r="N25" s="767" t="s">
        <v>1200</v>
      </c>
      <c r="O25" s="765">
        <v>32</v>
      </c>
      <c r="P25" s="765">
        <v>16</v>
      </c>
      <c r="Q25" s="765">
        <v>3503</v>
      </c>
      <c r="R25" s="765">
        <v>2</v>
      </c>
    </row>
    <row r="26" spans="1:18" s="356" customFormat="1" ht="17.850000000000001" customHeight="1">
      <c r="A26" s="1046" t="s">
        <v>242</v>
      </c>
      <c r="B26" s="65" t="s">
        <v>782</v>
      </c>
      <c r="C26" s="358">
        <f t="shared" si="2"/>
        <v>2136</v>
      </c>
      <c r="D26" s="762">
        <v>1097</v>
      </c>
      <c r="E26" s="762">
        <v>467</v>
      </c>
      <c r="F26" s="762">
        <v>572</v>
      </c>
      <c r="G26" s="762">
        <v>0</v>
      </c>
      <c r="H26" s="358">
        <f t="shared" si="3"/>
        <v>4413</v>
      </c>
      <c r="I26" s="765">
        <v>30</v>
      </c>
      <c r="J26" s="765">
        <v>803</v>
      </c>
      <c r="K26" s="1046" t="s">
        <v>242</v>
      </c>
      <c r="L26" s="65" t="s">
        <v>782</v>
      </c>
      <c r="M26" s="767" t="s">
        <v>1200</v>
      </c>
      <c r="N26" s="767" t="s">
        <v>1200</v>
      </c>
      <c r="O26" s="765">
        <v>20</v>
      </c>
      <c r="P26" s="765">
        <v>21</v>
      </c>
      <c r="Q26" s="765">
        <v>3535</v>
      </c>
      <c r="R26" s="765">
        <v>4</v>
      </c>
    </row>
    <row r="27" spans="1:18" s="356" customFormat="1" ht="17.850000000000001" customHeight="1">
      <c r="A27" s="1046" t="s">
        <v>244</v>
      </c>
      <c r="B27" s="65" t="s">
        <v>783</v>
      </c>
      <c r="C27" s="358">
        <f t="shared" si="2"/>
        <v>1035</v>
      </c>
      <c r="D27" s="762">
        <v>592</v>
      </c>
      <c r="E27" s="762">
        <v>225</v>
      </c>
      <c r="F27" s="762">
        <v>218</v>
      </c>
      <c r="G27" s="762">
        <v>0</v>
      </c>
      <c r="H27" s="358">
        <f t="shared" si="3"/>
        <v>2538</v>
      </c>
      <c r="I27" s="765">
        <v>47</v>
      </c>
      <c r="J27" s="765">
        <v>374</v>
      </c>
      <c r="K27" s="1046" t="s">
        <v>244</v>
      </c>
      <c r="L27" s="65" t="s">
        <v>783</v>
      </c>
      <c r="M27" s="767" t="s">
        <v>1200</v>
      </c>
      <c r="N27" s="767" t="s">
        <v>1200</v>
      </c>
      <c r="O27" s="765">
        <v>14</v>
      </c>
      <c r="P27" s="765">
        <v>23</v>
      </c>
      <c r="Q27" s="765">
        <v>2049</v>
      </c>
      <c r="R27" s="765">
        <v>31</v>
      </c>
    </row>
    <row r="28" spans="1:18" s="356" customFormat="1" ht="17.850000000000001" customHeight="1">
      <c r="A28" s="1046" t="s">
        <v>246</v>
      </c>
      <c r="B28" s="65" t="s">
        <v>784</v>
      </c>
      <c r="C28" s="358">
        <f t="shared" si="2"/>
        <v>3286</v>
      </c>
      <c r="D28" s="762">
        <v>1863</v>
      </c>
      <c r="E28" s="762">
        <v>715</v>
      </c>
      <c r="F28" s="762">
        <v>708</v>
      </c>
      <c r="G28" s="762">
        <v>0</v>
      </c>
      <c r="H28" s="358">
        <f t="shared" si="3"/>
        <v>8282</v>
      </c>
      <c r="I28" s="765">
        <v>212</v>
      </c>
      <c r="J28" s="765">
        <v>841</v>
      </c>
      <c r="K28" s="1046" t="s">
        <v>246</v>
      </c>
      <c r="L28" s="65" t="s">
        <v>784</v>
      </c>
      <c r="M28" s="756" t="s">
        <v>1200</v>
      </c>
      <c r="N28" s="767" t="s">
        <v>1200</v>
      </c>
      <c r="O28" s="765">
        <v>38</v>
      </c>
      <c r="P28" s="765">
        <v>21</v>
      </c>
      <c r="Q28" s="765">
        <v>7160</v>
      </c>
      <c r="R28" s="765">
        <v>10</v>
      </c>
    </row>
    <row r="29" spans="1:18" s="356" customFormat="1" ht="17.850000000000001" customHeight="1">
      <c r="A29" s="1046" t="s">
        <v>248</v>
      </c>
      <c r="B29" s="65" t="s">
        <v>785</v>
      </c>
      <c r="C29" s="358">
        <f t="shared" si="2"/>
        <v>1033</v>
      </c>
      <c r="D29" s="762">
        <v>490</v>
      </c>
      <c r="E29" s="762">
        <v>258</v>
      </c>
      <c r="F29" s="762">
        <v>285</v>
      </c>
      <c r="G29" s="762">
        <v>0</v>
      </c>
      <c r="H29" s="358">
        <f t="shared" si="3"/>
        <v>2140</v>
      </c>
      <c r="I29" s="765">
        <v>19</v>
      </c>
      <c r="J29" s="765">
        <v>266</v>
      </c>
      <c r="K29" s="1046" t="s">
        <v>248</v>
      </c>
      <c r="L29" s="65" t="s">
        <v>785</v>
      </c>
      <c r="M29" s="767" t="s">
        <v>1200</v>
      </c>
      <c r="N29" s="767" t="s">
        <v>1200</v>
      </c>
      <c r="O29" s="765">
        <v>48</v>
      </c>
      <c r="P29" s="765">
        <v>12</v>
      </c>
      <c r="Q29" s="765">
        <v>1793</v>
      </c>
      <c r="R29" s="765">
        <v>2</v>
      </c>
    </row>
    <row r="30" spans="1:18" s="356" customFormat="1" ht="17.850000000000001" customHeight="1">
      <c r="A30" s="1046" t="s">
        <v>250</v>
      </c>
      <c r="B30" s="65" t="s">
        <v>786</v>
      </c>
      <c r="C30" s="358">
        <f t="shared" si="2"/>
        <v>816</v>
      </c>
      <c r="D30" s="762">
        <v>377</v>
      </c>
      <c r="E30" s="762">
        <v>172</v>
      </c>
      <c r="F30" s="762">
        <v>267</v>
      </c>
      <c r="G30" s="762">
        <v>0</v>
      </c>
      <c r="H30" s="358">
        <f t="shared" si="3"/>
        <v>1812</v>
      </c>
      <c r="I30" s="765">
        <v>7</v>
      </c>
      <c r="J30" s="765">
        <v>132</v>
      </c>
      <c r="K30" s="1046" t="s">
        <v>250</v>
      </c>
      <c r="L30" s="65" t="s">
        <v>786</v>
      </c>
      <c r="M30" s="767" t="s">
        <v>1200</v>
      </c>
      <c r="N30" s="767" t="s">
        <v>1200</v>
      </c>
      <c r="O30" s="765">
        <v>16</v>
      </c>
      <c r="P30" s="765">
        <v>5</v>
      </c>
      <c r="Q30" s="765">
        <v>1651</v>
      </c>
      <c r="R30" s="765">
        <v>1</v>
      </c>
    </row>
    <row r="31" spans="1:18" s="356" customFormat="1" ht="17.850000000000001" customHeight="1">
      <c r="A31" s="1046" t="s">
        <v>252</v>
      </c>
      <c r="B31" s="65" t="s">
        <v>787</v>
      </c>
      <c r="C31" s="358">
        <f t="shared" si="2"/>
        <v>1106</v>
      </c>
      <c r="D31" s="762">
        <v>606</v>
      </c>
      <c r="E31" s="762">
        <v>222</v>
      </c>
      <c r="F31" s="762">
        <v>278</v>
      </c>
      <c r="G31" s="762">
        <v>0</v>
      </c>
      <c r="H31" s="358">
        <f t="shared" si="3"/>
        <v>2642</v>
      </c>
      <c r="I31" s="765">
        <v>41</v>
      </c>
      <c r="J31" s="765">
        <v>328</v>
      </c>
      <c r="K31" s="1046" t="s">
        <v>252</v>
      </c>
      <c r="L31" s="65" t="s">
        <v>787</v>
      </c>
      <c r="M31" s="767" t="s">
        <v>1200</v>
      </c>
      <c r="N31" s="767" t="s">
        <v>1200</v>
      </c>
      <c r="O31" s="765">
        <v>20</v>
      </c>
      <c r="P31" s="765">
        <v>8</v>
      </c>
      <c r="Q31" s="765">
        <v>2242</v>
      </c>
      <c r="R31" s="765">
        <v>3</v>
      </c>
    </row>
    <row r="32" spans="1:18" s="356" customFormat="1" ht="17.850000000000001" customHeight="1">
      <c r="A32" s="1046" t="s">
        <v>254</v>
      </c>
      <c r="B32" s="65" t="s">
        <v>788</v>
      </c>
      <c r="C32" s="358">
        <f t="shared" si="2"/>
        <v>1935</v>
      </c>
      <c r="D32" s="762">
        <v>1112</v>
      </c>
      <c r="E32" s="762">
        <v>422</v>
      </c>
      <c r="F32" s="762">
        <v>401</v>
      </c>
      <c r="G32" s="762">
        <v>0</v>
      </c>
      <c r="H32" s="358">
        <f t="shared" si="3"/>
        <v>4810</v>
      </c>
      <c r="I32" s="765">
        <v>27</v>
      </c>
      <c r="J32" s="765">
        <v>493</v>
      </c>
      <c r="K32" s="1046" t="s">
        <v>254</v>
      </c>
      <c r="L32" s="65" t="s">
        <v>788</v>
      </c>
      <c r="M32" s="767" t="s">
        <v>1200</v>
      </c>
      <c r="N32" s="767" t="s">
        <v>1200</v>
      </c>
      <c r="O32" s="765">
        <v>1</v>
      </c>
      <c r="P32" s="765">
        <v>25</v>
      </c>
      <c r="Q32" s="765">
        <v>4263</v>
      </c>
      <c r="R32" s="765">
        <v>1</v>
      </c>
    </row>
    <row r="33" spans="1:18" s="356" customFormat="1" ht="17.850000000000001" customHeight="1">
      <c r="A33" s="1046" t="s">
        <v>256</v>
      </c>
      <c r="B33" s="65" t="s">
        <v>789</v>
      </c>
      <c r="C33" s="358">
        <f t="shared" si="2"/>
        <v>1548</v>
      </c>
      <c r="D33" s="762">
        <v>824</v>
      </c>
      <c r="E33" s="762">
        <v>316</v>
      </c>
      <c r="F33" s="762">
        <v>408</v>
      </c>
      <c r="G33" s="762">
        <v>0</v>
      </c>
      <c r="H33" s="358">
        <f t="shared" si="3"/>
        <v>3266</v>
      </c>
      <c r="I33" s="765">
        <v>35</v>
      </c>
      <c r="J33" s="765">
        <v>534</v>
      </c>
      <c r="K33" s="1046" t="s">
        <v>256</v>
      </c>
      <c r="L33" s="65" t="s">
        <v>789</v>
      </c>
      <c r="M33" s="767" t="s">
        <v>1200</v>
      </c>
      <c r="N33" s="767" t="s">
        <v>1200</v>
      </c>
      <c r="O33" s="765">
        <v>29</v>
      </c>
      <c r="P33" s="765">
        <v>5</v>
      </c>
      <c r="Q33" s="765">
        <v>2661</v>
      </c>
      <c r="R33" s="765">
        <v>2</v>
      </c>
    </row>
    <row r="34" spans="1:18" s="356" customFormat="1" ht="17.850000000000001" customHeight="1">
      <c r="A34" s="1046" t="s">
        <v>258</v>
      </c>
      <c r="B34" s="65" t="s">
        <v>790</v>
      </c>
      <c r="C34" s="358">
        <f t="shared" si="2"/>
        <v>894</v>
      </c>
      <c r="D34" s="762">
        <v>411</v>
      </c>
      <c r="E34" s="762">
        <v>185</v>
      </c>
      <c r="F34" s="762">
        <v>298</v>
      </c>
      <c r="G34" s="762">
        <v>0</v>
      </c>
      <c r="H34" s="358">
        <f t="shared" si="3"/>
        <v>2065</v>
      </c>
      <c r="I34" s="765">
        <v>36</v>
      </c>
      <c r="J34" s="765">
        <v>286</v>
      </c>
      <c r="K34" s="1046" t="s">
        <v>258</v>
      </c>
      <c r="L34" s="65" t="s">
        <v>790</v>
      </c>
      <c r="M34" s="767" t="s">
        <v>1200</v>
      </c>
      <c r="N34" s="767" t="s">
        <v>1200</v>
      </c>
      <c r="O34" s="765">
        <v>58</v>
      </c>
      <c r="P34" s="765">
        <v>1</v>
      </c>
      <c r="Q34" s="765">
        <v>1658</v>
      </c>
      <c r="R34" s="765">
        <v>26</v>
      </c>
    </row>
    <row r="35" spans="1:18" s="356" customFormat="1" ht="17.850000000000001" customHeight="1">
      <c r="A35" s="1046" t="s">
        <v>260</v>
      </c>
      <c r="B35" s="65" t="s">
        <v>791</v>
      </c>
      <c r="C35" s="358">
        <f t="shared" si="2"/>
        <v>1048</v>
      </c>
      <c r="D35" s="762">
        <v>535</v>
      </c>
      <c r="E35" s="762">
        <v>246</v>
      </c>
      <c r="F35" s="762">
        <v>267</v>
      </c>
      <c r="G35" s="762">
        <v>0</v>
      </c>
      <c r="H35" s="358">
        <f t="shared" si="3"/>
        <v>2358</v>
      </c>
      <c r="I35" s="765">
        <v>27</v>
      </c>
      <c r="J35" s="765">
        <v>315</v>
      </c>
      <c r="K35" s="1046" t="s">
        <v>260</v>
      </c>
      <c r="L35" s="65" t="s">
        <v>791</v>
      </c>
      <c r="M35" s="767" t="s">
        <v>1200</v>
      </c>
      <c r="N35" s="767" t="s">
        <v>1200</v>
      </c>
      <c r="O35" s="765">
        <v>25</v>
      </c>
      <c r="P35" s="765">
        <v>16</v>
      </c>
      <c r="Q35" s="765">
        <v>1974</v>
      </c>
      <c r="R35" s="765">
        <v>1</v>
      </c>
    </row>
    <row r="36" spans="1:18" s="356" customFormat="1" ht="17.850000000000001" customHeight="1">
      <c r="A36" s="1046" t="s">
        <v>262</v>
      </c>
      <c r="B36" s="65" t="s">
        <v>792</v>
      </c>
      <c r="C36" s="358">
        <f t="shared" si="2"/>
        <v>1487</v>
      </c>
      <c r="D36" s="762">
        <v>860</v>
      </c>
      <c r="E36" s="762">
        <v>216</v>
      </c>
      <c r="F36" s="762">
        <v>411</v>
      </c>
      <c r="G36" s="762">
        <v>0</v>
      </c>
      <c r="H36" s="358">
        <f t="shared" si="3"/>
        <v>4048</v>
      </c>
      <c r="I36" s="765">
        <v>52</v>
      </c>
      <c r="J36" s="765">
        <v>535</v>
      </c>
      <c r="K36" s="1046" t="s">
        <v>262</v>
      </c>
      <c r="L36" s="65" t="s">
        <v>792</v>
      </c>
      <c r="M36" s="767" t="s">
        <v>1200</v>
      </c>
      <c r="N36" s="767" t="s">
        <v>1200</v>
      </c>
      <c r="O36" s="765">
        <v>37</v>
      </c>
      <c r="P36" s="765">
        <v>21</v>
      </c>
      <c r="Q36" s="765">
        <v>3396</v>
      </c>
      <c r="R36" s="765">
        <v>7</v>
      </c>
    </row>
    <row r="37" spans="1:18" s="356" customFormat="1" ht="17.850000000000001" customHeight="1">
      <c r="A37" s="1046" t="s">
        <v>264</v>
      </c>
      <c r="B37" s="65" t="s">
        <v>793</v>
      </c>
      <c r="C37" s="358">
        <f t="shared" si="2"/>
        <v>1835</v>
      </c>
      <c r="D37" s="762">
        <v>942</v>
      </c>
      <c r="E37" s="762">
        <v>432</v>
      </c>
      <c r="F37" s="762">
        <v>461</v>
      </c>
      <c r="G37" s="762">
        <v>0</v>
      </c>
      <c r="H37" s="358">
        <f t="shared" si="3"/>
        <v>4262</v>
      </c>
      <c r="I37" s="765">
        <v>28</v>
      </c>
      <c r="J37" s="765">
        <v>466</v>
      </c>
      <c r="K37" s="1046" t="s">
        <v>264</v>
      </c>
      <c r="L37" s="65" t="s">
        <v>793</v>
      </c>
      <c r="M37" s="767" t="s">
        <v>1200</v>
      </c>
      <c r="N37" s="767" t="s">
        <v>1200</v>
      </c>
      <c r="O37" s="765">
        <v>17</v>
      </c>
      <c r="P37" s="765">
        <v>12</v>
      </c>
      <c r="Q37" s="765">
        <v>3729</v>
      </c>
      <c r="R37" s="765">
        <v>10</v>
      </c>
    </row>
    <row r="38" spans="1:18" s="356" customFormat="1" ht="17.850000000000001" customHeight="1">
      <c r="A38" s="1046" t="s">
        <v>266</v>
      </c>
      <c r="B38" s="65" t="s">
        <v>794</v>
      </c>
      <c r="C38" s="358">
        <f t="shared" si="2"/>
        <v>976</v>
      </c>
      <c r="D38" s="762">
        <v>524</v>
      </c>
      <c r="E38" s="762">
        <v>203</v>
      </c>
      <c r="F38" s="762">
        <v>249</v>
      </c>
      <c r="G38" s="762">
        <v>0</v>
      </c>
      <c r="H38" s="358">
        <f t="shared" si="3"/>
        <v>2116</v>
      </c>
      <c r="I38" s="765">
        <v>14</v>
      </c>
      <c r="J38" s="765">
        <v>431</v>
      </c>
      <c r="K38" s="1046" t="s">
        <v>266</v>
      </c>
      <c r="L38" s="65" t="s">
        <v>794</v>
      </c>
      <c r="M38" s="767" t="s">
        <v>1200</v>
      </c>
      <c r="N38" s="767" t="s">
        <v>1200</v>
      </c>
      <c r="O38" s="765">
        <v>2</v>
      </c>
      <c r="P38" s="765">
        <v>3</v>
      </c>
      <c r="Q38" s="765">
        <v>1664</v>
      </c>
      <c r="R38" s="765">
        <v>2</v>
      </c>
    </row>
    <row r="39" spans="1:18" s="356" customFormat="1" ht="17.850000000000001" customHeight="1" thickBot="1">
      <c r="A39" s="1044" t="s">
        <v>268</v>
      </c>
      <c r="B39" s="68" t="s">
        <v>795</v>
      </c>
      <c r="C39" s="363">
        <f t="shared" si="2"/>
        <v>125</v>
      </c>
      <c r="D39" s="763">
        <v>76</v>
      </c>
      <c r="E39" s="763">
        <v>25</v>
      </c>
      <c r="F39" s="763">
        <v>24</v>
      </c>
      <c r="G39" s="764">
        <v>0</v>
      </c>
      <c r="H39" s="364">
        <f t="shared" si="3"/>
        <v>251</v>
      </c>
      <c r="I39" s="766" t="s">
        <v>1200</v>
      </c>
      <c r="J39" s="766">
        <v>95</v>
      </c>
      <c r="K39" s="1044" t="s">
        <v>268</v>
      </c>
      <c r="L39" s="68" t="s">
        <v>795</v>
      </c>
      <c r="M39" s="768" t="s">
        <v>1200</v>
      </c>
      <c r="N39" s="768" t="s">
        <v>1200</v>
      </c>
      <c r="O39" s="766">
        <v>1</v>
      </c>
      <c r="P39" s="766" t="s">
        <v>1200</v>
      </c>
      <c r="Q39" s="766">
        <v>155</v>
      </c>
      <c r="R39" s="766" t="s">
        <v>1200</v>
      </c>
    </row>
    <row r="40" spans="1:18" s="366" customFormat="1" ht="11.1" customHeight="1">
      <c r="A40" s="365" t="s">
        <v>796</v>
      </c>
      <c r="B40" s="365"/>
      <c r="C40" s="365"/>
      <c r="D40" s="365"/>
      <c r="E40" s="365"/>
      <c r="F40" s="365"/>
      <c r="J40" s="366" t="s">
        <v>797</v>
      </c>
      <c r="K40" s="367" t="s">
        <v>798</v>
      </c>
      <c r="L40" s="367"/>
      <c r="M40" s="367"/>
      <c r="N40" s="367"/>
      <c r="O40" s="367"/>
      <c r="P40" s="367"/>
      <c r="R40" s="366" t="s">
        <v>797</v>
      </c>
    </row>
    <row r="41" spans="1:18" s="366" customFormat="1" ht="11.1" customHeight="1">
      <c r="A41" s="1918" t="s">
        <v>799</v>
      </c>
      <c r="B41" s="1918"/>
      <c r="C41" s="1918"/>
      <c r="D41" s="1918"/>
      <c r="E41" s="1918"/>
      <c r="F41" s="1918"/>
      <c r="K41" s="1918" t="s">
        <v>799</v>
      </c>
      <c r="L41" s="1918"/>
      <c r="M41" s="1918"/>
      <c r="N41" s="1918"/>
      <c r="O41" s="1918"/>
      <c r="P41" s="1918"/>
    </row>
    <row r="42" spans="1:18" s="356" customFormat="1" ht="11.25">
      <c r="A42" s="368"/>
      <c r="B42" s="368"/>
      <c r="C42" s="369"/>
      <c r="D42" s="369"/>
      <c r="E42" s="369"/>
      <c r="F42" s="369"/>
      <c r="G42" s="370"/>
      <c r="H42" s="369"/>
      <c r="I42" s="369"/>
      <c r="J42" s="369"/>
      <c r="K42" s="371"/>
      <c r="L42" s="371"/>
      <c r="M42" s="369"/>
      <c r="N42" s="372"/>
      <c r="O42" s="369"/>
      <c r="P42" s="369"/>
      <c r="Q42" s="369"/>
      <c r="R42" s="369"/>
    </row>
    <row r="43" spans="1:18" s="356" customFormat="1" ht="11.25">
      <c r="A43" s="368"/>
      <c r="B43" s="368"/>
      <c r="C43" s="369"/>
      <c r="D43" s="369"/>
      <c r="E43" s="369"/>
      <c r="F43" s="369"/>
      <c r="G43" s="370"/>
      <c r="H43" s="369"/>
      <c r="I43" s="369"/>
      <c r="J43" s="369"/>
      <c r="K43" s="371"/>
      <c r="L43" s="371"/>
      <c r="M43" s="369"/>
      <c r="N43" s="372"/>
      <c r="O43" s="369"/>
      <c r="P43" s="369"/>
      <c r="Q43" s="369"/>
      <c r="R43" s="369"/>
    </row>
    <row r="44" spans="1:18" s="356" customFormat="1" ht="11.25">
      <c r="A44" s="368"/>
      <c r="B44" s="368"/>
      <c r="C44" s="369"/>
      <c r="D44" s="369"/>
      <c r="E44" s="369"/>
      <c r="F44" s="369"/>
      <c r="G44" s="370"/>
      <c r="H44" s="369"/>
      <c r="I44" s="369"/>
      <c r="J44" s="369"/>
      <c r="K44" s="371"/>
      <c r="L44" s="371"/>
      <c r="M44" s="369"/>
      <c r="N44" s="372"/>
      <c r="O44" s="369"/>
      <c r="P44" s="369"/>
      <c r="Q44" s="369"/>
      <c r="R44" s="369"/>
    </row>
    <row r="45" spans="1:18" s="356" customFormat="1" ht="11.25">
      <c r="A45" s="368"/>
      <c r="B45" s="368"/>
      <c r="C45" s="369"/>
      <c r="D45" s="369"/>
      <c r="E45" s="369"/>
      <c r="F45" s="369"/>
      <c r="G45" s="370"/>
      <c r="H45" s="369"/>
      <c r="I45" s="369"/>
      <c r="J45" s="369"/>
      <c r="K45" s="371"/>
      <c r="L45" s="371"/>
      <c r="M45" s="369"/>
      <c r="N45" s="372"/>
      <c r="O45" s="369"/>
      <c r="P45" s="369"/>
      <c r="Q45" s="369"/>
      <c r="R45" s="369"/>
    </row>
    <row r="46" spans="1:18" s="356" customFormat="1" ht="11.25">
      <c r="A46" s="368"/>
      <c r="B46" s="368"/>
      <c r="C46" s="369"/>
      <c r="D46" s="369"/>
      <c r="E46" s="369"/>
      <c r="F46" s="369"/>
      <c r="G46" s="370"/>
      <c r="H46" s="369"/>
      <c r="I46" s="369"/>
      <c r="J46" s="369"/>
      <c r="K46" s="371"/>
      <c r="L46" s="371"/>
      <c r="M46" s="369"/>
      <c r="N46" s="372"/>
      <c r="O46" s="369"/>
      <c r="P46" s="369"/>
      <c r="Q46" s="369"/>
      <c r="R46" s="369"/>
    </row>
    <row r="47" spans="1:18" s="356" customFormat="1" ht="11.25">
      <c r="A47" s="368"/>
      <c r="B47" s="368"/>
      <c r="C47" s="369"/>
      <c r="D47" s="369"/>
      <c r="E47" s="369"/>
      <c r="F47" s="369"/>
      <c r="G47" s="370"/>
      <c r="H47" s="369"/>
      <c r="I47" s="369"/>
      <c r="J47" s="369"/>
      <c r="K47" s="371"/>
      <c r="L47" s="371"/>
      <c r="M47" s="369"/>
      <c r="N47" s="372"/>
      <c r="O47" s="369"/>
      <c r="P47" s="369"/>
      <c r="Q47" s="369"/>
      <c r="R47" s="369"/>
    </row>
    <row r="48" spans="1:18" s="356" customFormat="1" ht="11.25">
      <c r="A48" s="368"/>
      <c r="B48" s="368"/>
      <c r="C48" s="369"/>
      <c r="D48" s="369"/>
      <c r="E48" s="369"/>
      <c r="F48" s="369"/>
      <c r="G48" s="370"/>
      <c r="H48" s="369"/>
      <c r="I48" s="369"/>
      <c r="J48" s="369"/>
      <c r="K48" s="371"/>
      <c r="L48" s="371"/>
      <c r="M48" s="369"/>
      <c r="N48" s="372"/>
      <c r="O48" s="369"/>
      <c r="P48" s="369"/>
      <c r="Q48" s="369"/>
      <c r="R48" s="369"/>
    </row>
    <row r="49" spans="1:18" s="356" customFormat="1" ht="11.25">
      <c r="A49" s="368"/>
      <c r="B49" s="368"/>
      <c r="C49" s="369"/>
      <c r="D49" s="369"/>
      <c r="E49" s="369"/>
      <c r="F49" s="369"/>
      <c r="G49" s="370"/>
      <c r="H49" s="369"/>
      <c r="I49" s="369"/>
      <c r="J49" s="369"/>
      <c r="K49" s="371"/>
      <c r="L49" s="371"/>
      <c r="M49" s="369"/>
      <c r="N49" s="372"/>
      <c r="O49" s="369"/>
      <c r="P49" s="369"/>
      <c r="Q49" s="369"/>
      <c r="R49" s="369"/>
    </row>
    <row r="50" spans="1:18" s="356" customFormat="1" ht="11.25">
      <c r="A50" s="368"/>
      <c r="B50" s="368"/>
      <c r="C50" s="369"/>
      <c r="D50" s="369"/>
      <c r="E50" s="369"/>
      <c r="F50" s="369"/>
      <c r="G50" s="370"/>
      <c r="H50" s="369"/>
      <c r="I50" s="369"/>
      <c r="J50" s="369"/>
      <c r="K50" s="371"/>
      <c r="L50" s="371"/>
      <c r="M50" s="369"/>
      <c r="N50" s="372"/>
      <c r="O50" s="369"/>
      <c r="P50" s="369"/>
      <c r="Q50" s="369"/>
      <c r="R50" s="369"/>
    </row>
    <row r="51" spans="1:18" s="356" customFormat="1" ht="11.25">
      <c r="A51" s="368"/>
      <c r="B51" s="368"/>
      <c r="C51" s="369"/>
      <c r="D51" s="369"/>
      <c r="E51" s="369"/>
      <c r="F51" s="369"/>
      <c r="G51" s="370"/>
      <c r="H51" s="369"/>
      <c r="I51" s="369"/>
      <c r="J51" s="369"/>
      <c r="K51" s="371"/>
      <c r="L51" s="371"/>
      <c r="M51" s="369"/>
      <c r="N51" s="372"/>
      <c r="O51" s="369"/>
      <c r="P51" s="369"/>
      <c r="Q51" s="369"/>
      <c r="R51" s="369"/>
    </row>
    <row r="52" spans="1:18" s="356" customFormat="1" ht="11.25">
      <c r="A52" s="368"/>
      <c r="B52" s="368"/>
      <c r="C52" s="369"/>
      <c r="D52" s="369"/>
      <c r="E52" s="369"/>
      <c r="F52" s="369"/>
      <c r="G52" s="370"/>
      <c r="H52" s="369"/>
      <c r="I52" s="369"/>
      <c r="J52" s="369"/>
      <c r="K52" s="371"/>
      <c r="L52" s="371"/>
      <c r="M52" s="369"/>
      <c r="N52" s="372"/>
      <c r="O52" s="369"/>
      <c r="P52" s="369"/>
      <c r="Q52" s="369"/>
      <c r="R52" s="369"/>
    </row>
    <row r="53" spans="1:18" s="356" customFormat="1" ht="11.25">
      <c r="A53" s="368"/>
      <c r="B53" s="368"/>
      <c r="C53" s="369"/>
      <c r="D53" s="369"/>
      <c r="E53" s="369"/>
      <c r="F53" s="369"/>
      <c r="G53" s="370"/>
      <c r="H53" s="369"/>
      <c r="I53" s="369"/>
      <c r="J53" s="369"/>
      <c r="K53" s="371"/>
      <c r="L53" s="371"/>
      <c r="M53" s="369"/>
      <c r="N53" s="372"/>
      <c r="O53" s="369"/>
      <c r="P53" s="369"/>
      <c r="Q53" s="369"/>
      <c r="R53" s="369"/>
    </row>
    <row r="54" spans="1:18" s="356" customFormat="1" ht="11.25">
      <c r="A54" s="368"/>
      <c r="B54" s="368"/>
      <c r="C54" s="369"/>
      <c r="D54" s="369"/>
      <c r="E54" s="369"/>
      <c r="F54" s="369"/>
      <c r="G54" s="370"/>
      <c r="H54" s="369"/>
      <c r="I54" s="369"/>
      <c r="J54" s="369"/>
      <c r="K54" s="371"/>
      <c r="L54" s="371"/>
      <c r="M54" s="369"/>
      <c r="N54" s="372"/>
      <c r="O54" s="369"/>
      <c r="P54" s="369"/>
      <c r="Q54" s="369"/>
      <c r="R54" s="369"/>
    </row>
    <row r="55" spans="1:18" s="356" customFormat="1" ht="11.25">
      <c r="A55" s="368"/>
      <c r="B55" s="368"/>
      <c r="C55" s="369"/>
      <c r="D55" s="369"/>
      <c r="E55" s="369"/>
      <c r="F55" s="369"/>
      <c r="G55" s="370"/>
      <c r="H55" s="369"/>
      <c r="I55" s="369"/>
      <c r="J55" s="369"/>
      <c r="K55" s="371"/>
      <c r="L55" s="371"/>
      <c r="M55" s="369"/>
      <c r="N55" s="372"/>
      <c r="O55" s="369"/>
      <c r="P55" s="369"/>
      <c r="Q55" s="369"/>
      <c r="R55" s="369"/>
    </row>
    <row r="56" spans="1:18" s="356" customFormat="1" ht="11.25">
      <c r="A56" s="368"/>
      <c r="B56" s="368"/>
      <c r="C56" s="369"/>
      <c r="D56" s="369"/>
      <c r="E56" s="369"/>
      <c r="F56" s="369"/>
      <c r="G56" s="370"/>
      <c r="H56" s="369"/>
      <c r="I56" s="369"/>
      <c r="J56" s="369"/>
      <c r="K56" s="371"/>
      <c r="L56" s="371"/>
      <c r="M56" s="369"/>
      <c r="N56" s="372"/>
      <c r="O56" s="369"/>
      <c r="P56" s="369"/>
      <c r="Q56" s="369"/>
      <c r="R56" s="369"/>
    </row>
    <row r="57" spans="1:18" s="356" customFormat="1" ht="11.25">
      <c r="A57" s="368"/>
      <c r="B57" s="368"/>
      <c r="C57" s="369"/>
      <c r="D57" s="369"/>
      <c r="E57" s="369"/>
      <c r="F57" s="369"/>
      <c r="G57" s="370"/>
      <c r="H57" s="369"/>
      <c r="I57" s="369"/>
      <c r="J57" s="369"/>
      <c r="K57" s="371"/>
      <c r="L57" s="371"/>
      <c r="M57" s="369"/>
      <c r="N57" s="372"/>
      <c r="O57" s="369"/>
      <c r="P57" s="369"/>
      <c r="Q57" s="369"/>
      <c r="R57" s="369"/>
    </row>
    <row r="58" spans="1:18" s="356" customFormat="1" ht="11.25">
      <c r="A58" s="368"/>
      <c r="B58" s="368"/>
      <c r="C58" s="369"/>
      <c r="D58" s="369"/>
      <c r="E58" s="369"/>
      <c r="F58" s="369"/>
      <c r="G58" s="370"/>
      <c r="H58" s="369"/>
      <c r="I58" s="369"/>
      <c r="J58" s="369"/>
      <c r="K58" s="371"/>
      <c r="L58" s="371"/>
      <c r="M58" s="369"/>
      <c r="N58" s="372"/>
      <c r="O58" s="369"/>
      <c r="P58" s="369"/>
      <c r="Q58" s="369"/>
      <c r="R58" s="369"/>
    </row>
    <row r="59" spans="1:18" s="356" customFormat="1" ht="11.25">
      <c r="A59" s="368"/>
      <c r="B59" s="368"/>
      <c r="C59" s="369"/>
      <c r="D59" s="369"/>
      <c r="E59" s="369"/>
      <c r="F59" s="369"/>
      <c r="G59" s="370"/>
      <c r="H59" s="369"/>
      <c r="I59" s="369"/>
      <c r="J59" s="369"/>
      <c r="K59" s="371"/>
      <c r="L59" s="371"/>
      <c r="M59" s="369"/>
      <c r="N59" s="372"/>
      <c r="O59" s="369"/>
      <c r="P59" s="369"/>
      <c r="Q59" s="369"/>
      <c r="R59" s="369"/>
    </row>
    <row r="60" spans="1:18" s="356" customFormat="1" ht="11.25">
      <c r="A60" s="368"/>
      <c r="B60" s="368"/>
      <c r="C60" s="369"/>
      <c r="D60" s="369"/>
      <c r="E60" s="369"/>
      <c r="F60" s="369"/>
      <c r="G60" s="370"/>
      <c r="H60" s="369"/>
      <c r="I60" s="369"/>
      <c r="J60" s="369"/>
      <c r="K60" s="371"/>
      <c r="L60" s="371"/>
      <c r="M60" s="369"/>
      <c r="N60" s="372"/>
      <c r="O60" s="369"/>
      <c r="P60" s="369"/>
      <c r="Q60" s="369"/>
      <c r="R60" s="369"/>
    </row>
    <row r="61" spans="1:18" s="356" customFormat="1" ht="11.25">
      <c r="A61" s="368"/>
      <c r="B61" s="368"/>
      <c r="C61" s="369"/>
      <c r="D61" s="369"/>
      <c r="E61" s="369"/>
      <c r="F61" s="369"/>
      <c r="G61" s="370"/>
      <c r="H61" s="369"/>
      <c r="I61" s="369"/>
      <c r="J61" s="369"/>
      <c r="K61" s="371"/>
      <c r="L61" s="371"/>
      <c r="M61" s="369"/>
      <c r="N61" s="372"/>
      <c r="O61" s="369"/>
      <c r="P61" s="369"/>
      <c r="Q61" s="369"/>
      <c r="R61" s="369"/>
    </row>
    <row r="62" spans="1:18" s="356" customFormat="1" ht="11.25">
      <c r="A62" s="368"/>
      <c r="B62" s="368"/>
      <c r="C62" s="369"/>
      <c r="D62" s="369"/>
      <c r="E62" s="369"/>
      <c r="F62" s="369"/>
      <c r="G62" s="370"/>
      <c r="H62" s="369"/>
      <c r="I62" s="369"/>
      <c r="J62" s="369"/>
      <c r="K62" s="371"/>
      <c r="L62" s="371"/>
      <c r="M62" s="369"/>
      <c r="N62" s="372"/>
      <c r="O62" s="369"/>
      <c r="P62" s="369"/>
      <c r="Q62" s="369"/>
      <c r="R62" s="369"/>
    </row>
    <row r="63" spans="1:18" s="356" customFormat="1" ht="11.25">
      <c r="A63" s="368"/>
      <c r="B63" s="368"/>
      <c r="C63" s="369"/>
      <c r="D63" s="369"/>
      <c r="E63" s="369"/>
      <c r="F63" s="369"/>
      <c r="G63" s="370"/>
      <c r="H63" s="369"/>
      <c r="I63" s="369"/>
      <c r="J63" s="369"/>
      <c r="K63" s="371"/>
      <c r="L63" s="371"/>
      <c r="M63" s="369"/>
      <c r="N63" s="372"/>
      <c r="O63" s="369"/>
      <c r="P63" s="369"/>
      <c r="Q63" s="369"/>
      <c r="R63" s="369"/>
    </row>
    <row r="64" spans="1:18" s="356" customFormat="1" ht="11.25">
      <c r="A64" s="368"/>
      <c r="B64" s="368"/>
      <c r="C64" s="369"/>
      <c r="D64" s="369"/>
      <c r="E64" s="369"/>
      <c r="F64" s="369"/>
      <c r="G64" s="370"/>
      <c r="H64" s="369"/>
      <c r="I64" s="369"/>
      <c r="J64" s="369"/>
      <c r="K64" s="371"/>
      <c r="L64" s="371"/>
      <c r="M64" s="369"/>
      <c r="N64" s="372"/>
      <c r="O64" s="369"/>
      <c r="P64" s="369"/>
      <c r="Q64" s="369"/>
      <c r="R64" s="369"/>
    </row>
    <row r="65" spans="1:18" s="356" customFormat="1" ht="11.25">
      <c r="A65" s="368"/>
      <c r="B65" s="368"/>
      <c r="C65" s="369"/>
      <c r="D65" s="369"/>
      <c r="E65" s="369"/>
      <c r="F65" s="369"/>
      <c r="G65" s="370"/>
      <c r="H65" s="369"/>
      <c r="I65" s="369"/>
      <c r="J65" s="369"/>
      <c r="K65" s="371"/>
      <c r="L65" s="371"/>
      <c r="M65" s="369"/>
      <c r="N65" s="372"/>
      <c r="O65" s="369"/>
      <c r="P65" s="369"/>
      <c r="Q65" s="369"/>
      <c r="R65" s="369"/>
    </row>
    <row r="66" spans="1:18" s="356" customFormat="1" ht="11.25">
      <c r="A66" s="368"/>
      <c r="B66" s="368"/>
      <c r="C66" s="369"/>
      <c r="D66" s="369"/>
      <c r="E66" s="369"/>
      <c r="F66" s="369"/>
      <c r="G66" s="370"/>
      <c r="H66" s="369"/>
      <c r="I66" s="369"/>
      <c r="J66" s="369"/>
      <c r="K66" s="371"/>
      <c r="L66" s="371"/>
      <c r="M66" s="369"/>
      <c r="N66" s="372"/>
      <c r="O66" s="369"/>
      <c r="P66" s="369"/>
      <c r="Q66" s="369"/>
      <c r="R66" s="369"/>
    </row>
    <row r="67" spans="1:18" s="356" customFormat="1" ht="11.25">
      <c r="A67" s="368"/>
      <c r="B67" s="368"/>
      <c r="C67" s="369"/>
      <c r="D67" s="369"/>
      <c r="E67" s="369"/>
      <c r="F67" s="369"/>
      <c r="G67" s="370"/>
      <c r="H67" s="369"/>
      <c r="I67" s="369"/>
      <c r="J67" s="369"/>
      <c r="K67" s="371"/>
      <c r="L67" s="371"/>
      <c r="M67" s="369"/>
      <c r="N67" s="372"/>
      <c r="O67" s="369"/>
      <c r="P67" s="369"/>
      <c r="Q67" s="369"/>
      <c r="R67" s="369"/>
    </row>
    <row r="68" spans="1:18" s="356" customFormat="1" ht="11.25">
      <c r="A68" s="368"/>
      <c r="B68" s="368"/>
      <c r="C68" s="369"/>
      <c r="D68" s="369"/>
      <c r="E68" s="369"/>
      <c r="F68" s="369"/>
      <c r="G68" s="370"/>
      <c r="H68" s="369"/>
      <c r="I68" s="369"/>
      <c r="J68" s="369"/>
      <c r="K68" s="371"/>
      <c r="L68" s="371"/>
      <c r="M68" s="369"/>
      <c r="N68" s="372"/>
      <c r="O68" s="369"/>
      <c r="P68" s="369"/>
      <c r="Q68" s="369"/>
      <c r="R68" s="369"/>
    </row>
    <row r="69" spans="1:18" s="356" customFormat="1" ht="11.25">
      <c r="A69" s="368"/>
      <c r="B69" s="368"/>
      <c r="C69" s="369"/>
      <c r="D69" s="369"/>
      <c r="E69" s="369"/>
      <c r="F69" s="369"/>
      <c r="G69" s="370"/>
      <c r="H69" s="369"/>
      <c r="I69" s="369"/>
      <c r="J69" s="369"/>
      <c r="K69" s="371"/>
      <c r="L69" s="371"/>
      <c r="M69" s="369"/>
      <c r="N69" s="372"/>
      <c r="O69" s="369"/>
      <c r="P69" s="369"/>
      <c r="Q69" s="369"/>
      <c r="R69" s="369"/>
    </row>
    <row r="70" spans="1:18" s="356" customFormat="1" ht="11.25">
      <c r="A70" s="368"/>
      <c r="B70" s="368"/>
      <c r="C70" s="369"/>
      <c r="D70" s="369"/>
      <c r="E70" s="369"/>
      <c r="F70" s="369"/>
      <c r="G70" s="370"/>
      <c r="H70" s="369"/>
      <c r="I70" s="369"/>
      <c r="J70" s="369"/>
      <c r="K70" s="371"/>
      <c r="L70" s="371"/>
      <c r="M70" s="369"/>
      <c r="N70" s="372"/>
      <c r="O70" s="369"/>
      <c r="P70" s="369"/>
      <c r="Q70" s="369"/>
      <c r="R70" s="369"/>
    </row>
    <row r="71" spans="1:18" s="356" customFormat="1" ht="11.25">
      <c r="A71" s="368"/>
      <c r="B71" s="368"/>
      <c r="C71" s="369"/>
      <c r="D71" s="369"/>
      <c r="E71" s="369"/>
      <c r="F71" s="369"/>
      <c r="G71" s="370"/>
      <c r="H71" s="369"/>
      <c r="I71" s="369"/>
      <c r="J71" s="369"/>
      <c r="K71" s="371"/>
      <c r="L71" s="371"/>
      <c r="M71" s="369"/>
      <c r="N71" s="372"/>
      <c r="O71" s="369"/>
      <c r="P71" s="369"/>
      <c r="Q71" s="369"/>
      <c r="R71" s="369"/>
    </row>
    <row r="72" spans="1:18" s="356" customFormat="1" ht="11.25">
      <c r="A72" s="368"/>
      <c r="B72" s="368"/>
      <c r="C72" s="369"/>
      <c r="D72" s="369"/>
      <c r="E72" s="369"/>
      <c r="F72" s="369"/>
      <c r="G72" s="370"/>
      <c r="H72" s="369"/>
      <c r="I72" s="369"/>
      <c r="J72" s="369"/>
      <c r="K72" s="371"/>
      <c r="L72" s="371"/>
      <c r="M72" s="369"/>
      <c r="N72" s="372"/>
      <c r="O72" s="369"/>
      <c r="P72" s="369"/>
      <c r="Q72" s="369"/>
      <c r="R72" s="369"/>
    </row>
    <row r="73" spans="1:18" s="356" customFormat="1" ht="11.25">
      <c r="A73" s="368"/>
      <c r="B73" s="368"/>
      <c r="C73" s="369"/>
      <c r="D73" s="369"/>
      <c r="E73" s="369"/>
      <c r="F73" s="369"/>
      <c r="G73" s="370"/>
      <c r="H73" s="369"/>
      <c r="I73" s="369"/>
      <c r="J73" s="369"/>
      <c r="K73" s="371"/>
      <c r="L73" s="371"/>
      <c r="M73" s="369"/>
      <c r="N73" s="372"/>
      <c r="O73" s="369"/>
      <c r="P73" s="369"/>
      <c r="Q73" s="369"/>
      <c r="R73" s="369"/>
    </row>
    <row r="74" spans="1:18" s="356" customFormat="1" ht="11.25">
      <c r="A74" s="368"/>
      <c r="B74" s="368"/>
      <c r="C74" s="369"/>
      <c r="D74" s="369"/>
      <c r="E74" s="369"/>
      <c r="F74" s="369"/>
      <c r="G74" s="370"/>
      <c r="H74" s="369"/>
      <c r="I74" s="369"/>
      <c r="J74" s="369"/>
      <c r="K74" s="371"/>
      <c r="L74" s="371"/>
      <c r="M74" s="369"/>
      <c r="N74" s="372"/>
      <c r="O74" s="369"/>
      <c r="P74" s="369"/>
      <c r="Q74" s="369"/>
      <c r="R74" s="369"/>
    </row>
    <row r="75" spans="1:18" s="356" customFormat="1" ht="11.25">
      <c r="A75" s="368"/>
      <c r="B75" s="368"/>
      <c r="C75" s="369"/>
      <c r="D75" s="369"/>
      <c r="E75" s="369"/>
      <c r="F75" s="369"/>
      <c r="G75" s="370"/>
      <c r="H75" s="369"/>
      <c r="I75" s="369"/>
      <c r="J75" s="369"/>
      <c r="K75" s="371"/>
      <c r="L75" s="371"/>
      <c r="M75" s="369"/>
      <c r="N75" s="372"/>
      <c r="O75" s="369"/>
      <c r="P75" s="369"/>
      <c r="Q75" s="369"/>
      <c r="R75" s="369"/>
    </row>
    <row r="76" spans="1:18" s="356" customFormat="1" ht="11.25">
      <c r="A76" s="368"/>
      <c r="B76" s="368"/>
      <c r="C76" s="369"/>
      <c r="D76" s="369"/>
      <c r="E76" s="369"/>
      <c r="F76" s="369"/>
      <c r="G76" s="370"/>
      <c r="H76" s="369"/>
      <c r="I76" s="369"/>
      <c r="J76" s="369"/>
      <c r="K76" s="371"/>
      <c r="L76" s="371"/>
      <c r="M76" s="369"/>
      <c r="N76" s="372"/>
      <c r="O76" s="369"/>
      <c r="P76" s="369"/>
      <c r="Q76" s="369"/>
      <c r="R76" s="369"/>
    </row>
  </sheetData>
  <sheetProtection selectLockedCells="1"/>
  <mergeCells count="35">
    <mergeCell ref="K3:R3"/>
    <mergeCell ref="N8:N10"/>
    <mergeCell ref="M8:M10"/>
    <mergeCell ref="I8:I10"/>
    <mergeCell ref="A3:J3"/>
    <mergeCell ref="D8:D10"/>
    <mergeCell ref="C8:C10"/>
    <mergeCell ref="H8:H10"/>
    <mergeCell ref="G8:G10"/>
    <mergeCell ref="A4:J4"/>
    <mergeCell ref="M6:R7"/>
    <mergeCell ref="R8:R10"/>
    <mergeCell ref="C6:G7"/>
    <mergeCell ref="K4:R4"/>
    <mergeCell ref="Q8:Q10"/>
    <mergeCell ref="O8:O10"/>
    <mergeCell ref="P8:P10"/>
    <mergeCell ref="J8:J10"/>
    <mergeCell ref="A6:B10"/>
    <mergeCell ref="F8:F10"/>
    <mergeCell ref="E8:E10"/>
    <mergeCell ref="H6:J7"/>
    <mergeCell ref="K6:L10"/>
    <mergeCell ref="A11:B11"/>
    <mergeCell ref="K11:L11"/>
    <mergeCell ref="A41:F41"/>
    <mergeCell ref="K41:P41"/>
    <mergeCell ref="A15:B15"/>
    <mergeCell ref="K15:L15"/>
    <mergeCell ref="A12:B12"/>
    <mergeCell ref="K12:L12"/>
    <mergeCell ref="A13:B13"/>
    <mergeCell ref="K13:L13"/>
    <mergeCell ref="A14:B14"/>
    <mergeCell ref="K14:L14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0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view="pageBreakPreview" topLeftCell="A4" zoomScaleNormal="100" zoomScaleSheetLayoutView="100" workbookViewId="0">
      <selection activeCell="F16" sqref="F16:G19"/>
    </sheetView>
  </sheetViews>
  <sheetFormatPr defaultColWidth="10" defaultRowHeight="11.25"/>
  <cols>
    <col min="1" max="1" width="10.125" style="329" customWidth="1"/>
    <col min="2" max="2" width="12.375" style="329" customWidth="1"/>
    <col min="3" max="5" width="11.625" style="329" customWidth="1"/>
    <col min="6" max="6" width="12.375" style="329" customWidth="1"/>
    <col min="7" max="7" width="12.625" style="329" customWidth="1"/>
    <col min="8" max="8" width="13.625" style="329" customWidth="1"/>
    <col min="9" max="10" width="13.625" style="330" customWidth="1"/>
    <col min="11" max="11" width="13.625" style="331" customWidth="1"/>
    <col min="12" max="12" width="13.625" style="328" customWidth="1"/>
    <col min="13" max="16384" width="10" style="328"/>
  </cols>
  <sheetData>
    <row r="1" spans="1:11" s="973" customFormat="1" ht="14.1" customHeight="1">
      <c r="A1" s="931"/>
      <c r="B1" s="931"/>
      <c r="C1" s="931"/>
      <c r="D1" s="931"/>
      <c r="E1" s="931"/>
      <c r="G1" s="937" t="s">
        <v>1048</v>
      </c>
      <c r="H1" s="974"/>
      <c r="I1" s="975"/>
      <c r="J1" s="975"/>
      <c r="K1" s="975"/>
    </row>
    <row r="2" spans="1:11" s="313" customFormat="1" ht="14.1" customHeight="1">
      <c r="H2" s="314"/>
      <c r="I2" s="315"/>
      <c r="J2" s="315"/>
      <c r="K2" s="315"/>
    </row>
    <row r="3" spans="1:11" s="316" customFormat="1" ht="20.100000000000001" customHeight="1">
      <c r="A3" s="1411" t="s">
        <v>530</v>
      </c>
      <c r="B3" s="1411"/>
      <c r="C3" s="1411"/>
      <c r="D3" s="1411"/>
      <c r="E3" s="1411"/>
      <c r="F3" s="1411"/>
      <c r="G3" s="1411"/>
    </row>
    <row r="4" spans="1:11" s="317" customFormat="1" ht="24" customHeight="1">
      <c r="A4" s="1412" t="s">
        <v>531</v>
      </c>
      <c r="B4" s="1412"/>
      <c r="C4" s="1412"/>
      <c r="D4" s="1412"/>
      <c r="E4" s="1412"/>
      <c r="F4" s="1412"/>
      <c r="G4" s="1412"/>
    </row>
    <row r="5" spans="1:11" s="320" customFormat="1" ht="18" customHeight="1" thickBot="1">
      <c r="A5" s="318" t="s">
        <v>424</v>
      </c>
      <c r="B5" s="318"/>
      <c r="C5" s="318"/>
      <c r="D5" s="318"/>
      <c r="E5" s="318"/>
      <c r="F5" s="318"/>
      <c r="G5" s="319" t="s">
        <v>294</v>
      </c>
    </row>
    <row r="6" spans="1:11" s="313" customFormat="1" ht="19.7" customHeight="1">
      <c r="A6" s="1428" t="s">
        <v>968</v>
      </c>
      <c r="B6" s="1840" t="s">
        <v>425</v>
      </c>
      <c r="C6" s="1971" t="s">
        <v>426</v>
      </c>
      <c r="D6" s="1669"/>
      <c r="E6" s="1669"/>
      <c r="F6" s="1669"/>
      <c r="G6" s="1669"/>
    </row>
    <row r="7" spans="1:11" s="313" customFormat="1" ht="15" customHeight="1">
      <c r="A7" s="1429"/>
      <c r="B7" s="1841"/>
      <c r="C7" s="1958"/>
      <c r="D7" s="1833" t="s">
        <v>427</v>
      </c>
      <c r="E7" s="1833" t="s">
        <v>428</v>
      </c>
      <c r="F7" s="1833" t="s">
        <v>429</v>
      </c>
      <c r="G7" s="1834" t="s">
        <v>430</v>
      </c>
    </row>
    <row r="8" spans="1:11" s="313" customFormat="1" ht="15" customHeight="1">
      <c r="A8" s="1429"/>
      <c r="B8" s="1841"/>
      <c r="C8" s="1959"/>
      <c r="D8" s="1833"/>
      <c r="E8" s="1833"/>
      <c r="F8" s="1833"/>
      <c r="G8" s="1834"/>
    </row>
    <row r="9" spans="1:11" s="313" customFormat="1" ht="15" customHeight="1">
      <c r="A9" s="1430"/>
      <c r="B9" s="1957"/>
      <c r="C9" s="1960"/>
      <c r="D9" s="1850"/>
      <c r="E9" s="1850"/>
      <c r="F9" s="1850"/>
      <c r="G9" s="1972"/>
    </row>
    <row r="10" spans="1:11" s="313" customFormat="1" ht="43.15" customHeight="1">
      <c r="A10" s="321" t="s">
        <v>566</v>
      </c>
      <c r="B10" s="1052">
        <v>1779</v>
      </c>
      <c r="C10" s="1052">
        <v>111</v>
      </c>
      <c r="D10" s="1052">
        <v>54</v>
      </c>
      <c r="E10" s="1052">
        <v>5</v>
      </c>
      <c r="F10" s="1052">
        <v>0</v>
      </c>
      <c r="G10" s="1052">
        <v>0</v>
      </c>
    </row>
    <row r="11" spans="1:11" s="313" customFormat="1" ht="43.15" customHeight="1">
      <c r="A11" s="321" t="s">
        <v>844</v>
      </c>
      <c r="B11" s="1052">
        <v>2090</v>
      </c>
      <c r="C11" s="1052">
        <v>85</v>
      </c>
      <c r="D11" s="1052">
        <v>57</v>
      </c>
      <c r="E11" s="1052">
        <v>6</v>
      </c>
      <c r="F11" s="1052">
        <v>0</v>
      </c>
      <c r="G11" s="1052">
        <v>0</v>
      </c>
    </row>
    <row r="12" spans="1:11" s="313" customFormat="1" ht="43.15" customHeight="1">
      <c r="A12" s="321" t="s">
        <v>1009</v>
      </c>
      <c r="B12" s="1052">
        <v>2143</v>
      </c>
      <c r="C12" s="1052">
        <v>96</v>
      </c>
      <c r="D12" s="1052">
        <v>61</v>
      </c>
      <c r="E12" s="1052">
        <v>6</v>
      </c>
      <c r="F12" s="1052">
        <v>0</v>
      </c>
      <c r="G12" s="1052">
        <v>0</v>
      </c>
    </row>
    <row r="13" spans="1:11" s="313" customFormat="1" ht="43.15" customHeight="1">
      <c r="A13" s="321" t="s">
        <v>1010</v>
      </c>
      <c r="B13" s="1052">
        <v>2269</v>
      </c>
      <c r="C13" s="1052">
        <v>99</v>
      </c>
      <c r="D13" s="1052">
        <v>70</v>
      </c>
      <c r="E13" s="1052">
        <v>7</v>
      </c>
      <c r="F13" s="1052">
        <v>0</v>
      </c>
      <c r="G13" s="1052">
        <v>0</v>
      </c>
    </row>
    <row r="14" spans="1:11" s="324" customFormat="1" ht="43.15" customHeight="1" thickBot="1">
      <c r="A14" s="322" t="s">
        <v>1089</v>
      </c>
      <c r="B14" s="323">
        <f>C14+E24+F24</f>
        <v>2786</v>
      </c>
      <c r="C14" s="323">
        <f>SUM(D14:G14,B24:D24)</f>
        <v>122</v>
      </c>
      <c r="D14" s="1051">
        <v>51</v>
      </c>
      <c r="E14" s="1051">
        <v>6</v>
      </c>
      <c r="F14" s="1051"/>
      <c r="G14" s="1051"/>
    </row>
    <row r="15" spans="1:11" ht="24" customHeight="1" thickBot="1">
      <c r="A15" s="1964"/>
      <c r="B15" s="1964"/>
      <c r="C15" s="1964"/>
      <c r="D15" s="1964"/>
      <c r="E15" s="1964"/>
      <c r="F15" s="1964"/>
      <c r="G15" s="1964"/>
      <c r="H15" s="325"/>
      <c r="I15" s="326"/>
      <c r="J15" s="326"/>
      <c r="K15" s="327"/>
    </row>
    <row r="16" spans="1:11" ht="19.7" customHeight="1">
      <c r="A16" s="1965" t="s">
        <v>968</v>
      </c>
      <c r="B16" s="1961" t="s">
        <v>426</v>
      </c>
      <c r="C16" s="1962"/>
      <c r="D16" s="1962"/>
      <c r="E16" s="1369" t="s">
        <v>431</v>
      </c>
      <c r="F16" s="1288" t="s">
        <v>432</v>
      </c>
      <c r="G16" s="1968"/>
    </row>
    <row r="17" spans="1:13" ht="15" customHeight="1">
      <c r="A17" s="1966"/>
      <c r="B17" s="1841" t="s">
        <v>433</v>
      </c>
      <c r="C17" s="1833" t="s">
        <v>434</v>
      </c>
      <c r="D17" s="1833" t="s">
        <v>296</v>
      </c>
      <c r="E17" s="1878"/>
      <c r="F17" s="1969"/>
      <c r="G17" s="1969"/>
    </row>
    <row r="18" spans="1:13" ht="15" customHeight="1">
      <c r="A18" s="1966"/>
      <c r="B18" s="1841"/>
      <c r="C18" s="1833"/>
      <c r="D18" s="1833"/>
      <c r="E18" s="1878"/>
      <c r="F18" s="1969"/>
      <c r="G18" s="1969"/>
    </row>
    <row r="19" spans="1:13" ht="15" customHeight="1">
      <c r="A19" s="1967"/>
      <c r="B19" s="1957"/>
      <c r="C19" s="1850"/>
      <c r="D19" s="1850"/>
      <c r="E19" s="1879"/>
      <c r="F19" s="1970"/>
      <c r="G19" s="1970"/>
    </row>
    <row r="20" spans="1:13" ht="43.15" customHeight="1">
      <c r="A20" s="321" t="s">
        <v>566</v>
      </c>
      <c r="B20" s="332">
        <v>0</v>
      </c>
      <c r="C20" s="1052">
        <v>49</v>
      </c>
      <c r="D20" s="1052">
        <v>3</v>
      </c>
      <c r="E20" s="1052">
        <v>420</v>
      </c>
      <c r="F20" s="1963">
        <v>1248</v>
      </c>
      <c r="G20" s="1963"/>
    </row>
    <row r="21" spans="1:13" ht="43.15" customHeight="1">
      <c r="A21" s="321" t="s">
        <v>844</v>
      </c>
      <c r="B21" s="332">
        <v>0</v>
      </c>
      <c r="C21" s="1052">
        <v>20</v>
      </c>
      <c r="D21" s="1052">
        <v>2</v>
      </c>
      <c r="E21" s="1052">
        <v>343</v>
      </c>
      <c r="F21" s="1963">
        <v>1662</v>
      </c>
      <c r="G21" s="1963"/>
    </row>
    <row r="22" spans="1:13" ht="43.15" customHeight="1">
      <c r="A22" s="321" t="s">
        <v>1009</v>
      </c>
      <c r="B22" s="332">
        <v>0</v>
      </c>
      <c r="C22" s="1052">
        <v>27</v>
      </c>
      <c r="D22" s="1052">
        <v>2</v>
      </c>
      <c r="E22" s="1052">
        <v>366</v>
      </c>
      <c r="F22" s="1963">
        <v>1681</v>
      </c>
      <c r="G22" s="1963"/>
    </row>
    <row r="23" spans="1:13" ht="43.15" customHeight="1">
      <c r="A23" s="321" t="s">
        <v>1010</v>
      </c>
      <c r="B23" s="332">
        <v>0</v>
      </c>
      <c r="C23" s="1052">
        <v>17</v>
      </c>
      <c r="D23" s="1052">
        <v>5</v>
      </c>
      <c r="E23" s="1052">
        <v>328</v>
      </c>
      <c r="F23" s="1963">
        <v>1842</v>
      </c>
      <c r="G23" s="1963"/>
    </row>
    <row r="24" spans="1:13" ht="43.15" customHeight="1" thickBot="1">
      <c r="A24" s="322" t="s">
        <v>1089</v>
      </c>
      <c r="B24" s="769">
        <v>0</v>
      </c>
      <c r="C24" s="1051">
        <v>61</v>
      </c>
      <c r="D24" s="1051">
        <v>4</v>
      </c>
      <c r="E24" s="1051">
        <v>269</v>
      </c>
      <c r="F24" s="1956">
        <v>2395</v>
      </c>
      <c r="G24" s="1956"/>
    </row>
    <row r="25" spans="1:13" s="341" customFormat="1" ht="11.1" customHeight="1">
      <c r="A25" s="333" t="s">
        <v>435</v>
      </c>
      <c r="B25" s="190"/>
      <c r="C25" s="334"/>
      <c r="D25" s="335"/>
      <c r="E25" s="336"/>
      <c r="F25" s="336"/>
      <c r="G25" s="337" t="s">
        <v>408</v>
      </c>
      <c r="H25" s="338"/>
      <c r="I25" s="339"/>
      <c r="J25" s="339"/>
      <c r="K25" s="340"/>
    </row>
    <row r="26" spans="1:13">
      <c r="A26" s="342"/>
      <c r="B26" s="342"/>
      <c r="C26" s="326"/>
      <c r="D26" s="326"/>
      <c r="E26" s="327"/>
      <c r="F26" s="328"/>
    </row>
    <row r="28" spans="1:13">
      <c r="M28" s="313"/>
    </row>
  </sheetData>
  <sheetProtection selectLockedCells="1"/>
  <mergeCells count="23">
    <mergeCell ref="A3:G3"/>
    <mergeCell ref="A4:G4"/>
    <mergeCell ref="C6:G6"/>
    <mergeCell ref="F7:F9"/>
    <mergeCell ref="G7:G9"/>
    <mergeCell ref="A6:A9"/>
    <mergeCell ref="D7:D9"/>
    <mergeCell ref="F24:G24"/>
    <mergeCell ref="E7:E9"/>
    <mergeCell ref="E16:E19"/>
    <mergeCell ref="B6:B9"/>
    <mergeCell ref="C7:C9"/>
    <mergeCell ref="D17:D19"/>
    <mergeCell ref="B17:B19"/>
    <mergeCell ref="B16:D16"/>
    <mergeCell ref="F21:G21"/>
    <mergeCell ref="A15:G15"/>
    <mergeCell ref="A16:A19"/>
    <mergeCell ref="F16:G19"/>
    <mergeCell ref="C17:C19"/>
    <mergeCell ref="F20:G20"/>
    <mergeCell ref="F22:G22"/>
    <mergeCell ref="F23:G23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Q102"/>
  <sheetViews>
    <sheetView view="pageBreakPreview" topLeftCell="A8" zoomScaleNormal="100" zoomScaleSheetLayoutView="100" workbookViewId="0">
      <selection activeCell="G30" sqref="G30"/>
    </sheetView>
  </sheetViews>
  <sheetFormatPr defaultRowHeight="11.25"/>
  <cols>
    <col min="1" max="1" width="4.625" style="74" customWidth="1"/>
    <col min="2" max="2" width="8.75" style="74" customWidth="1"/>
    <col min="3" max="3" width="5.125" style="70" customWidth="1"/>
    <col min="4" max="4" width="8.625" style="70" customWidth="1"/>
    <col min="5" max="5" width="5.75" style="70" customWidth="1"/>
    <col min="6" max="7" width="8.625" style="70" customWidth="1"/>
    <col min="8" max="8" width="9.625" style="70" customWidth="1"/>
    <col min="9" max="9" width="6.5" style="70" customWidth="1"/>
    <col min="10" max="10" width="8.625" style="70" customWidth="1"/>
    <col min="11" max="11" width="7.625" style="70" customWidth="1"/>
    <col min="12" max="12" width="1.625" style="71" hidden="1" customWidth="1"/>
    <col min="13" max="16384" width="9" style="71"/>
  </cols>
  <sheetData>
    <row r="1" spans="1:12" s="933" customFormat="1" ht="14.1" customHeight="1">
      <c r="A1" s="931" t="s">
        <v>1049</v>
      </c>
      <c r="B1" s="931"/>
      <c r="C1" s="932"/>
      <c r="D1" s="932"/>
      <c r="E1" s="932"/>
      <c r="F1" s="932"/>
      <c r="G1" s="932"/>
      <c r="H1" s="932"/>
      <c r="I1" s="932"/>
      <c r="J1" s="932"/>
      <c r="K1" s="932"/>
    </row>
    <row r="2" spans="1:12" ht="14.1" customHeight="1"/>
    <row r="3" spans="1:12" s="1031" customFormat="1" ht="20.100000000000001" customHeight="1">
      <c r="A3" s="1706" t="s">
        <v>532</v>
      </c>
      <c r="B3" s="1706"/>
      <c r="C3" s="1706"/>
      <c r="D3" s="1706"/>
      <c r="E3" s="1706"/>
      <c r="F3" s="1706"/>
      <c r="G3" s="1706"/>
      <c r="H3" s="1706"/>
      <c r="I3" s="1706"/>
      <c r="J3" s="1706"/>
      <c r="K3" s="1706"/>
      <c r="L3" s="1706"/>
    </row>
    <row r="4" spans="1:12" s="1032" customFormat="1" ht="24" customHeight="1">
      <c r="A4" s="1707" t="s">
        <v>533</v>
      </c>
      <c r="B4" s="1707"/>
      <c r="C4" s="1707"/>
      <c r="D4" s="1707"/>
      <c r="E4" s="1707"/>
      <c r="F4" s="1707"/>
      <c r="G4" s="1707"/>
      <c r="H4" s="1707"/>
      <c r="I4" s="1707"/>
      <c r="J4" s="1707"/>
      <c r="K4" s="1707"/>
      <c r="L4" s="1707"/>
    </row>
    <row r="5" spans="1:12" s="12" customFormat="1" ht="18" customHeight="1" thickBot="1">
      <c r="A5" s="12" t="s">
        <v>73</v>
      </c>
      <c r="E5" s="295"/>
      <c r="F5" s="295"/>
      <c r="G5" s="295"/>
      <c r="K5" s="36" t="s">
        <v>74</v>
      </c>
    </row>
    <row r="6" spans="1:12" s="296" customFormat="1" ht="12.75" customHeight="1">
      <c r="A6" s="1975" t="s">
        <v>189</v>
      </c>
      <c r="B6" s="1991"/>
      <c r="C6" s="1989" t="s">
        <v>75</v>
      </c>
      <c r="D6" s="1988"/>
      <c r="E6" s="1988" t="s">
        <v>76</v>
      </c>
      <c r="F6" s="1988"/>
      <c r="G6" s="1988"/>
      <c r="H6" s="1988"/>
      <c r="I6" s="1988"/>
      <c r="J6" s="1984" t="s">
        <v>77</v>
      </c>
      <c r="K6" s="1985" t="s">
        <v>78</v>
      </c>
      <c r="L6" s="1975"/>
    </row>
    <row r="7" spans="1:12" s="296" customFormat="1" ht="11.25" customHeight="1">
      <c r="A7" s="1992"/>
      <c r="B7" s="1919"/>
      <c r="C7" s="1990"/>
      <c r="D7" s="1979"/>
      <c r="E7" s="1979"/>
      <c r="F7" s="1979"/>
      <c r="G7" s="1979"/>
      <c r="H7" s="1979"/>
      <c r="I7" s="1979"/>
      <c r="J7" s="1978"/>
      <c r="K7" s="1986"/>
      <c r="L7" s="1976"/>
    </row>
    <row r="8" spans="1:12" s="296" customFormat="1" ht="12.75" customHeight="1">
      <c r="A8" s="1992"/>
      <c r="B8" s="1919"/>
      <c r="C8" s="1995" t="s">
        <v>79</v>
      </c>
      <c r="D8" s="1978" t="s">
        <v>80</v>
      </c>
      <c r="E8" s="1978" t="s">
        <v>81</v>
      </c>
      <c r="F8" s="1978" t="s">
        <v>82</v>
      </c>
      <c r="G8" s="1979"/>
      <c r="H8" s="1979"/>
      <c r="I8" s="1979"/>
      <c r="J8" s="1978"/>
      <c r="K8" s="1986"/>
      <c r="L8" s="1976"/>
    </row>
    <row r="9" spans="1:12" s="296" customFormat="1" ht="12.75" customHeight="1">
      <c r="A9" s="1992"/>
      <c r="B9" s="1919"/>
      <c r="C9" s="1995"/>
      <c r="D9" s="1978"/>
      <c r="E9" s="1979"/>
      <c r="F9" s="1980"/>
      <c r="G9" s="1979"/>
      <c r="H9" s="1979"/>
      <c r="I9" s="1979"/>
      <c r="J9" s="1978"/>
      <c r="K9" s="1986"/>
      <c r="L9" s="1976"/>
    </row>
    <row r="10" spans="1:12" s="296" customFormat="1" ht="22.5" customHeight="1">
      <c r="A10" s="1992"/>
      <c r="B10" s="1919"/>
      <c r="C10" s="1995"/>
      <c r="D10" s="1978"/>
      <c r="E10" s="1979"/>
      <c r="F10" s="1982"/>
      <c r="G10" s="1973" t="s">
        <v>83</v>
      </c>
      <c r="H10" s="1973" t="s">
        <v>84</v>
      </c>
      <c r="I10" s="1973" t="s">
        <v>967</v>
      </c>
      <c r="J10" s="1978"/>
      <c r="K10" s="1986"/>
      <c r="L10" s="1976"/>
    </row>
    <row r="11" spans="1:12" s="296" customFormat="1" ht="22.5" customHeight="1">
      <c r="A11" s="1993"/>
      <c r="B11" s="1994"/>
      <c r="C11" s="1996"/>
      <c r="D11" s="1983"/>
      <c r="E11" s="1981"/>
      <c r="F11" s="1983"/>
      <c r="G11" s="1974"/>
      <c r="H11" s="1974"/>
      <c r="I11" s="1974"/>
      <c r="J11" s="1983"/>
      <c r="K11" s="1987"/>
      <c r="L11" s="1977"/>
    </row>
    <row r="12" spans="1:12" s="14" customFormat="1" ht="17.100000000000001" customHeight="1">
      <c r="A12" s="1717" t="s">
        <v>566</v>
      </c>
      <c r="B12" s="1718"/>
      <c r="C12" s="297">
        <v>94</v>
      </c>
      <c r="D12" s="297">
        <v>5417000</v>
      </c>
      <c r="E12" s="298">
        <v>94</v>
      </c>
      <c r="F12" s="297">
        <v>5417000</v>
      </c>
      <c r="G12" s="297">
        <v>1503000</v>
      </c>
      <c r="H12" s="297">
        <v>3914000</v>
      </c>
      <c r="I12" s="297">
        <v>0</v>
      </c>
      <c r="J12" s="96">
        <v>3914000</v>
      </c>
      <c r="K12" s="299">
        <v>13350</v>
      </c>
      <c r="L12" s="1037" t="s">
        <v>280</v>
      </c>
    </row>
    <row r="13" spans="1:12" s="14" customFormat="1" ht="17.100000000000001" customHeight="1">
      <c r="A13" s="1717" t="s">
        <v>936</v>
      </c>
      <c r="B13" s="1718"/>
      <c r="C13" s="297">
        <v>68</v>
      </c>
      <c r="D13" s="297">
        <v>3760000</v>
      </c>
      <c r="E13" s="298">
        <v>68</v>
      </c>
      <c r="F13" s="297">
        <v>3760000</v>
      </c>
      <c r="G13" s="297">
        <v>528000</v>
      </c>
      <c r="H13" s="297">
        <v>3232000</v>
      </c>
      <c r="I13" s="297">
        <v>0</v>
      </c>
      <c r="J13" s="96">
        <v>3760000</v>
      </c>
      <c r="K13" s="299">
        <v>10200</v>
      </c>
      <c r="L13" s="1037" t="s">
        <v>280</v>
      </c>
    </row>
    <row r="14" spans="1:12" s="14" customFormat="1" ht="17.100000000000001" customHeight="1">
      <c r="A14" s="1717" t="s">
        <v>1009</v>
      </c>
      <c r="B14" s="1718"/>
      <c r="C14" s="297">
        <v>73</v>
      </c>
      <c r="D14" s="297">
        <v>4110000</v>
      </c>
      <c r="E14" s="298">
        <v>73</v>
      </c>
      <c r="F14" s="297">
        <v>4110000</v>
      </c>
      <c r="G14" s="297">
        <v>752000</v>
      </c>
      <c r="H14" s="297">
        <v>3358000</v>
      </c>
      <c r="I14" s="297">
        <v>0</v>
      </c>
      <c r="J14" s="96">
        <v>4110000</v>
      </c>
      <c r="K14" s="299">
        <v>10950</v>
      </c>
      <c r="L14" s="1037" t="s">
        <v>280</v>
      </c>
    </row>
    <row r="15" spans="1:12" s="14" customFormat="1" ht="17.100000000000001" customHeight="1">
      <c r="A15" s="1717" t="s">
        <v>1010</v>
      </c>
      <c r="B15" s="1718"/>
      <c r="C15" s="297">
        <v>160</v>
      </c>
      <c r="D15" s="297">
        <v>6800000</v>
      </c>
      <c r="E15" s="298">
        <v>160</v>
      </c>
      <c r="F15" s="297">
        <v>6500000</v>
      </c>
      <c r="G15" s="297">
        <v>2240000</v>
      </c>
      <c r="H15" s="297">
        <v>4320000</v>
      </c>
      <c r="I15" s="297">
        <v>0</v>
      </c>
      <c r="J15" s="96">
        <v>6800000</v>
      </c>
      <c r="K15" s="299">
        <v>24000</v>
      </c>
      <c r="L15" s="1037" t="s">
        <v>280</v>
      </c>
    </row>
    <row r="16" spans="1:12" s="14" customFormat="1" ht="17.100000000000001" customHeight="1">
      <c r="A16" s="1735" t="s">
        <v>1088</v>
      </c>
      <c r="B16" s="1736"/>
      <c r="C16" s="97">
        <f t="shared" ref="C16:J16" si="0">SUM(C18:C40)</f>
        <v>66</v>
      </c>
      <c r="D16" s="97">
        <f t="shared" si="0"/>
        <v>3165000</v>
      </c>
      <c r="E16" s="300">
        <f t="shared" si="0"/>
        <v>66</v>
      </c>
      <c r="F16" s="97">
        <f>SUM(F18:F40)</f>
        <v>3165000</v>
      </c>
      <c r="G16" s="97">
        <f t="shared" si="0"/>
        <v>1499000</v>
      </c>
      <c r="H16" s="97">
        <f t="shared" si="0"/>
        <v>1666000</v>
      </c>
      <c r="I16" s="97">
        <f t="shared" si="0"/>
        <v>0</v>
      </c>
      <c r="J16" s="97">
        <f t="shared" si="0"/>
        <v>3165000</v>
      </c>
      <c r="K16" s="97">
        <f>SUM(K18:K40)</f>
        <v>9900</v>
      </c>
      <c r="L16" s="1036" t="s">
        <v>161</v>
      </c>
    </row>
    <row r="17" spans="1:17" s="17" customFormat="1" ht="14.65" customHeight="1">
      <c r="A17" s="301"/>
      <c r="B17" s="302"/>
      <c r="C17" s="297"/>
      <c r="D17" s="297"/>
      <c r="E17" s="303"/>
      <c r="F17" s="303"/>
      <c r="G17" s="303"/>
      <c r="H17" s="297"/>
      <c r="I17" s="297"/>
      <c r="J17" s="297"/>
      <c r="K17" s="299"/>
      <c r="L17" s="301"/>
    </row>
    <row r="18" spans="1:17" s="18" customFormat="1" ht="17.100000000000001" customHeight="1">
      <c r="A18" s="304" t="s">
        <v>224</v>
      </c>
      <c r="B18" s="305" t="s">
        <v>732</v>
      </c>
      <c r="C18" s="924">
        <v>2</v>
      </c>
      <c r="D18" s="924">
        <v>120000</v>
      </c>
      <c r="E18" s="924">
        <v>2</v>
      </c>
      <c r="F18" s="306">
        <f t="shared" ref="F18:F40" si="1">SUM(G18:I18)</f>
        <v>120000</v>
      </c>
      <c r="G18" s="924">
        <v>0</v>
      </c>
      <c r="H18" s="924">
        <v>120000</v>
      </c>
      <c r="I18" s="924">
        <v>0</v>
      </c>
      <c r="J18" s="924">
        <v>120000</v>
      </c>
      <c r="K18" s="924">
        <v>300</v>
      </c>
      <c r="L18" s="189" t="s">
        <v>22</v>
      </c>
    </row>
    <row r="19" spans="1:17" s="18" customFormat="1" ht="17.100000000000001" customHeight="1">
      <c r="A19" s="304" t="s">
        <v>226</v>
      </c>
      <c r="B19" s="305" t="s">
        <v>733</v>
      </c>
      <c r="C19" s="924">
        <v>3</v>
      </c>
      <c r="D19" s="924">
        <v>180000</v>
      </c>
      <c r="E19" s="924">
        <v>3</v>
      </c>
      <c r="F19" s="306">
        <f t="shared" si="1"/>
        <v>180000</v>
      </c>
      <c r="G19" s="924">
        <v>91000</v>
      </c>
      <c r="H19" s="924">
        <v>89000</v>
      </c>
      <c r="I19" s="924">
        <v>0</v>
      </c>
      <c r="J19" s="924">
        <v>180000</v>
      </c>
      <c r="K19" s="924">
        <v>450</v>
      </c>
      <c r="L19" s="189" t="s">
        <v>23</v>
      </c>
    </row>
    <row r="20" spans="1:17" s="18" customFormat="1" ht="17.100000000000001" customHeight="1">
      <c r="A20" s="304" t="s">
        <v>228</v>
      </c>
      <c r="B20" s="305" t="s">
        <v>734</v>
      </c>
      <c r="C20" s="924">
        <v>4</v>
      </c>
      <c r="D20" s="924">
        <v>240000</v>
      </c>
      <c r="E20" s="924">
        <v>4</v>
      </c>
      <c r="F20" s="306">
        <f t="shared" si="1"/>
        <v>240000</v>
      </c>
      <c r="G20" s="924">
        <v>91000</v>
      </c>
      <c r="H20" s="924">
        <v>149000</v>
      </c>
      <c r="I20" s="924">
        <v>0</v>
      </c>
      <c r="J20" s="924">
        <v>240000</v>
      </c>
      <c r="K20" s="924">
        <v>600</v>
      </c>
      <c r="L20" s="189" t="s">
        <v>24</v>
      </c>
    </row>
    <row r="21" spans="1:17" s="18" customFormat="1" ht="17.100000000000001" customHeight="1">
      <c r="A21" s="304" t="s">
        <v>230</v>
      </c>
      <c r="B21" s="305" t="s">
        <v>735</v>
      </c>
      <c r="C21" s="924">
        <v>3</v>
      </c>
      <c r="D21" s="924">
        <v>200000</v>
      </c>
      <c r="E21" s="924">
        <v>3</v>
      </c>
      <c r="F21" s="306">
        <f t="shared" si="1"/>
        <v>200000</v>
      </c>
      <c r="G21" s="924">
        <v>99000</v>
      </c>
      <c r="H21" s="924">
        <v>101000</v>
      </c>
      <c r="I21" s="924">
        <v>0</v>
      </c>
      <c r="J21" s="924">
        <v>200000</v>
      </c>
      <c r="K21" s="924">
        <v>450</v>
      </c>
      <c r="L21" s="189" t="s">
        <v>25</v>
      </c>
    </row>
    <row r="22" spans="1:17" s="18" customFormat="1" ht="17.100000000000001" customHeight="1">
      <c r="A22" s="304" t="s">
        <v>232</v>
      </c>
      <c r="B22" s="305" t="s">
        <v>736</v>
      </c>
      <c r="C22" s="924">
        <v>1</v>
      </c>
      <c r="D22" s="924">
        <v>50000</v>
      </c>
      <c r="E22" s="924">
        <v>1</v>
      </c>
      <c r="F22" s="306">
        <f t="shared" si="1"/>
        <v>50000</v>
      </c>
      <c r="G22" s="924">
        <v>40000</v>
      </c>
      <c r="H22" s="924">
        <v>10000</v>
      </c>
      <c r="I22" s="924">
        <v>0</v>
      </c>
      <c r="J22" s="924">
        <v>50000</v>
      </c>
      <c r="K22" s="924">
        <v>150</v>
      </c>
      <c r="L22" s="189" t="s">
        <v>26</v>
      </c>
    </row>
    <row r="23" spans="1:17" s="18" customFormat="1" ht="17.100000000000001" customHeight="1">
      <c r="A23" s="304" t="s">
        <v>234</v>
      </c>
      <c r="B23" s="305" t="s">
        <v>737</v>
      </c>
      <c r="C23" s="924">
        <v>2</v>
      </c>
      <c r="D23" s="924">
        <v>120000</v>
      </c>
      <c r="E23" s="924">
        <v>2</v>
      </c>
      <c r="F23" s="306">
        <f t="shared" si="1"/>
        <v>120000</v>
      </c>
      <c r="G23" s="924">
        <v>91000</v>
      </c>
      <c r="H23" s="924">
        <v>29000</v>
      </c>
      <c r="I23" s="924">
        <v>0</v>
      </c>
      <c r="J23" s="924">
        <v>120000</v>
      </c>
      <c r="K23" s="924">
        <v>300</v>
      </c>
      <c r="L23" s="189" t="s">
        <v>27</v>
      </c>
    </row>
    <row r="24" spans="1:17" s="18" customFormat="1" ht="17.100000000000001" customHeight="1">
      <c r="A24" s="304" t="s">
        <v>236</v>
      </c>
      <c r="B24" s="305" t="s">
        <v>738</v>
      </c>
      <c r="C24" s="924">
        <v>3</v>
      </c>
      <c r="D24" s="924">
        <v>170000</v>
      </c>
      <c r="E24" s="924">
        <v>3</v>
      </c>
      <c r="F24" s="306">
        <f t="shared" si="1"/>
        <v>170000</v>
      </c>
      <c r="G24" s="924">
        <v>35000</v>
      </c>
      <c r="H24" s="924">
        <v>135000</v>
      </c>
      <c r="I24" s="924">
        <v>0</v>
      </c>
      <c r="J24" s="924">
        <v>170000</v>
      </c>
      <c r="K24" s="924">
        <v>450</v>
      </c>
      <c r="L24" s="189" t="s">
        <v>28</v>
      </c>
    </row>
    <row r="25" spans="1:17" s="18" customFormat="1" ht="17.100000000000001" customHeight="1">
      <c r="A25" s="304" t="s">
        <v>238</v>
      </c>
      <c r="B25" s="305" t="s">
        <v>739</v>
      </c>
      <c r="C25" s="924">
        <v>2</v>
      </c>
      <c r="D25" s="924">
        <v>120000</v>
      </c>
      <c r="E25" s="924">
        <v>2</v>
      </c>
      <c r="F25" s="306">
        <f t="shared" si="1"/>
        <v>120000</v>
      </c>
      <c r="G25" s="924">
        <v>35000</v>
      </c>
      <c r="H25" s="924">
        <v>85000</v>
      </c>
      <c r="I25" s="924">
        <v>0</v>
      </c>
      <c r="J25" s="924">
        <v>120000</v>
      </c>
      <c r="K25" s="924">
        <v>300</v>
      </c>
      <c r="L25" s="189" t="s">
        <v>29</v>
      </c>
      <c r="M25" s="306"/>
      <c r="N25" s="306"/>
      <c r="O25" s="306"/>
      <c r="P25" s="306"/>
      <c r="Q25" s="306"/>
    </row>
    <row r="26" spans="1:17" s="18" customFormat="1" ht="17.100000000000001" customHeight="1">
      <c r="A26" s="304" t="s">
        <v>240</v>
      </c>
      <c r="B26" s="305" t="s">
        <v>740</v>
      </c>
      <c r="C26" s="924">
        <v>2</v>
      </c>
      <c r="D26" s="924">
        <v>100000</v>
      </c>
      <c r="E26" s="924">
        <v>2</v>
      </c>
      <c r="F26" s="306">
        <f t="shared" si="1"/>
        <v>100000</v>
      </c>
      <c r="G26" s="924">
        <v>80000</v>
      </c>
      <c r="H26" s="924">
        <v>20000</v>
      </c>
      <c r="I26" s="924">
        <v>0</v>
      </c>
      <c r="J26" s="924">
        <v>100000</v>
      </c>
      <c r="K26" s="924">
        <v>300</v>
      </c>
      <c r="L26" s="189" t="s">
        <v>30</v>
      </c>
    </row>
    <row r="27" spans="1:17" s="18" customFormat="1" ht="17.100000000000001" customHeight="1">
      <c r="A27" s="304" t="s">
        <v>242</v>
      </c>
      <c r="B27" s="305" t="s">
        <v>741</v>
      </c>
      <c r="C27" s="924">
        <v>0</v>
      </c>
      <c r="D27" s="924">
        <v>0</v>
      </c>
      <c r="E27" s="924">
        <v>0</v>
      </c>
      <c r="F27" s="306">
        <f t="shared" si="1"/>
        <v>0</v>
      </c>
      <c r="G27" s="924">
        <v>0</v>
      </c>
      <c r="H27" s="924">
        <v>0</v>
      </c>
      <c r="I27" s="924">
        <v>0</v>
      </c>
      <c r="J27" s="924">
        <v>0</v>
      </c>
      <c r="K27" s="924">
        <v>0</v>
      </c>
      <c r="L27" s="189" t="s">
        <v>31</v>
      </c>
    </row>
    <row r="28" spans="1:17" s="18" customFormat="1" ht="17.100000000000001" customHeight="1">
      <c r="A28" s="304" t="s">
        <v>244</v>
      </c>
      <c r="B28" s="305" t="s">
        <v>742</v>
      </c>
      <c r="C28" s="924">
        <v>4</v>
      </c>
      <c r="D28" s="924">
        <v>140000</v>
      </c>
      <c r="E28" s="924">
        <v>4</v>
      </c>
      <c r="F28" s="306">
        <f t="shared" si="1"/>
        <v>140000</v>
      </c>
      <c r="G28" s="924">
        <v>75000</v>
      </c>
      <c r="H28" s="924">
        <v>65000</v>
      </c>
      <c r="I28" s="924">
        <v>0</v>
      </c>
      <c r="J28" s="924">
        <v>140000</v>
      </c>
      <c r="K28" s="924">
        <v>600</v>
      </c>
      <c r="L28" s="189" t="s">
        <v>32</v>
      </c>
    </row>
    <row r="29" spans="1:17" s="18" customFormat="1" ht="17.100000000000001" customHeight="1">
      <c r="A29" s="304" t="s">
        <v>246</v>
      </c>
      <c r="B29" s="305" t="s">
        <v>743</v>
      </c>
      <c r="C29" s="924">
        <v>2</v>
      </c>
      <c r="D29" s="924">
        <v>125000</v>
      </c>
      <c r="E29" s="924">
        <v>2</v>
      </c>
      <c r="F29" s="306">
        <f t="shared" si="1"/>
        <v>125000</v>
      </c>
      <c r="G29" s="924">
        <v>95000</v>
      </c>
      <c r="H29" s="924">
        <v>30000</v>
      </c>
      <c r="I29" s="924">
        <v>0</v>
      </c>
      <c r="J29" s="924">
        <v>125000</v>
      </c>
      <c r="K29" s="924">
        <v>300</v>
      </c>
      <c r="L29" s="189" t="s">
        <v>33</v>
      </c>
    </row>
    <row r="30" spans="1:17" s="18" customFormat="1" ht="17.100000000000001" customHeight="1">
      <c r="A30" s="304" t="s">
        <v>248</v>
      </c>
      <c r="B30" s="305" t="s">
        <v>744</v>
      </c>
      <c r="C30" s="924">
        <v>5</v>
      </c>
      <c r="D30" s="924">
        <v>280000</v>
      </c>
      <c r="E30" s="924">
        <v>5</v>
      </c>
      <c r="F30" s="306">
        <f t="shared" si="1"/>
        <v>280000</v>
      </c>
      <c r="G30" s="924">
        <v>211000</v>
      </c>
      <c r="H30" s="924">
        <v>69000</v>
      </c>
      <c r="I30" s="924">
        <v>0</v>
      </c>
      <c r="J30" s="924">
        <v>280000</v>
      </c>
      <c r="K30" s="924">
        <v>750</v>
      </c>
      <c r="L30" s="189" t="s">
        <v>34</v>
      </c>
    </row>
    <row r="31" spans="1:17" s="18" customFormat="1" ht="17.100000000000001" customHeight="1">
      <c r="A31" s="304" t="s">
        <v>250</v>
      </c>
      <c r="B31" s="305" t="s">
        <v>745</v>
      </c>
      <c r="C31" s="924">
        <v>5</v>
      </c>
      <c r="D31" s="924">
        <v>260000</v>
      </c>
      <c r="E31" s="924">
        <v>5</v>
      </c>
      <c r="F31" s="306">
        <f t="shared" si="1"/>
        <v>260000</v>
      </c>
      <c r="G31" s="924">
        <v>155000</v>
      </c>
      <c r="H31" s="924">
        <v>105000</v>
      </c>
      <c r="I31" s="924">
        <v>0</v>
      </c>
      <c r="J31" s="924">
        <v>260000</v>
      </c>
      <c r="K31" s="924">
        <v>750</v>
      </c>
      <c r="L31" s="189" t="s">
        <v>35</v>
      </c>
    </row>
    <row r="32" spans="1:17" s="18" customFormat="1" ht="17.100000000000001" customHeight="1">
      <c r="A32" s="304" t="s">
        <v>252</v>
      </c>
      <c r="B32" s="305" t="s">
        <v>746</v>
      </c>
      <c r="C32" s="924">
        <v>2</v>
      </c>
      <c r="D32" s="924">
        <v>80000</v>
      </c>
      <c r="E32" s="924">
        <v>2</v>
      </c>
      <c r="F32" s="306">
        <f t="shared" si="1"/>
        <v>80000</v>
      </c>
      <c r="G32" s="924">
        <v>0</v>
      </c>
      <c r="H32" s="924">
        <v>80000</v>
      </c>
      <c r="I32" s="924">
        <v>0</v>
      </c>
      <c r="J32" s="924">
        <v>80000</v>
      </c>
      <c r="K32" s="924">
        <v>300</v>
      </c>
      <c r="L32" s="189" t="s">
        <v>36</v>
      </c>
    </row>
    <row r="33" spans="1:12" s="18" customFormat="1" ht="17.100000000000001" customHeight="1">
      <c r="A33" s="304" t="s">
        <v>254</v>
      </c>
      <c r="B33" s="305" t="s">
        <v>747</v>
      </c>
      <c r="C33" s="924">
        <v>3</v>
      </c>
      <c r="D33" s="924">
        <v>150000</v>
      </c>
      <c r="E33" s="924">
        <v>3</v>
      </c>
      <c r="F33" s="306">
        <f t="shared" si="1"/>
        <v>150000</v>
      </c>
      <c r="G33" s="924">
        <v>83000</v>
      </c>
      <c r="H33" s="924">
        <v>67000</v>
      </c>
      <c r="I33" s="924">
        <v>0</v>
      </c>
      <c r="J33" s="924">
        <v>150000</v>
      </c>
      <c r="K33" s="924">
        <v>450</v>
      </c>
      <c r="L33" s="189" t="s">
        <v>37</v>
      </c>
    </row>
    <row r="34" spans="1:12" s="18" customFormat="1" ht="17.100000000000001" customHeight="1">
      <c r="A34" s="304" t="s">
        <v>256</v>
      </c>
      <c r="B34" s="305" t="s">
        <v>748</v>
      </c>
      <c r="C34" s="924">
        <v>1</v>
      </c>
      <c r="D34" s="924">
        <v>50000</v>
      </c>
      <c r="E34" s="924">
        <v>1</v>
      </c>
      <c r="F34" s="306">
        <f>SUM(G34:I34)</f>
        <v>50000</v>
      </c>
      <c r="G34" s="924">
        <v>35000</v>
      </c>
      <c r="H34" s="924">
        <v>15000</v>
      </c>
      <c r="I34" s="924">
        <v>0</v>
      </c>
      <c r="J34" s="924">
        <v>50000</v>
      </c>
      <c r="K34" s="924">
        <v>150</v>
      </c>
      <c r="L34" s="189" t="s">
        <v>38</v>
      </c>
    </row>
    <row r="35" spans="1:12" s="18" customFormat="1" ht="17.100000000000001" customHeight="1">
      <c r="A35" s="304" t="s">
        <v>258</v>
      </c>
      <c r="B35" s="305" t="s">
        <v>749</v>
      </c>
      <c r="C35" s="924">
        <v>9</v>
      </c>
      <c r="D35" s="924">
        <v>170000</v>
      </c>
      <c r="E35" s="924">
        <v>9</v>
      </c>
      <c r="F35" s="306">
        <f t="shared" si="1"/>
        <v>170000</v>
      </c>
      <c r="G35" s="924">
        <v>40000</v>
      </c>
      <c r="H35" s="924">
        <v>130000</v>
      </c>
      <c r="I35" s="924">
        <v>0</v>
      </c>
      <c r="J35" s="924">
        <v>170000</v>
      </c>
      <c r="K35" s="924">
        <v>1350</v>
      </c>
      <c r="L35" s="189" t="s">
        <v>39</v>
      </c>
    </row>
    <row r="36" spans="1:12" s="18" customFormat="1" ht="17.100000000000001" customHeight="1">
      <c r="A36" s="304" t="s">
        <v>260</v>
      </c>
      <c r="B36" s="305" t="s">
        <v>750</v>
      </c>
      <c r="C36" s="924">
        <v>2</v>
      </c>
      <c r="D36" s="924">
        <v>110000</v>
      </c>
      <c r="E36" s="924">
        <v>2</v>
      </c>
      <c r="F36" s="306">
        <f t="shared" si="1"/>
        <v>110000</v>
      </c>
      <c r="G36" s="924">
        <v>40000</v>
      </c>
      <c r="H36" s="924">
        <v>70000</v>
      </c>
      <c r="I36" s="924">
        <v>0</v>
      </c>
      <c r="J36" s="924">
        <v>110000</v>
      </c>
      <c r="K36" s="924">
        <v>300</v>
      </c>
      <c r="L36" s="189" t="s">
        <v>40</v>
      </c>
    </row>
    <row r="37" spans="1:12" s="18" customFormat="1" ht="17.100000000000001" customHeight="1">
      <c r="A37" s="304" t="s">
        <v>262</v>
      </c>
      <c r="B37" s="305" t="s">
        <v>751</v>
      </c>
      <c r="C37" s="924">
        <v>7</v>
      </c>
      <c r="D37" s="924">
        <v>220000</v>
      </c>
      <c r="E37" s="924">
        <v>7</v>
      </c>
      <c r="F37" s="306">
        <f t="shared" si="1"/>
        <v>220000</v>
      </c>
      <c r="G37" s="924">
        <v>75000</v>
      </c>
      <c r="H37" s="924">
        <v>145000</v>
      </c>
      <c r="I37" s="924">
        <v>0</v>
      </c>
      <c r="J37" s="924">
        <v>220000</v>
      </c>
      <c r="K37" s="924">
        <v>1050</v>
      </c>
      <c r="L37" s="189" t="s">
        <v>41</v>
      </c>
    </row>
    <row r="38" spans="1:12" s="18" customFormat="1" ht="17.100000000000001" customHeight="1">
      <c r="A38" s="304" t="s">
        <v>264</v>
      </c>
      <c r="B38" s="305" t="s">
        <v>752</v>
      </c>
      <c r="C38" s="924">
        <v>2</v>
      </c>
      <c r="D38" s="924">
        <v>110000</v>
      </c>
      <c r="E38" s="924">
        <v>2</v>
      </c>
      <c r="F38" s="306">
        <f t="shared" si="1"/>
        <v>110000</v>
      </c>
      <c r="G38" s="924">
        <v>88000</v>
      </c>
      <c r="H38" s="924">
        <v>22000</v>
      </c>
      <c r="I38" s="924">
        <v>0</v>
      </c>
      <c r="J38" s="924">
        <v>110000</v>
      </c>
      <c r="K38" s="924">
        <v>300</v>
      </c>
      <c r="L38" s="189" t="s">
        <v>42</v>
      </c>
    </row>
    <row r="39" spans="1:12" s="18" customFormat="1" ht="17.100000000000001" customHeight="1">
      <c r="A39" s="304" t="s">
        <v>266</v>
      </c>
      <c r="B39" s="305" t="s">
        <v>753</v>
      </c>
      <c r="C39" s="924">
        <v>2</v>
      </c>
      <c r="D39" s="924">
        <v>170000</v>
      </c>
      <c r="E39" s="924">
        <v>2</v>
      </c>
      <c r="F39" s="306">
        <f t="shared" si="1"/>
        <v>170000</v>
      </c>
      <c r="G39" s="924">
        <v>40000</v>
      </c>
      <c r="H39" s="924">
        <v>130000</v>
      </c>
      <c r="I39" s="924">
        <v>0</v>
      </c>
      <c r="J39" s="924">
        <v>170000</v>
      </c>
      <c r="K39" s="924">
        <v>300</v>
      </c>
      <c r="L39" s="189" t="s">
        <v>43</v>
      </c>
    </row>
    <row r="40" spans="1:12" s="18" customFormat="1" ht="17.100000000000001" customHeight="1" thickBot="1">
      <c r="A40" s="307" t="s">
        <v>268</v>
      </c>
      <c r="B40" s="308" t="s">
        <v>754</v>
      </c>
      <c r="C40" s="924">
        <v>0</v>
      </c>
      <c r="D40" s="924">
        <v>0</v>
      </c>
      <c r="E40" s="924">
        <v>0</v>
      </c>
      <c r="F40" s="306">
        <f t="shared" si="1"/>
        <v>0</v>
      </c>
      <c r="G40" s="924">
        <v>0</v>
      </c>
      <c r="H40" s="924">
        <v>0</v>
      </c>
      <c r="I40" s="924">
        <v>0</v>
      </c>
      <c r="J40" s="924">
        <v>0</v>
      </c>
      <c r="K40" s="1175">
        <v>0</v>
      </c>
      <c r="L40" s="309" t="s">
        <v>44</v>
      </c>
    </row>
    <row r="41" spans="1:12" s="20" customFormat="1" ht="11.1" customHeight="1">
      <c r="A41" s="310" t="s">
        <v>755</v>
      </c>
      <c r="B41" s="310"/>
      <c r="C41" s="90"/>
      <c r="D41" s="90"/>
      <c r="E41" s="311"/>
      <c r="F41" s="311"/>
      <c r="G41" s="311"/>
      <c r="H41" s="311"/>
      <c r="I41" s="311"/>
      <c r="J41" s="311"/>
      <c r="K41" s="312" t="s">
        <v>1078</v>
      </c>
    </row>
    <row r="42" spans="1:12" s="18" customFormat="1">
      <c r="A42" s="1189" t="s">
        <v>1227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</row>
    <row r="43" spans="1:12" s="18" customFormat="1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</row>
    <row r="44" spans="1:12" s="18" customFormat="1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</row>
    <row r="45" spans="1:12" s="18" customFormat="1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</row>
    <row r="46" spans="1:12" s="18" customFormat="1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</row>
    <row r="47" spans="1:12" s="18" customFormat="1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</row>
    <row r="48" spans="1:12" s="18" customFormat="1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</row>
    <row r="49" spans="1:11" s="18" customFormat="1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</row>
    <row r="50" spans="1:11" s="18" customFormat="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</row>
    <row r="51" spans="1:11" s="18" customForma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</row>
    <row r="52" spans="1:11" s="18" customFormat="1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</row>
    <row r="53" spans="1:11" s="18" customFormat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</row>
    <row r="54" spans="1:11" s="18" customFormat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</row>
    <row r="55" spans="1:11" s="18" customFormat="1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</row>
    <row r="56" spans="1:11" s="18" customForma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spans="1:11" s="18" customFormat="1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spans="1:11" s="18" customFormat="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</row>
    <row r="59" spans="1:11" s="18" customForma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</row>
    <row r="60" spans="1:11" s="18" customForma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</row>
    <row r="61" spans="1:11" s="18" customForma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</row>
    <row r="62" spans="1:11" s="18" customForma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spans="1:11" s="18" customForma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</row>
    <row r="64" spans="1:11" s="18" customForma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</row>
    <row r="65" spans="1:11" s="18" customForma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</row>
    <row r="66" spans="1:11" s="18" customForma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</row>
    <row r="67" spans="1:11" s="18" customForma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</row>
    <row r="68" spans="1:11" s="18" customForma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</row>
    <row r="69" spans="1:11" s="18" customForma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</row>
    <row r="70" spans="1:11" s="18" customForma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</row>
    <row r="71" spans="1:11" s="18" customForma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</row>
    <row r="72" spans="1:11" s="18" customForma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</row>
    <row r="73" spans="1:11" s="18" customForma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</row>
    <row r="74" spans="1:11" s="18" customForma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</row>
    <row r="75" spans="1:11" s="18" customForma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</row>
    <row r="76" spans="1:11" s="18" customForma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</row>
    <row r="77" spans="1:11" s="18" customForma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</row>
    <row r="78" spans="1:11" s="18" customForma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</row>
    <row r="79" spans="1:11" s="18" customForma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</row>
    <row r="80" spans="1:11" s="18" customForma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</row>
    <row r="81" spans="1:11" s="18" customForma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</row>
    <row r="82" spans="1:11" s="18" customForma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</row>
    <row r="83" spans="1:11" s="18" customForma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</row>
    <row r="84" spans="1:11" s="18" customForma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</row>
    <row r="85" spans="1:11" s="18" customForma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</row>
    <row r="86" spans="1:11" s="18" customForma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</row>
    <row r="87" spans="1:11" s="18" customForma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</row>
    <row r="88" spans="1:11" s="18" customForma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</row>
    <row r="89" spans="1:11" s="18" customForma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</row>
    <row r="90" spans="1:11" s="18" customForma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</row>
    <row r="91" spans="1:11" s="18" customForma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</row>
    <row r="92" spans="1:11" s="18" customForma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</row>
    <row r="93" spans="1:11" s="18" customForma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</row>
    <row r="94" spans="1:11" s="18" customForma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</row>
    <row r="95" spans="1:11" s="18" customForma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</row>
    <row r="96" spans="1:11" s="18" customForma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</row>
    <row r="97" spans="1:11" s="18" customForma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</row>
    <row r="98" spans="1:11" s="18" customForma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</row>
    <row r="99" spans="1:11" s="18" customForma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</row>
    <row r="100" spans="1:11" s="18" customForma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</row>
    <row r="101" spans="1:11" s="18" customForma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</row>
    <row r="102" spans="1:11" s="18" customForma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</row>
  </sheetData>
  <sheetProtection selectLockedCells="1"/>
  <mergeCells count="21">
    <mergeCell ref="A16:B16"/>
    <mergeCell ref="H10:H11"/>
    <mergeCell ref="A12:B12"/>
    <mergeCell ref="A13:B13"/>
    <mergeCell ref="A14:B14"/>
    <mergeCell ref="A15:B15"/>
    <mergeCell ref="A3:L3"/>
    <mergeCell ref="A4:L4"/>
    <mergeCell ref="I10:I11"/>
    <mergeCell ref="L6:L11"/>
    <mergeCell ref="F8:I9"/>
    <mergeCell ref="E8:E11"/>
    <mergeCell ref="F10:F11"/>
    <mergeCell ref="J6:J11"/>
    <mergeCell ref="K6:K11"/>
    <mergeCell ref="E6:I7"/>
    <mergeCell ref="D8:D11"/>
    <mergeCell ref="C6:D7"/>
    <mergeCell ref="G10:G11"/>
    <mergeCell ref="A6:B11"/>
    <mergeCell ref="C8:C11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  <ignoredErrors>
    <ignoredError sqref="F18:F21 F24:F40" formulaRange="1"/>
  </ignoredError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R38"/>
  <sheetViews>
    <sheetView view="pageBreakPreview" topLeftCell="A7" zoomScaleNormal="100" zoomScaleSheetLayoutView="100" workbookViewId="0">
      <selection activeCell="G18" sqref="G18:G19"/>
    </sheetView>
  </sheetViews>
  <sheetFormatPr defaultRowHeight="12"/>
  <cols>
    <col min="1" max="1" width="8.625" style="24" customWidth="1"/>
    <col min="2" max="2" width="8.375" style="293" customWidth="1"/>
    <col min="3" max="3" width="10.125" style="294" customWidth="1"/>
    <col min="4" max="6" width="8.375" style="294" customWidth="1"/>
    <col min="7" max="7" width="10.875" style="294" customWidth="1"/>
    <col min="8" max="8" width="8.375" style="294" customWidth="1"/>
    <col min="9" max="9" width="10.75" style="294" customWidth="1"/>
    <col min="10" max="10" width="11.125" style="294" customWidth="1"/>
    <col min="11" max="13" width="8.875" style="294" customWidth="1"/>
    <col min="14" max="14" width="9.75" style="294" bestFit="1" customWidth="1"/>
    <col min="15" max="15" width="8.875" style="294" customWidth="1"/>
    <col min="16" max="16" width="9.75" style="294" bestFit="1" customWidth="1"/>
    <col min="17" max="17" width="8.375" style="294" customWidth="1"/>
    <col min="18" max="18" width="7.875" style="294" customWidth="1"/>
    <col min="19" max="16384" width="9" style="294"/>
  </cols>
  <sheetData>
    <row r="1" spans="1:18" s="961" customFormat="1" ht="14.1" customHeight="1">
      <c r="A1" s="972"/>
      <c r="B1" s="960"/>
      <c r="I1" s="928" t="s">
        <v>1003</v>
      </c>
      <c r="J1" s="931" t="s">
        <v>981</v>
      </c>
    </row>
    <row r="2" spans="1:18" s="18" customFormat="1" ht="14.1" customHeight="1">
      <c r="A2" s="23"/>
      <c r="B2" s="93"/>
      <c r="J2" s="23"/>
      <c r="K2" s="93"/>
    </row>
    <row r="3" spans="1:18" s="1031" customFormat="1" ht="20.100000000000001" customHeight="1">
      <c r="A3" s="1706" t="s">
        <v>534</v>
      </c>
      <c r="B3" s="1706"/>
      <c r="C3" s="1706"/>
      <c r="D3" s="1706"/>
      <c r="E3" s="1706"/>
      <c r="F3" s="1706"/>
      <c r="G3" s="1706"/>
      <c r="H3" s="1706"/>
      <c r="I3" s="1706"/>
      <c r="J3" s="1706" t="s">
        <v>536</v>
      </c>
      <c r="K3" s="1706"/>
      <c r="L3" s="1706"/>
      <c r="M3" s="1706"/>
      <c r="N3" s="1706"/>
      <c r="O3" s="1706"/>
      <c r="P3" s="1706"/>
      <c r="Q3" s="1706"/>
      <c r="R3" s="1706"/>
    </row>
    <row r="4" spans="1:18" s="1032" customFormat="1" ht="24" customHeight="1">
      <c r="A4" s="1707" t="s">
        <v>535</v>
      </c>
      <c r="B4" s="1707"/>
      <c r="C4" s="1707"/>
      <c r="D4" s="1707"/>
      <c r="E4" s="1707"/>
      <c r="F4" s="1707"/>
      <c r="G4" s="1707"/>
      <c r="H4" s="1707"/>
      <c r="I4" s="1707"/>
      <c r="J4" s="1707" t="s">
        <v>537</v>
      </c>
      <c r="K4" s="1707"/>
      <c r="L4" s="1707"/>
      <c r="M4" s="1707"/>
      <c r="N4" s="1707"/>
      <c r="O4" s="1707"/>
      <c r="P4" s="1707"/>
      <c r="Q4" s="1707"/>
      <c r="R4" s="1707"/>
    </row>
    <row r="5" spans="1:18" s="18" customFormat="1" ht="18" customHeight="1" thickBot="1">
      <c r="A5" s="12" t="s">
        <v>191</v>
      </c>
      <c r="B5" s="1068"/>
      <c r="H5" s="36"/>
      <c r="I5" s="36" t="s">
        <v>98</v>
      </c>
      <c r="J5" s="12" t="s">
        <v>97</v>
      </c>
      <c r="K5" s="1068"/>
      <c r="Q5" s="36"/>
      <c r="R5" s="36" t="s">
        <v>98</v>
      </c>
    </row>
    <row r="6" spans="1:18" s="276" customFormat="1" ht="18.600000000000001" customHeight="1">
      <c r="A6" s="2004" t="s">
        <v>962</v>
      </c>
      <c r="B6" s="2041" t="s">
        <v>963</v>
      </c>
      <c r="C6" s="2009"/>
      <c r="D6" s="2042" t="s">
        <v>964</v>
      </c>
      <c r="E6" s="2042"/>
      <c r="F6" s="2042" t="s">
        <v>965</v>
      </c>
      <c r="G6" s="2042"/>
      <c r="H6" s="2046" t="s">
        <v>966</v>
      </c>
      <c r="I6" s="2047"/>
      <c r="J6" s="2004" t="s">
        <v>962</v>
      </c>
      <c r="K6" s="2011" t="s">
        <v>85</v>
      </c>
      <c r="L6" s="2017"/>
      <c r="M6" s="2009" t="s">
        <v>86</v>
      </c>
      <c r="N6" s="2009"/>
      <c r="O6" s="2010" t="s">
        <v>87</v>
      </c>
      <c r="P6" s="2011"/>
      <c r="Q6" s="2017" t="s">
        <v>88</v>
      </c>
      <c r="R6" s="2010"/>
    </row>
    <row r="7" spans="1:18" s="276" customFormat="1" ht="18.600000000000001" customHeight="1">
      <c r="A7" s="2005"/>
      <c r="B7" s="2043" t="s">
        <v>99</v>
      </c>
      <c r="C7" s="2018"/>
      <c r="D7" s="2007" t="s">
        <v>100</v>
      </c>
      <c r="E7" s="2007"/>
      <c r="F7" s="2007" t="s">
        <v>101</v>
      </c>
      <c r="G7" s="2007"/>
      <c r="H7" s="2008" t="s">
        <v>102</v>
      </c>
      <c r="I7" s="2030"/>
      <c r="J7" s="2005"/>
      <c r="K7" s="2014" t="s">
        <v>103</v>
      </c>
      <c r="L7" s="2007"/>
      <c r="M7" s="2018" t="s">
        <v>104</v>
      </c>
      <c r="N7" s="2018"/>
      <c r="O7" s="2008" t="s">
        <v>105</v>
      </c>
      <c r="P7" s="2014"/>
      <c r="Q7" s="2007" t="s">
        <v>106</v>
      </c>
      <c r="R7" s="2008"/>
    </row>
    <row r="8" spans="1:18" s="276" customFormat="1" ht="18.95" customHeight="1">
      <c r="A8" s="2005"/>
      <c r="B8" s="277" t="s">
        <v>107</v>
      </c>
      <c r="C8" s="2012" t="s">
        <v>108</v>
      </c>
      <c r="D8" s="278" t="s">
        <v>107</v>
      </c>
      <c r="E8" s="2012" t="s">
        <v>108</v>
      </c>
      <c r="F8" s="278" t="s">
        <v>107</v>
      </c>
      <c r="G8" s="2012" t="s">
        <v>108</v>
      </c>
      <c r="H8" s="278" t="s">
        <v>107</v>
      </c>
      <c r="I8" s="2015" t="s">
        <v>108</v>
      </c>
      <c r="J8" s="2005"/>
      <c r="K8" s="1054" t="s">
        <v>107</v>
      </c>
      <c r="L8" s="2012" t="s">
        <v>108</v>
      </c>
      <c r="M8" s="278" t="s">
        <v>107</v>
      </c>
      <c r="N8" s="2012" t="s">
        <v>108</v>
      </c>
      <c r="O8" s="278" t="s">
        <v>107</v>
      </c>
      <c r="P8" s="2012" t="s">
        <v>108</v>
      </c>
      <c r="Q8" s="278" t="s">
        <v>107</v>
      </c>
      <c r="R8" s="2015" t="s">
        <v>108</v>
      </c>
    </row>
    <row r="9" spans="1:18" s="276" customFormat="1" ht="18.95" customHeight="1">
      <c r="A9" s="2006"/>
      <c r="B9" s="279" t="s">
        <v>109</v>
      </c>
      <c r="C9" s="2013"/>
      <c r="D9" s="280" t="s">
        <v>109</v>
      </c>
      <c r="E9" s="2013"/>
      <c r="F9" s="280" t="s">
        <v>109</v>
      </c>
      <c r="G9" s="2013"/>
      <c r="H9" s="280" t="s">
        <v>109</v>
      </c>
      <c r="I9" s="2016"/>
      <c r="J9" s="2006"/>
      <c r="K9" s="1053" t="s">
        <v>109</v>
      </c>
      <c r="L9" s="2013"/>
      <c r="M9" s="280" t="s">
        <v>109</v>
      </c>
      <c r="N9" s="2013"/>
      <c r="O9" s="280" t="s">
        <v>109</v>
      </c>
      <c r="P9" s="2013"/>
      <c r="Q9" s="280" t="s">
        <v>109</v>
      </c>
      <c r="R9" s="2016"/>
    </row>
    <row r="10" spans="1:18" s="17" customFormat="1" ht="39" customHeight="1">
      <c r="A10" s="1049" t="s">
        <v>566</v>
      </c>
      <c r="B10" s="194">
        <v>31075</v>
      </c>
      <c r="C10" s="1033">
        <v>628729</v>
      </c>
      <c r="D10" s="1033">
        <v>551</v>
      </c>
      <c r="E10" s="1033">
        <v>36395</v>
      </c>
      <c r="F10" s="1033">
        <v>558</v>
      </c>
      <c r="G10" s="1033">
        <v>1198973</v>
      </c>
      <c r="H10" s="1033">
        <v>476</v>
      </c>
      <c r="I10" s="281">
        <v>20200867</v>
      </c>
      <c r="J10" s="1049" t="s">
        <v>566</v>
      </c>
      <c r="K10" s="1033">
        <v>419</v>
      </c>
      <c r="L10" s="1033">
        <v>51638</v>
      </c>
      <c r="M10" s="1033">
        <v>20548</v>
      </c>
      <c r="N10" s="1033">
        <v>116830</v>
      </c>
      <c r="O10" s="1033">
        <v>291</v>
      </c>
      <c r="P10" s="1033">
        <v>212577</v>
      </c>
      <c r="Q10" s="1033">
        <v>60</v>
      </c>
      <c r="R10" s="1033">
        <v>207</v>
      </c>
    </row>
    <row r="11" spans="1:18" s="17" customFormat="1" ht="39" customHeight="1">
      <c r="A11" s="1049" t="s">
        <v>844</v>
      </c>
      <c r="B11" s="194">
        <v>29575</v>
      </c>
      <c r="C11" s="1033">
        <v>682202</v>
      </c>
      <c r="D11" s="1033">
        <v>653</v>
      </c>
      <c r="E11" s="1033">
        <v>37653</v>
      </c>
      <c r="F11" s="1033">
        <v>813</v>
      </c>
      <c r="G11" s="1033">
        <v>1404922</v>
      </c>
      <c r="H11" s="1033">
        <v>5952</v>
      </c>
      <c r="I11" s="281">
        <v>30065334</v>
      </c>
      <c r="J11" s="1049" t="s">
        <v>844</v>
      </c>
      <c r="K11" s="1033">
        <v>327</v>
      </c>
      <c r="L11" s="1033">
        <v>31948</v>
      </c>
      <c r="M11" s="1033">
        <v>25831</v>
      </c>
      <c r="N11" s="1033">
        <v>123319</v>
      </c>
      <c r="O11" s="1033">
        <v>197</v>
      </c>
      <c r="P11" s="1033">
        <v>146815</v>
      </c>
      <c r="Q11" s="1033">
        <v>65</v>
      </c>
      <c r="R11" s="1033">
        <v>379</v>
      </c>
    </row>
    <row r="12" spans="1:18" s="17" customFormat="1" ht="39" customHeight="1">
      <c r="A12" s="1049" t="s">
        <v>1009</v>
      </c>
      <c r="B12" s="194">
        <v>26220</v>
      </c>
      <c r="C12" s="1033">
        <v>666444</v>
      </c>
      <c r="D12" s="1033">
        <v>657</v>
      </c>
      <c r="E12" s="1033">
        <v>38245</v>
      </c>
      <c r="F12" s="1033">
        <v>782</v>
      </c>
      <c r="G12" s="1033">
        <v>1416713</v>
      </c>
      <c r="H12" s="1033">
        <v>6306</v>
      </c>
      <c r="I12" s="281">
        <v>31462020</v>
      </c>
      <c r="J12" s="1049" t="s">
        <v>1009</v>
      </c>
      <c r="K12" s="1033">
        <v>323</v>
      </c>
      <c r="L12" s="1033">
        <v>9867</v>
      </c>
      <c r="M12" s="1033">
        <v>25002</v>
      </c>
      <c r="N12" s="1033">
        <v>109924</v>
      </c>
      <c r="O12" s="1033">
        <v>197</v>
      </c>
      <c r="P12" s="1033">
        <v>115338</v>
      </c>
      <c r="Q12" s="1033">
        <v>54</v>
      </c>
      <c r="R12" s="1033">
        <v>246</v>
      </c>
    </row>
    <row r="13" spans="1:18" s="17" customFormat="1" ht="39" customHeight="1">
      <c r="A13" s="1049" t="s">
        <v>1010</v>
      </c>
      <c r="B13" s="194">
        <v>20199</v>
      </c>
      <c r="C13" s="1033">
        <v>577258</v>
      </c>
      <c r="D13" s="1033">
        <v>529</v>
      </c>
      <c r="E13" s="1033">
        <v>35569</v>
      </c>
      <c r="F13" s="1033">
        <v>482</v>
      </c>
      <c r="G13" s="1033">
        <v>1201562</v>
      </c>
      <c r="H13" s="1033">
        <v>414</v>
      </c>
      <c r="I13" s="281">
        <v>22740454</v>
      </c>
      <c r="J13" s="1049" t="s">
        <v>1010</v>
      </c>
      <c r="K13" s="1033">
        <v>280</v>
      </c>
      <c r="L13" s="1033">
        <v>7633</v>
      </c>
      <c r="M13" s="1033">
        <v>25164</v>
      </c>
      <c r="N13" s="1033">
        <v>116131</v>
      </c>
      <c r="O13" s="1033">
        <v>161</v>
      </c>
      <c r="P13" s="1033">
        <v>106042</v>
      </c>
      <c r="Q13" s="1033">
        <v>56</v>
      </c>
      <c r="R13" s="1033">
        <v>310</v>
      </c>
    </row>
    <row r="14" spans="1:18" s="14" customFormat="1" ht="38.450000000000003" customHeight="1" thickBot="1">
      <c r="A14" s="282" t="s">
        <v>1088</v>
      </c>
      <c r="B14" s="802">
        <v>23633</v>
      </c>
      <c r="C14" s="804">
        <v>661380</v>
      </c>
      <c r="D14" s="804">
        <v>694</v>
      </c>
      <c r="E14" s="804">
        <v>35183</v>
      </c>
      <c r="F14" s="804">
        <v>764</v>
      </c>
      <c r="G14" s="804">
        <v>1418708</v>
      </c>
      <c r="H14" s="804">
        <v>6151</v>
      </c>
      <c r="I14" s="803">
        <v>32956841</v>
      </c>
      <c r="J14" s="282" t="s">
        <v>1088</v>
      </c>
      <c r="K14" s="804">
        <v>260</v>
      </c>
      <c r="L14" s="804">
        <v>8189</v>
      </c>
      <c r="M14" s="804">
        <v>20980</v>
      </c>
      <c r="N14" s="804">
        <v>121666</v>
      </c>
      <c r="O14" s="804">
        <v>153</v>
      </c>
      <c r="P14" s="804">
        <v>77118</v>
      </c>
      <c r="Q14" s="804">
        <v>89</v>
      </c>
      <c r="R14" s="804">
        <v>1355</v>
      </c>
    </row>
    <row r="15" spans="1:18" s="17" customFormat="1" ht="25.5" customHeight="1" thickBot="1">
      <c r="A15" s="1462"/>
      <c r="B15" s="1615"/>
      <c r="C15" s="1615"/>
      <c r="D15" s="1615"/>
      <c r="E15" s="1615"/>
      <c r="F15" s="1615"/>
      <c r="G15" s="1615"/>
      <c r="H15" s="1615"/>
      <c r="I15" s="1615"/>
      <c r="J15" s="2039"/>
      <c r="K15" s="1615"/>
      <c r="L15" s="1615"/>
      <c r="M15" s="1615"/>
      <c r="N15" s="1615"/>
      <c r="O15" s="1615"/>
      <c r="P15" s="1615"/>
      <c r="Q15" s="1615"/>
      <c r="R15" s="1615"/>
    </row>
    <row r="16" spans="1:18" s="18" customFormat="1" ht="18" customHeight="1">
      <c r="A16" s="2004" t="s">
        <v>962</v>
      </c>
      <c r="B16" s="2011" t="s">
        <v>89</v>
      </c>
      <c r="C16" s="2017"/>
      <c r="D16" s="2040" t="s">
        <v>90</v>
      </c>
      <c r="E16" s="2040"/>
      <c r="F16" s="2017" t="s">
        <v>91</v>
      </c>
      <c r="G16" s="2017"/>
      <c r="H16" s="2017" t="s">
        <v>92</v>
      </c>
      <c r="I16" s="2010"/>
      <c r="J16" s="2004" t="s">
        <v>962</v>
      </c>
      <c r="K16" s="2036" t="s">
        <v>110</v>
      </c>
      <c r="L16" s="2037"/>
      <c r="M16" s="2037"/>
      <c r="N16" s="2038"/>
      <c r="O16" s="2010" t="s">
        <v>93</v>
      </c>
      <c r="P16" s="2035"/>
      <c r="Q16" s="2035"/>
      <c r="R16" s="2035"/>
    </row>
    <row r="17" spans="1:18" s="18" customFormat="1" ht="18" customHeight="1">
      <c r="A17" s="2005"/>
      <c r="B17" s="2014" t="s">
        <v>111</v>
      </c>
      <c r="C17" s="2007"/>
      <c r="D17" s="2048" t="s">
        <v>112</v>
      </c>
      <c r="E17" s="2048"/>
      <c r="F17" s="2007" t="s">
        <v>94</v>
      </c>
      <c r="G17" s="2007"/>
      <c r="H17" s="2007" t="s">
        <v>95</v>
      </c>
      <c r="I17" s="2008"/>
      <c r="J17" s="2005"/>
      <c r="K17" s="2021" t="s">
        <v>96</v>
      </c>
      <c r="L17" s="2022"/>
      <c r="M17" s="2022"/>
      <c r="N17" s="2023"/>
      <c r="O17" s="2008" t="s">
        <v>113</v>
      </c>
      <c r="P17" s="2030"/>
      <c r="Q17" s="2030"/>
      <c r="R17" s="2030"/>
    </row>
    <row r="18" spans="1:18" s="18" customFormat="1" ht="18.95" customHeight="1">
      <c r="A18" s="2005"/>
      <c r="B18" s="277" t="s">
        <v>107</v>
      </c>
      <c r="C18" s="2012" t="s">
        <v>108</v>
      </c>
      <c r="D18" s="278" t="s">
        <v>107</v>
      </c>
      <c r="E18" s="2012" t="s">
        <v>108</v>
      </c>
      <c r="F18" s="278" t="s">
        <v>107</v>
      </c>
      <c r="G18" s="2012" t="s">
        <v>108</v>
      </c>
      <c r="H18" s="278" t="s">
        <v>107</v>
      </c>
      <c r="I18" s="2015" t="s">
        <v>108</v>
      </c>
      <c r="J18" s="2005"/>
      <c r="K18" s="2034" t="s">
        <v>107</v>
      </c>
      <c r="L18" s="2020"/>
      <c r="M18" s="2024" t="s">
        <v>108</v>
      </c>
      <c r="N18" s="2025"/>
      <c r="O18" s="2019" t="s">
        <v>107</v>
      </c>
      <c r="P18" s="2020"/>
      <c r="Q18" s="2024" t="s">
        <v>114</v>
      </c>
      <c r="R18" s="2031"/>
    </row>
    <row r="19" spans="1:18" s="18" customFormat="1" ht="18.95" customHeight="1">
      <c r="A19" s="2006"/>
      <c r="B19" s="279" t="s">
        <v>109</v>
      </c>
      <c r="C19" s="2013"/>
      <c r="D19" s="280" t="s">
        <v>109</v>
      </c>
      <c r="E19" s="2013"/>
      <c r="F19" s="280" t="s">
        <v>109</v>
      </c>
      <c r="G19" s="2013"/>
      <c r="H19" s="280" t="s">
        <v>109</v>
      </c>
      <c r="I19" s="2016"/>
      <c r="J19" s="2006"/>
      <c r="K19" s="2028" t="s">
        <v>109</v>
      </c>
      <c r="L19" s="2029"/>
      <c r="M19" s="2026"/>
      <c r="N19" s="2027"/>
      <c r="O19" s="2033" t="s">
        <v>109</v>
      </c>
      <c r="P19" s="2029"/>
      <c r="Q19" s="2026"/>
      <c r="R19" s="2032"/>
    </row>
    <row r="20" spans="1:18" s="18" customFormat="1" ht="38.450000000000003" customHeight="1">
      <c r="A20" s="1049" t="s">
        <v>566</v>
      </c>
      <c r="B20" s="1033">
        <v>129</v>
      </c>
      <c r="C20" s="1033">
        <v>846</v>
      </c>
      <c r="D20" s="1033">
        <v>1590</v>
      </c>
      <c r="E20" s="1033">
        <v>41633</v>
      </c>
      <c r="F20" s="1033">
        <v>17</v>
      </c>
      <c r="G20" s="1033">
        <v>263</v>
      </c>
      <c r="H20" s="1033">
        <v>362</v>
      </c>
      <c r="I20" s="1033">
        <v>4478</v>
      </c>
      <c r="J20" s="1049" t="s">
        <v>566</v>
      </c>
      <c r="K20" s="1999">
        <v>77</v>
      </c>
      <c r="L20" s="2000"/>
      <c r="M20" s="2001">
        <v>303</v>
      </c>
      <c r="N20" s="2001"/>
      <c r="O20" s="2001">
        <v>4978</v>
      </c>
      <c r="P20" s="2001"/>
      <c r="Q20" s="2001">
        <v>358152</v>
      </c>
      <c r="R20" s="2001"/>
    </row>
    <row r="21" spans="1:18" s="18" customFormat="1" ht="38.450000000000003" customHeight="1">
      <c r="A21" s="1049" t="s">
        <v>844</v>
      </c>
      <c r="B21" s="1033">
        <v>149</v>
      </c>
      <c r="C21" s="1033">
        <v>988</v>
      </c>
      <c r="D21" s="1033">
        <v>1516</v>
      </c>
      <c r="E21" s="1033">
        <v>43493</v>
      </c>
      <c r="F21" s="1033">
        <v>9</v>
      </c>
      <c r="G21" s="1033">
        <v>200</v>
      </c>
      <c r="H21" s="1033">
        <v>322</v>
      </c>
      <c r="I21" s="1033">
        <v>4163</v>
      </c>
      <c r="J21" s="1049" t="s">
        <v>844</v>
      </c>
      <c r="K21" s="1999">
        <v>70</v>
      </c>
      <c r="L21" s="2000"/>
      <c r="M21" s="2001">
        <v>341</v>
      </c>
      <c r="N21" s="2001"/>
      <c r="O21" s="2001">
        <v>5267</v>
      </c>
      <c r="P21" s="2001"/>
      <c r="Q21" s="2001">
        <v>398460</v>
      </c>
      <c r="R21" s="2001"/>
    </row>
    <row r="22" spans="1:18" s="18" customFormat="1" ht="38.450000000000003" customHeight="1">
      <c r="A22" s="1049" t="s">
        <v>1009</v>
      </c>
      <c r="B22" s="1033">
        <v>202</v>
      </c>
      <c r="C22" s="1033">
        <v>1076</v>
      </c>
      <c r="D22" s="1033">
        <v>1304</v>
      </c>
      <c r="E22" s="1033">
        <v>45158</v>
      </c>
      <c r="F22" s="1033">
        <v>10</v>
      </c>
      <c r="G22" s="1033">
        <v>164</v>
      </c>
      <c r="H22" s="1033">
        <v>270</v>
      </c>
      <c r="I22" s="1033">
        <v>3465</v>
      </c>
      <c r="J22" s="1049" t="s">
        <v>1009</v>
      </c>
      <c r="K22" s="1999">
        <v>76</v>
      </c>
      <c r="L22" s="2000"/>
      <c r="M22" s="2001">
        <v>729</v>
      </c>
      <c r="N22" s="2001"/>
      <c r="O22" s="2001">
        <v>5105</v>
      </c>
      <c r="P22" s="2001"/>
      <c r="Q22" s="2001">
        <v>425445</v>
      </c>
      <c r="R22" s="2001"/>
    </row>
    <row r="23" spans="1:18" s="18" customFormat="1" ht="38.450000000000003" customHeight="1">
      <c r="A23" s="1049" t="s">
        <v>1010</v>
      </c>
      <c r="B23" s="1033">
        <v>195</v>
      </c>
      <c r="C23" s="1033">
        <v>1283</v>
      </c>
      <c r="D23" s="1033">
        <v>1342</v>
      </c>
      <c r="E23" s="1033">
        <v>51465</v>
      </c>
      <c r="F23" s="1033">
        <v>12</v>
      </c>
      <c r="G23" s="1033">
        <v>207</v>
      </c>
      <c r="H23" s="1033">
        <v>255</v>
      </c>
      <c r="I23" s="1033">
        <v>3697</v>
      </c>
      <c r="J23" s="1049" t="s">
        <v>1010</v>
      </c>
      <c r="K23" s="2044">
        <v>97</v>
      </c>
      <c r="L23" s="2045"/>
      <c r="M23" s="2045">
        <v>660</v>
      </c>
      <c r="N23" s="2045"/>
      <c r="O23" s="2045">
        <v>4180</v>
      </c>
      <c r="P23" s="2045"/>
      <c r="Q23" s="1597">
        <v>374899</v>
      </c>
      <c r="R23" s="1597"/>
    </row>
    <row r="24" spans="1:18" s="284" customFormat="1" ht="38.25" customHeight="1" thickBot="1">
      <c r="A24" s="282" t="s">
        <v>1088</v>
      </c>
      <c r="B24" s="804">
        <v>214</v>
      </c>
      <c r="C24" s="804">
        <v>1193</v>
      </c>
      <c r="D24" s="804">
        <v>1440</v>
      </c>
      <c r="E24" s="804">
        <v>58445</v>
      </c>
      <c r="F24" s="804">
        <v>9</v>
      </c>
      <c r="G24" s="804">
        <v>435</v>
      </c>
      <c r="H24" s="804">
        <v>201</v>
      </c>
      <c r="I24" s="804">
        <v>2676</v>
      </c>
      <c r="J24" s="282" t="s">
        <v>1088</v>
      </c>
      <c r="K24" s="2002">
        <v>111</v>
      </c>
      <c r="L24" s="2003"/>
      <c r="M24" s="1997">
        <v>1439</v>
      </c>
      <c r="N24" s="1997"/>
      <c r="O24" s="1998">
        <v>5567</v>
      </c>
      <c r="P24" s="1998"/>
      <c r="Q24" s="1997">
        <v>508444</v>
      </c>
      <c r="R24" s="1997"/>
    </row>
    <row r="25" spans="1:18" s="286" customFormat="1" ht="11.1" customHeight="1">
      <c r="A25" s="20" t="s">
        <v>1201</v>
      </c>
      <c r="B25" s="285"/>
      <c r="C25" s="285"/>
      <c r="D25" s="285"/>
      <c r="E25" s="285"/>
      <c r="F25" s="285"/>
      <c r="G25" s="285"/>
      <c r="H25" s="285"/>
      <c r="I25" s="260" t="s">
        <v>1205</v>
      </c>
      <c r="J25" s="20" t="s">
        <v>1203</v>
      </c>
      <c r="K25" s="285"/>
      <c r="L25" s="285"/>
      <c r="M25" s="285"/>
      <c r="N25" s="285"/>
      <c r="R25" s="260" t="s">
        <v>1205</v>
      </c>
    </row>
    <row r="26" spans="1:18" s="286" customFormat="1" ht="11.1" customHeight="1">
      <c r="A26" s="287" t="s">
        <v>115</v>
      </c>
      <c r="B26" s="285"/>
      <c r="C26" s="285"/>
      <c r="D26" s="285"/>
      <c r="E26" s="285"/>
      <c r="F26" s="285"/>
      <c r="G26" s="285"/>
      <c r="H26" s="285"/>
      <c r="I26" s="285"/>
      <c r="J26" s="287" t="s">
        <v>115</v>
      </c>
      <c r="K26" s="285"/>
      <c r="L26" s="285"/>
      <c r="M26" s="285"/>
      <c r="N26" s="285"/>
      <c r="O26" s="288"/>
    </row>
    <row r="27" spans="1:18" s="289" customFormat="1" ht="11.1" customHeight="1">
      <c r="A27" s="287" t="s">
        <v>116</v>
      </c>
      <c r="B27" s="27"/>
      <c r="J27" s="287" t="s">
        <v>116</v>
      </c>
      <c r="L27" s="290"/>
      <c r="M27" s="290"/>
      <c r="N27" s="291"/>
      <c r="P27" s="292"/>
      <c r="Q27" s="292"/>
      <c r="R27" s="292"/>
    </row>
    <row r="28" spans="1:18" s="18" customFormat="1" ht="11.25">
      <c r="A28" s="23"/>
      <c r="B28" s="93"/>
    </row>
    <row r="29" spans="1:18" s="18" customFormat="1" ht="11.25">
      <c r="A29" s="23"/>
      <c r="B29" s="93"/>
    </row>
    <row r="30" spans="1:18" s="18" customFormat="1" ht="11.25">
      <c r="A30" s="23"/>
      <c r="B30" s="93"/>
    </row>
    <row r="31" spans="1:18" s="18" customFormat="1" ht="11.25">
      <c r="A31" s="23"/>
      <c r="B31" s="93"/>
    </row>
    <row r="32" spans="1:18" s="18" customFormat="1" ht="11.25">
      <c r="A32" s="23"/>
      <c r="B32" s="93"/>
    </row>
    <row r="33" spans="1:2" s="18" customFormat="1" ht="11.25">
      <c r="A33" s="23"/>
      <c r="B33" s="93"/>
    </row>
    <row r="34" spans="1:2" s="18" customFormat="1" ht="11.25">
      <c r="A34" s="23"/>
      <c r="B34" s="93"/>
    </row>
    <row r="35" spans="1:2" s="18" customFormat="1" ht="11.25">
      <c r="A35" s="23"/>
      <c r="B35" s="93"/>
    </row>
    <row r="36" spans="1:2" s="18" customFormat="1" ht="11.25">
      <c r="A36" s="23"/>
      <c r="B36" s="93"/>
    </row>
    <row r="37" spans="1:2" s="18" customFormat="1" ht="11.25">
      <c r="A37" s="23"/>
      <c r="B37" s="93"/>
    </row>
    <row r="38" spans="1:2" s="18" customFormat="1" ht="11.25">
      <c r="A38" s="23"/>
      <c r="B38" s="93"/>
    </row>
  </sheetData>
  <sheetProtection selectLockedCells="1"/>
  <mergeCells count="76">
    <mergeCell ref="K23:L23"/>
    <mergeCell ref="M23:N23"/>
    <mergeCell ref="O23:P23"/>
    <mergeCell ref="Q23:R23"/>
    <mergeCell ref="A3:I3"/>
    <mergeCell ref="H17:I17"/>
    <mergeCell ref="A6:A9"/>
    <mergeCell ref="A16:A19"/>
    <mergeCell ref="F17:G17"/>
    <mergeCell ref="E18:E19"/>
    <mergeCell ref="G18:G19"/>
    <mergeCell ref="A4:I4"/>
    <mergeCell ref="H6:I6"/>
    <mergeCell ref="H7:I7"/>
    <mergeCell ref="D7:E7"/>
    <mergeCell ref="D17:E17"/>
    <mergeCell ref="F7:G7"/>
    <mergeCell ref="F6:G6"/>
    <mergeCell ref="G8:G9"/>
    <mergeCell ref="F16:G16"/>
    <mergeCell ref="I8:I9"/>
    <mergeCell ref="B6:C6"/>
    <mergeCell ref="C8:C9"/>
    <mergeCell ref="D6:E6"/>
    <mergeCell ref="B7:C7"/>
    <mergeCell ref="B16:C16"/>
    <mergeCell ref="J15:R15"/>
    <mergeCell ref="E8:E9"/>
    <mergeCell ref="A15:I15"/>
    <mergeCell ref="D16:E16"/>
    <mergeCell ref="H16:I16"/>
    <mergeCell ref="B17:C17"/>
    <mergeCell ref="O18:P18"/>
    <mergeCell ref="K17:N17"/>
    <mergeCell ref="M18:N19"/>
    <mergeCell ref="C18:C19"/>
    <mergeCell ref="K19:L19"/>
    <mergeCell ref="O17:R17"/>
    <mergeCell ref="Q18:R19"/>
    <mergeCell ref="J16:J19"/>
    <mergeCell ref="O19:P19"/>
    <mergeCell ref="K18:L18"/>
    <mergeCell ref="O16:R16"/>
    <mergeCell ref="I18:I19"/>
    <mergeCell ref="K16:N16"/>
    <mergeCell ref="J3:R3"/>
    <mergeCell ref="J6:J9"/>
    <mergeCell ref="Q7:R7"/>
    <mergeCell ref="M6:N6"/>
    <mergeCell ref="O6:P6"/>
    <mergeCell ref="J4:R4"/>
    <mergeCell ref="P8:P9"/>
    <mergeCell ref="K7:L7"/>
    <mergeCell ref="O7:P7"/>
    <mergeCell ref="R8:R9"/>
    <mergeCell ref="K6:L6"/>
    <mergeCell ref="Q6:R6"/>
    <mergeCell ref="M7:N7"/>
    <mergeCell ref="N8:N9"/>
    <mergeCell ref="L8:L9"/>
    <mergeCell ref="Q24:R24"/>
    <mergeCell ref="O24:P24"/>
    <mergeCell ref="K20:L20"/>
    <mergeCell ref="M20:N20"/>
    <mergeCell ref="O20:P20"/>
    <mergeCell ref="Q20:R20"/>
    <mergeCell ref="Q21:R21"/>
    <mergeCell ref="K22:L22"/>
    <mergeCell ref="M22:N22"/>
    <mergeCell ref="O22:P22"/>
    <mergeCell ref="Q22:R22"/>
    <mergeCell ref="M24:N24"/>
    <mergeCell ref="K24:L24"/>
    <mergeCell ref="K21:L21"/>
    <mergeCell ref="M21:N21"/>
    <mergeCell ref="O21:P21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24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view="pageBreakPreview" topLeftCell="A7" zoomScaleNormal="100" zoomScaleSheetLayoutView="100" workbookViewId="0">
      <selection activeCell="G19" sqref="G19"/>
    </sheetView>
  </sheetViews>
  <sheetFormatPr defaultRowHeight="12"/>
  <cols>
    <col min="1" max="1" width="7.625" style="24" customWidth="1"/>
    <col min="2" max="2" width="10.875" style="24" customWidth="1"/>
    <col min="3" max="3" width="9.125" style="34" customWidth="1"/>
    <col min="4" max="9" width="9.125" style="35" customWidth="1"/>
    <col min="10" max="10" width="7.625" style="24" customWidth="1"/>
    <col min="11" max="11" width="10.875" style="24" customWidth="1"/>
    <col min="12" max="16" width="10.625" style="35" customWidth="1"/>
    <col min="17" max="17" width="10.75" style="35" customWidth="1"/>
    <col min="18" max="16384" width="9" style="35"/>
  </cols>
  <sheetData>
    <row r="1" spans="1:17" s="967" customFormat="1" ht="14.1" customHeight="1">
      <c r="A1" s="931"/>
      <c r="B1" s="931"/>
      <c r="C1" s="971"/>
      <c r="I1" s="928" t="s">
        <v>1050</v>
      </c>
      <c r="J1" s="931" t="s">
        <v>1051</v>
      </c>
      <c r="K1" s="931"/>
      <c r="L1" s="971"/>
      <c r="Q1" s="928"/>
    </row>
    <row r="2" spans="1:17" ht="14.1" customHeight="1"/>
    <row r="3" spans="1:17" s="1031" customFormat="1" ht="20.100000000000001" customHeight="1">
      <c r="A3" s="1706" t="s">
        <v>538</v>
      </c>
      <c r="B3" s="1706"/>
      <c r="C3" s="1706"/>
      <c r="D3" s="1706"/>
      <c r="E3" s="1706"/>
      <c r="F3" s="1706"/>
      <c r="G3" s="1706"/>
      <c r="H3" s="1706"/>
      <c r="I3" s="1706"/>
      <c r="J3" s="1706" t="s">
        <v>540</v>
      </c>
      <c r="K3" s="1706"/>
      <c r="L3" s="1706"/>
      <c r="M3" s="1706"/>
      <c r="N3" s="1706"/>
      <c r="O3" s="1706"/>
      <c r="P3" s="1706"/>
      <c r="Q3" s="1706"/>
    </row>
    <row r="4" spans="1:17" s="1032" customFormat="1" ht="24" customHeight="1">
      <c r="A4" s="1707" t="s">
        <v>539</v>
      </c>
      <c r="B4" s="1707"/>
      <c r="C4" s="1707"/>
      <c r="D4" s="1707"/>
      <c r="E4" s="1707"/>
      <c r="F4" s="1707"/>
      <c r="G4" s="1707"/>
      <c r="H4" s="1707"/>
      <c r="I4" s="1707"/>
      <c r="J4" s="1707" t="s">
        <v>541</v>
      </c>
      <c r="K4" s="1707"/>
      <c r="L4" s="1707"/>
      <c r="M4" s="1707"/>
      <c r="N4" s="1707"/>
      <c r="O4" s="1707"/>
      <c r="P4" s="1707"/>
      <c r="Q4" s="1707"/>
    </row>
    <row r="5" spans="1:17" s="1032" customFormat="1" ht="12" customHeight="1"/>
    <row r="6" spans="1:17" s="12" customFormat="1" ht="18" customHeight="1" thickBot="1">
      <c r="A6" s="12" t="s">
        <v>117</v>
      </c>
      <c r="C6" s="30"/>
      <c r="H6" s="36"/>
      <c r="I6" s="36" t="s">
        <v>118</v>
      </c>
      <c r="J6" s="12" t="s">
        <v>117</v>
      </c>
      <c r="Q6" s="36" t="s">
        <v>118</v>
      </c>
    </row>
    <row r="7" spans="1:17" s="37" customFormat="1" ht="13.5" customHeight="1">
      <c r="A7" s="2056" t="s">
        <v>270</v>
      </c>
      <c r="B7" s="2057"/>
      <c r="C7" s="2065" t="s">
        <v>119</v>
      </c>
      <c r="D7" s="2052" t="s">
        <v>339</v>
      </c>
      <c r="E7" s="2052" t="s">
        <v>120</v>
      </c>
      <c r="F7" s="2052" t="s">
        <v>121</v>
      </c>
      <c r="G7" s="2052" t="s">
        <v>122</v>
      </c>
      <c r="H7" s="2052" t="s">
        <v>123</v>
      </c>
      <c r="I7" s="2062" t="s">
        <v>124</v>
      </c>
      <c r="J7" s="2056" t="s">
        <v>270</v>
      </c>
      <c r="K7" s="2057"/>
      <c r="L7" s="2049" t="s">
        <v>125</v>
      </c>
      <c r="M7" s="2052" t="s">
        <v>126</v>
      </c>
      <c r="N7" s="2052" t="s">
        <v>127</v>
      </c>
      <c r="O7" s="2052" t="s">
        <v>128</v>
      </c>
      <c r="P7" s="2052" t="s">
        <v>129</v>
      </c>
      <c r="Q7" s="2062" t="s">
        <v>293</v>
      </c>
    </row>
    <row r="8" spans="1:17" s="1056" customFormat="1" ht="13.5" customHeight="1">
      <c r="A8" s="2058"/>
      <c r="B8" s="2059"/>
      <c r="C8" s="2066"/>
      <c r="D8" s="2053"/>
      <c r="E8" s="2053"/>
      <c r="F8" s="2053"/>
      <c r="G8" s="2053"/>
      <c r="H8" s="2053"/>
      <c r="I8" s="2063"/>
      <c r="J8" s="2058"/>
      <c r="K8" s="2059"/>
      <c r="L8" s="2050"/>
      <c r="M8" s="2053"/>
      <c r="N8" s="2053"/>
      <c r="O8" s="2053"/>
      <c r="P8" s="2053"/>
      <c r="Q8" s="2063"/>
    </row>
    <row r="9" spans="1:17" s="1056" customFormat="1" ht="13.5" customHeight="1">
      <c r="A9" s="2060"/>
      <c r="B9" s="2061"/>
      <c r="C9" s="2067"/>
      <c r="D9" s="2054"/>
      <c r="E9" s="2054"/>
      <c r="F9" s="2054"/>
      <c r="G9" s="2054"/>
      <c r="H9" s="2054"/>
      <c r="I9" s="2064"/>
      <c r="J9" s="2060"/>
      <c r="K9" s="2061"/>
      <c r="L9" s="2051"/>
      <c r="M9" s="2054"/>
      <c r="N9" s="2054"/>
      <c r="O9" s="2054"/>
      <c r="P9" s="2054"/>
      <c r="Q9" s="2064"/>
    </row>
    <row r="10" spans="1:17" s="17" customFormat="1" ht="19.149999999999999" customHeight="1">
      <c r="A10" s="1795" t="s">
        <v>566</v>
      </c>
      <c r="B10" s="1796"/>
      <c r="C10" s="38">
        <v>1</v>
      </c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1795" t="s">
        <v>566</v>
      </c>
      <c r="K10" s="1796"/>
      <c r="L10" s="38">
        <v>185</v>
      </c>
      <c r="M10" s="38">
        <v>512</v>
      </c>
      <c r="N10" s="38">
        <v>0</v>
      </c>
      <c r="O10" s="38">
        <v>0</v>
      </c>
      <c r="P10" s="38">
        <v>11</v>
      </c>
      <c r="Q10" s="38">
        <v>151</v>
      </c>
    </row>
    <row r="11" spans="1:17" s="17" customFormat="1" ht="19.149999999999999" customHeight="1">
      <c r="A11" s="1795" t="s">
        <v>936</v>
      </c>
      <c r="B11" s="1796"/>
      <c r="C11" s="38">
        <v>6</v>
      </c>
      <c r="D11" s="38">
        <v>0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1795" t="s">
        <v>936</v>
      </c>
      <c r="K11" s="1796"/>
      <c r="L11" s="38">
        <v>161</v>
      </c>
      <c r="M11" s="38">
        <v>289</v>
      </c>
      <c r="N11" s="38">
        <v>0</v>
      </c>
      <c r="O11" s="38">
        <v>2</v>
      </c>
      <c r="P11" s="38">
        <v>14001</v>
      </c>
      <c r="Q11" s="38">
        <v>4390</v>
      </c>
    </row>
    <row r="12" spans="1:17" s="17" customFormat="1" ht="19.149999999999999" customHeight="1">
      <c r="A12" s="1795" t="s">
        <v>1009</v>
      </c>
      <c r="B12" s="1796"/>
      <c r="C12" s="38">
        <v>10</v>
      </c>
      <c r="D12" s="38">
        <v>0</v>
      </c>
      <c r="E12" s="38">
        <v>0</v>
      </c>
      <c r="F12" s="38">
        <v>0</v>
      </c>
      <c r="G12" s="38">
        <v>0</v>
      </c>
      <c r="H12" s="38">
        <v>0</v>
      </c>
      <c r="I12" s="38">
        <v>15</v>
      </c>
      <c r="J12" s="1795" t="s">
        <v>1009</v>
      </c>
      <c r="K12" s="1796"/>
      <c r="L12" s="38">
        <v>813</v>
      </c>
      <c r="M12" s="38">
        <v>204</v>
      </c>
      <c r="N12" s="38">
        <v>32</v>
      </c>
      <c r="O12" s="38">
        <v>5005</v>
      </c>
      <c r="P12" s="38">
        <v>7229</v>
      </c>
      <c r="Q12" s="38">
        <v>71470</v>
      </c>
    </row>
    <row r="13" spans="1:17" s="17" customFormat="1" ht="19.149999999999999" customHeight="1">
      <c r="A13" s="1795" t="s">
        <v>1010</v>
      </c>
      <c r="B13" s="1796"/>
      <c r="C13" s="38">
        <v>19</v>
      </c>
      <c r="D13" s="38">
        <v>0</v>
      </c>
      <c r="E13" s="38">
        <v>0</v>
      </c>
      <c r="F13" s="38">
        <v>1</v>
      </c>
      <c r="G13" s="38">
        <v>0</v>
      </c>
      <c r="H13" s="38">
        <v>0</v>
      </c>
      <c r="I13" s="38">
        <v>10600</v>
      </c>
      <c r="J13" s="1795" t="s">
        <v>1010</v>
      </c>
      <c r="K13" s="1796"/>
      <c r="L13" s="38">
        <v>557</v>
      </c>
      <c r="M13" s="38">
        <v>238</v>
      </c>
      <c r="N13" s="38">
        <v>18</v>
      </c>
      <c r="O13" s="38">
        <v>68040</v>
      </c>
      <c r="P13" s="38">
        <v>30</v>
      </c>
      <c r="Q13" s="38">
        <v>32351</v>
      </c>
    </row>
    <row r="14" spans="1:17" s="14" customFormat="1" ht="19.149999999999999" customHeight="1">
      <c r="A14" s="1792" t="s">
        <v>1088</v>
      </c>
      <c r="B14" s="2055"/>
      <c r="C14" s="39">
        <f t="shared" ref="C14:I14" si="0">SUM(C16:C38)</f>
        <v>12</v>
      </c>
      <c r="D14" s="39">
        <f t="shared" si="0"/>
        <v>0</v>
      </c>
      <c r="E14" s="39">
        <f t="shared" si="0"/>
        <v>0</v>
      </c>
      <c r="F14" s="39">
        <f t="shared" si="0"/>
        <v>0</v>
      </c>
      <c r="G14" s="39">
        <f t="shared" si="0"/>
        <v>0</v>
      </c>
      <c r="H14" s="39">
        <f t="shared" si="0"/>
        <v>0</v>
      </c>
      <c r="I14" s="39">
        <f t="shared" si="0"/>
        <v>0</v>
      </c>
      <c r="J14" s="1792" t="s">
        <v>1088</v>
      </c>
      <c r="K14" s="2055"/>
      <c r="L14" s="39">
        <f>SUM(L16:L38)</f>
        <v>588</v>
      </c>
      <c r="M14" s="39">
        <f t="shared" ref="M14:Q14" si="1">SUM(M16:M38)</f>
        <v>307</v>
      </c>
      <c r="N14" s="39">
        <f t="shared" si="1"/>
        <v>0</v>
      </c>
      <c r="O14" s="39">
        <f t="shared" si="1"/>
        <v>0</v>
      </c>
      <c r="P14" s="39">
        <f t="shared" si="1"/>
        <v>239</v>
      </c>
      <c r="Q14" s="39">
        <f t="shared" si="1"/>
        <v>11369</v>
      </c>
    </row>
    <row r="15" spans="1:17" s="17" customFormat="1" ht="9.9499999999999993" customHeight="1">
      <c r="A15" s="811"/>
      <c r="B15" s="40"/>
      <c r="C15" s="38"/>
      <c r="D15" s="38"/>
      <c r="E15" s="38"/>
      <c r="F15" s="38"/>
      <c r="G15" s="38"/>
      <c r="H15" s="38"/>
      <c r="I15" s="38"/>
      <c r="J15" s="811"/>
      <c r="K15" s="40"/>
      <c r="L15" s="38"/>
      <c r="M15" s="38"/>
      <c r="N15" s="38"/>
      <c r="O15" s="38"/>
      <c r="P15" s="38"/>
      <c r="Q15" s="38"/>
    </row>
    <row r="16" spans="1:17" s="11" customFormat="1" ht="14.25">
      <c r="A16" s="811" t="s">
        <v>224</v>
      </c>
      <c r="B16" s="812" t="s">
        <v>463</v>
      </c>
      <c r="C16" s="817"/>
      <c r="D16" s="817"/>
      <c r="E16" s="817"/>
      <c r="F16" s="817"/>
      <c r="G16" s="817"/>
      <c r="H16" s="817"/>
      <c r="I16" s="817"/>
      <c r="J16" s="811" t="s">
        <v>224</v>
      </c>
      <c r="K16" s="812" t="s">
        <v>463</v>
      </c>
      <c r="L16" s="817">
        <v>4</v>
      </c>
      <c r="M16" s="817">
        <v>38</v>
      </c>
      <c r="N16" s="817">
        <v>0</v>
      </c>
      <c r="O16" s="817">
        <v>0</v>
      </c>
      <c r="P16" s="817">
        <v>0</v>
      </c>
      <c r="Q16" s="820">
        <v>13</v>
      </c>
    </row>
    <row r="17" spans="1:17" s="18" customFormat="1" ht="18.600000000000001" customHeight="1">
      <c r="A17" s="811" t="s">
        <v>226</v>
      </c>
      <c r="B17" s="812" t="s">
        <v>464</v>
      </c>
      <c r="C17" s="818"/>
      <c r="D17" s="818"/>
      <c r="E17" s="818"/>
      <c r="F17" s="818"/>
      <c r="G17" s="818"/>
      <c r="H17" s="818"/>
      <c r="I17" s="818"/>
      <c r="J17" s="811" t="s">
        <v>226</v>
      </c>
      <c r="K17" s="812" t="s">
        <v>464</v>
      </c>
      <c r="L17" s="818">
        <v>211</v>
      </c>
      <c r="M17" s="818">
        <v>7</v>
      </c>
      <c r="N17" s="818">
        <v>0</v>
      </c>
      <c r="O17" s="818">
        <v>0</v>
      </c>
      <c r="P17" s="818">
        <v>0</v>
      </c>
      <c r="Q17" s="821">
        <v>4</v>
      </c>
    </row>
    <row r="18" spans="1:17" s="18" customFormat="1" ht="18.600000000000001" customHeight="1">
      <c r="A18" s="811" t="s">
        <v>228</v>
      </c>
      <c r="B18" s="812" t="s">
        <v>465</v>
      </c>
      <c r="C18" s="817"/>
      <c r="D18" s="817"/>
      <c r="E18" s="817"/>
      <c r="F18" s="817"/>
      <c r="G18" s="817"/>
      <c r="H18" s="817"/>
      <c r="I18" s="817"/>
      <c r="J18" s="811" t="s">
        <v>228</v>
      </c>
      <c r="K18" s="812" t="s">
        <v>465</v>
      </c>
      <c r="L18" s="817">
        <v>66</v>
      </c>
      <c r="M18" s="817">
        <v>2</v>
      </c>
      <c r="N18" s="817">
        <v>0</v>
      </c>
      <c r="O18" s="817">
        <v>0</v>
      </c>
      <c r="P18" s="817">
        <v>0</v>
      </c>
      <c r="Q18" s="820">
        <v>7202</v>
      </c>
    </row>
    <row r="19" spans="1:17" s="11" customFormat="1" ht="14.25">
      <c r="A19" s="811" t="s">
        <v>230</v>
      </c>
      <c r="B19" s="812" t="s">
        <v>466</v>
      </c>
      <c r="C19" s="817">
        <v>1</v>
      </c>
      <c r="D19" s="817"/>
      <c r="E19" s="817"/>
      <c r="F19" s="817"/>
      <c r="G19" s="817"/>
      <c r="H19" s="817"/>
      <c r="I19" s="817"/>
      <c r="J19" s="811" t="s">
        <v>230</v>
      </c>
      <c r="K19" s="812" t="s">
        <v>466</v>
      </c>
      <c r="L19" s="817">
        <v>13</v>
      </c>
      <c r="M19" s="817">
        <v>0</v>
      </c>
      <c r="N19" s="817">
        <v>0</v>
      </c>
      <c r="O19" s="817">
        <v>0</v>
      </c>
      <c r="P19" s="817">
        <v>5</v>
      </c>
      <c r="Q19" s="820">
        <v>24</v>
      </c>
    </row>
    <row r="20" spans="1:17" s="18" customFormat="1" ht="18.600000000000001" customHeight="1">
      <c r="A20" s="811" t="s">
        <v>232</v>
      </c>
      <c r="B20" s="812" t="s">
        <v>467</v>
      </c>
      <c r="C20" s="817"/>
      <c r="D20" s="817"/>
      <c r="E20" s="817"/>
      <c r="F20" s="817"/>
      <c r="G20" s="817"/>
      <c r="H20" s="817"/>
      <c r="I20" s="817"/>
      <c r="J20" s="811" t="s">
        <v>232</v>
      </c>
      <c r="K20" s="812" t="s">
        <v>467</v>
      </c>
      <c r="L20" s="817">
        <v>17</v>
      </c>
      <c r="M20" s="817">
        <v>2</v>
      </c>
      <c r="N20" s="817">
        <v>0</v>
      </c>
      <c r="O20" s="817">
        <v>0</v>
      </c>
      <c r="P20" s="817">
        <v>0</v>
      </c>
      <c r="Q20" s="820">
        <v>0</v>
      </c>
    </row>
    <row r="21" spans="1:17" s="18" customFormat="1" ht="18.600000000000001" customHeight="1">
      <c r="A21" s="811" t="s">
        <v>234</v>
      </c>
      <c r="B21" s="812" t="s">
        <v>131</v>
      </c>
      <c r="C21" s="817"/>
      <c r="D21" s="817"/>
      <c r="E21" s="817"/>
      <c r="F21" s="817"/>
      <c r="G21" s="817"/>
      <c r="H21" s="817"/>
      <c r="I21" s="817"/>
      <c r="J21" s="811" t="s">
        <v>234</v>
      </c>
      <c r="K21" s="812" t="s">
        <v>131</v>
      </c>
      <c r="L21" s="817">
        <v>68</v>
      </c>
      <c r="M21" s="817">
        <v>0</v>
      </c>
      <c r="N21" s="817">
        <v>0</v>
      </c>
      <c r="O21" s="817">
        <v>0</v>
      </c>
      <c r="P21" s="817">
        <v>0</v>
      </c>
      <c r="Q21" s="820">
        <v>205</v>
      </c>
    </row>
    <row r="22" spans="1:17" s="18" customFormat="1" ht="18.600000000000001" customHeight="1">
      <c r="A22" s="811" t="s">
        <v>236</v>
      </c>
      <c r="B22" s="812" t="s">
        <v>468</v>
      </c>
      <c r="C22" s="817">
        <v>3</v>
      </c>
      <c r="D22" s="817"/>
      <c r="E22" s="817"/>
      <c r="F22" s="817"/>
      <c r="G22" s="817"/>
      <c r="H22" s="817"/>
      <c r="I22" s="817"/>
      <c r="J22" s="811" t="s">
        <v>236</v>
      </c>
      <c r="K22" s="812" t="s">
        <v>468</v>
      </c>
      <c r="L22" s="817">
        <v>4</v>
      </c>
      <c r="M22" s="817">
        <v>28</v>
      </c>
      <c r="N22" s="817">
        <v>0</v>
      </c>
      <c r="O22" s="817">
        <v>0</v>
      </c>
      <c r="P22" s="817">
        <v>0</v>
      </c>
      <c r="Q22" s="820">
        <v>8</v>
      </c>
    </row>
    <row r="23" spans="1:17" s="18" customFormat="1" ht="18.600000000000001" customHeight="1">
      <c r="A23" s="811" t="s">
        <v>238</v>
      </c>
      <c r="B23" s="812" t="s">
        <v>469</v>
      </c>
      <c r="C23" s="817"/>
      <c r="D23" s="817"/>
      <c r="E23" s="817"/>
      <c r="F23" s="817"/>
      <c r="G23" s="817"/>
      <c r="H23" s="817"/>
      <c r="I23" s="817"/>
      <c r="J23" s="811" t="s">
        <v>238</v>
      </c>
      <c r="K23" s="812" t="s">
        <v>469</v>
      </c>
      <c r="L23" s="817">
        <v>108</v>
      </c>
      <c r="M23" s="817">
        <v>5</v>
      </c>
      <c r="N23" s="817">
        <v>0</v>
      </c>
      <c r="O23" s="817">
        <v>0</v>
      </c>
      <c r="P23" s="817">
        <v>34</v>
      </c>
      <c r="Q23" s="820">
        <v>3336</v>
      </c>
    </row>
    <row r="24" spans="1:17" s="18" customFormat="1" ht="18.600000000000001" customHeight="1">
      <c r="A24" s="811" t="s">
        <v>240</v>
      </c>
      <c r="B24" s="812" t="s">
        <v>470</v>
      </c>
      <c r="C24" s="817"/>
      <c r="D24" s="817"/>
      <c r="E24" s="817"/>
      <c r="F24" s="817"/>
      <c r="G24" s="817"/>
      <c r="H24" s="817"/>
      <c r="I24" s="817"/>
      <c r="J24" s="811" t="s">
        <v>240</v>
      </c>
      <c r="K24" s="812" t="s">
        <v>470</v>
      </c>
      <c r="L24" s="817">
        <v>3</v>
      </c>
      <c r="M24" s="817">
        <v>0</v>
      </c>
      <c r="N24" s="817">
        <v>0</v>
      </c>
      <c r="O24" s="817">
        <v>0</v>
      </c>
      <c r="P24" s="817">
        <v>200</v>
      </c>
      <c r="Q24" s="820">
        <v>67</v>
      </c>
    </row>
    <row r="25" spans="1:17" s="18" customFormat="1" ht="18.600000000000001" customHeight="1">
      <c r="A25" s="811" t="s">
        <v>242</v>
      </c>
      <c r="B25" s="812" t="s">
        <v>471</v>
      </c>
      <c r="C25" s="818"/>
      <c r="D25" s="818"/>
      <c r="E25" s="818"/>
      <c r="F25" s="818"/>
      <c r="G25" s="818"/>
      <c r="H25" s="818"/>
      <c r="I25" s="818"/>
      <c r="J25" s="811" t="s">
        <v>242</v>
      </c>
      <c r="K25" s="812" t="s">
        <v>471</v>
      </c>
      <c r="L25" s="817">
        <v>2</v>
      </c>
      <c r="M25" s="817">
        <v>53</v>
      </c>
      <c r="N25" s="818">
        <v>0</v>
      </c>
      <c r="O25" s="818">
        <v>0</v>
      </c>
      <c r="P25" s="818">
        <v>0</v>
      </c>
      <c r="Q25" s="820">
        <v>2</v>
      </c>
    </row>
    <row r="26" spans="1:17" s="18" customFormat="1" ht="18.600000000000001" customHeight="1">
      <c r="A26" s="811" t="s">
        <v>244</v>
      </c>
      <c r="B26" s="812" t="s">
        <v>472</v>
      </c>
      <c r="C26" s="817"/>
      <c r="D26" s="817"/>
      <c r="E26" s="817"/>
      <c r="F26" s="817"/>
      <c r="G26" s="817"/>
      <c r="H26" s="817"/>
      <c r="I26" s="817"/>
      <c r="J26" s="811" t="s">
        <v>244</v>
      </c>
      <c r="K26" s="812" t="s">
        <v>472</v>
      </c>
      <c r="L26" s="817">
        <v>0</v>
      </c>
      <c r="M26" s="817">
        <v>0</v>
      </c>
      <c r="N26" s="817">
        <v>0</v>
      </c>
      <c r="O26" s="817">
        <v>0</v>
      </c>
      <c r="P26" s="817">
        <v>0</v>
      </c>
      <c r="Q26" s="821">
        <v>40</v>
      </c>
    </row>
    <row r="27" spans="1:17" s="11" customFormat="1" ht="14.25">
      <c r="A27" s="811" t="s">
        <v>246</v>
      </c>
      <c r="B27" s="812" t="s">
        <v>473</v>
      </c>
      <c r="C27" s="817">
        <v>2</v>
      </c>
      <c r="D27" s="817"/>
      <c r="E27" s="817"/>
      <c r="F27" s="817"/>
      <c r="G27" s="817"/>
      <c r="H27" s="817"/>
      <c r="I27" s="817"/>
      <c r="J27" s="811" t="s">
        <v>246</v>
      </c>
      <c r="K27" s="812" t="s">
        <v>473</v>
      </c>
      <c r="L27" s="816">
        <v>25</v>
      </c>
      <c r="M27" s="816">
        <v>1</v>
      </c>
      <c r="N27" s="817">
        <v>0</v>
      </c>
      <c r="O27" s="817">
        <v>0</v>
      </c>
      <c r="P27" s="817">
        <v>0</v>
      </c>
      <c r="Q27" s="820">
        <v>227</v>
      </c>
    </row>
    <row r="28" spans="1:17" s="18" customFormat="1" ht="18.600000000000001" customHeight="1">
      <c r="A28" s="811" t="s">
        <v>248</v>
      </c>
      <c r="B28" s="812" t="s">
        <v>474</v>
      </c>
      <c r="C28" s="817"/>
      <c r="D28" s="817"/>
      <c r="E28" s="817"/>
      <c r="F28" s="817"/>
      <c r="G28" s="817"/>
      <c r="H28" s="817"/>
      <c r="I28" s="817"/>
      <c r="J28" s="811" t="s">
        <v>248</v>
      </c>
      <c r="K28" s="812" t="s">
        <v>474</v>
      </c>
      <c r="L28" s="818">
        <v>0</v>
      </c>
      <c r="M28" s="817">
        <v>0</v>
      </c>
      <c r="N28" s="818">
        <v>0</v>
      </c>
      <c r="O28" s="818">
        <v>0</v>
      </c>
      <c r="P28" s="818">
        <v>0</v>
      </c>
      <c r="Q28" s="821">
        <v>1</v>
      </c>
    </row>
    <row r="29" spans="1:17" s="18" customFormat="1" ht="18.600000000000001" customHeight="1">
      <c r="A29" s="811" t="s">
        <v>250</v>
      </c>
      <c r="B29" s="812" t="s">
        <v>475</v>
      </c>
      <c r="C29" s="818"/>
      <c r="D29" s="818"/>
      <c r="E29" s="818"/>
      <c r="F29" s="818"/>
      <c r="G29" s="818"/>
      <c r="H29" s="818"/>
      <c r="I29" s="818"/>
      <c r="J29" s="811" t="s">
        <v>250</v>
      </c>
      <c r="K29" s="812" t="s">
        <v>475</v>
      </c>
      <c r="L29" s="818">
        <v>0</v>
      </c>
      <c r="M29" s="817">
        <v>0</v>
      </c>
      <c r="N29" s="818">
        <v>0</v>
      </c>
      <c r="O29" s="818">
        <v>0</v>
      </c>
      <c r="P29" s="818">
        <v>0</v>
      </c>
      <c r="Q29" s="821">
        <v>0</v>
      </c>
    </row>
    <row r="30" spans="1:17" s="11" customFormat="1" ht="14.25">
      <c r="A30" s="811" t="s">
        <v>252</v>
      </c>
      <c r="B30" s="812" t="s">
        <v>476</v>
      </c>
      <c r="C30" s="818"/>
      <c r="D30" s="818"/>
      <c r="E30" s="818"/>
      <c r="F30" s="818"/>
      <c r="G30" s="818"/>
      <c r="H30" s="818"/>
      <c r="I30" s="818"/>
      <c r="J30" s="811" t="s">
        <v>252</v>
      </c>
      <c r="K30" s="812" t="s">
        <v>476</v>
      </c>
      <c r="L30" s="818">
        <v>0</v>
      </c>
      <c r="M30" s="818">
        <v>0</v>
      </c>
      <c r="N30" s="818">
        <v>0</v>
      </c>
      <c r="O30" s="818">
        <v>0</v>
      </c>
      <c r="P30" s="818">
        <v>0</v>
      </c>
      <c r="Q30" s="821">
        <v>54</v>
      </c>
    </row>
    <row r="31" spans="1:17" s="18" customFormat="1" ht="18.600000000000001" customHeight="1">
      <c r="A31" s="811" t="s">
        <v>254</v>
      </c>
      <c r="B31" s="812" t="s">
        <v>477</v>
      </c>
      <c r="C31" s="818">
        <v>1</v>
      </c>
      <c r="D31" s="818"/>
      <c r="E31" s="818"/>
      <c r="F31" s="818"/>
      <c r="G31" s="818"/>
      <c r="H31" s="818"/>
      <c r="I31" s="818"/>
      <c r="J31" s="811" t="s">
        <v>254</v>
      </c>
      <c r="K31" s="812" t="s">
        <v>477</v>
      </c>
      <c r="L31" s="818">
        <v>38</v>
      </c>
      <c r="M31" s="818">
        <v>169</v>
      </c>
      <c r="N31" s="818">
        <v>0</v>
      </c>
      <c r="O31" s="818">
        <v>0</v>
      </c>
      <c r="P31" s="818">
        <v>0</v>
      </c>
      <c r="Q31" s="821">
        <v>0</v>
      </c>
    </row>
    <row r="32" spans="1:17" s="18" customFormat="1" ht="18.600000000000001" customHeight="1">
      <c r="A32" s="811" t="s">
        <v>1017</v>
      </c>
      <c r="B32" s="812" t="s">
        <v>1018</v>
      </c>
      <c r="C32" s="817">
        <v>3</v>
      </c>
      <c r="D32" s="817"/>
      <c r="E32" s="817"/>
      <c r="F32" s="817"/>
      <c r="G32" s="817"/>
      <c r="H32" s="817"/>
      <c r="I32" s="817"/>
      <c r="J32" s="811" t="s">
        <v>1017</v>
      </c>
      <c r="K32" s="812" t="s">
        <v>1018</v>
      </c>
      <c r="L32" s="817">
        <v>7</v>
      </c>
      <c r="M32" s="817">
        <v>0</v>
      </c>
      <c r="N32" s="817">
        <v>0</v>
      </c>
      <c r="O32" s="817">
        <v>0</v>
      </c>
      <c r="P32" s="817">
        <v>0</v>
      </c>
      <c r="Q32" s="820">
        <v>11</v>
      </c>
    </row>
    <row r="33" spans="1:18" s="18" customFormat="1" ht="18.600000000000001" customHeight="1">
      <c r="A33" s="811" t="s">
        <v>258</v>
      </c>
      <c r="B33" s="812" t="s">
        <v>479</v>
      </c>
      <c r="C33" s="817"/>
      <c r="D33" s="817"/>
      <c r="E33" s="817"/>
      <c r="F33" s="817"/>
      <c r="G33" s="817"/>
      <c r="H33" s="817"/>
      <c r="I33" s="817"/>
      <c r="J33" s="811" t="s">
        <v>258</v>
      </c>
      <c r="K33" s="812" t="s">
        <v>479</v>
      </c>
      <c r="L33" s="817">
        <v>0</v>
      </c>
      <c r="M33" s="817">
        <v>0</v>
      </c>
      <c r="N33" s="817">
        <v>0</v>
      </c>
      <c r="O33" s="817">
        <v>0</v>
      </c>
      <c r="P33" s="817">
        <v>0</v>
      </c>
      <c r="Q33" s="820">
        <v>0</v>
      </c>
    </row>
    <row r="34" spans="1:18" s="18" customFormat="1" ht="18.600000000000001" customHeight="1">
      <c r="A34" s="811" t="s">
        <v>260</v>
      </c>
      <c r="B34" s="813" t="s">
        <v>480</v>
      </c>
      <c r="C34" s="817"/>
      <c r="D34" s="817"/>
      <c r="E34" s="817"/>
      <c r="F34" s="817"/>
      <c r="G34" s="817"/>
      <c r="H34" s="817"/>
      <c r="I34" s="817"/>
      <c r="J34" s="811" t="s">
        <v>260</v>
      </c>
      <c r="K34" s="813" t="s">
        <v>480</v>
      </c>
      <c r="L34" s="822">
        <v>0</v>
      </c>
      <c r="M34" s="822">
        <v>2</v>
      </c>
      <c r="N34" s="817">
        <v>0</v>
      </c>
      <c r="O34" s="817">
        <v>0</v>
      </c>
      <c r="P34" s="822">
        <v>0</v>
      </c>
      <c r="Q34" s="823">
        <v>138</v>
      </c>
    </row>
    <row r="35" spans="1:18" s="18" customFormat="1" ht="18" customHeight="1">
      <c r="A35" s="811" t="s">
        <v>262</v>
      </c>
      <c r="B35" s="812" t="s">
        <v>481</v>
      </c>
      <c r="C35" s="817">
        <v>2</v>
      </c>
      <c r="D35" s="817"/>
      <c r="E35" s="817"/>
      <c r="F35" s="817"/>
      <c r="G35" s="817"/>
      <c r="H35" s="817"/>
      <c r="I35" s="817"/>
      <c r="J35" s="811" t="s">
        <v>262</v>
      </c>
      <c r="K35" s="812" t="s">
        <v>481</v>
      </c>
      <c r="L35" s="817">
        <v>5</v>
      </c>
      <c r="M35" s="817">
        <v>0</v>
      </c>
      <c r="N35" s="817">
        <v>0</v>
      </c>
      <c r="O35" s="817">
        <v>0</v>
      </c>
      <c r="P35" s="817">
        <v>0</v>
      </c>
      <c r="Q35" s="820">
        <v>11</v>
      </c>
    </row>
    <row r="36" spans="1:18" s="18" customFormat="1" ht="18.95" customHeight="1">
      <c r="A36" s="811" t="s">
        <v>264</v>
      </c>
      <c r="B36" s="812" t="s">
        <v>132</v>
      </c>
      <c r="C36" s="817"/>
      <c r="D36" s="817"/>
      <c r="E36" s="817"/>
      <c r="F36" s="817"/>
      <c r="G36" s="817"/>
      <c r="H36" s="817"/>
      <c r="I36" s="817"/>
      <c r="J36" s="811" t="s">
        <v>264</v>
      </c>
      <c r="K36" s="812" t="s">
        <v>132</v>
      </c>
      <c r="L36" s="817">
        <v>13</v>
      </c>
      <c r="M36" s="817">
        <v>0</v>
      </c>
      <c r="N36" s="817">
        <v>0</v>
      </c>
      <c r="O36" s="817">
        <v>0</v>
      </c>
      <c r="P36" s="817">
        <v>0</v>
      </c>
      <c r="Q36" s="820">
        <v>11</v>
      </c>
    </row>
    <row r="37" spans="1:18" s="18" customFormat="1" ht="18.95" customHeight="1">
      <c r="A37" s="811" t="s">
        <v>266</v>
      </c>
      <c r="B37" s="812" t="s">
        <v>482</v>
      </c>
      <c r="C37" s="817"/>
      <c r="D37" s="817"/>
      <c r="E37" s="817"/>
      <c r="F37" s="817"/>
      <c r="G37" s="817"/>
      <c r="H37" s="817"/>
      <c r="I37" s="817"/>
      <c r="J37" s="811" t="s">
        <v>266</v>
      </c>
      <c r="K37" s="812" t="s">
        <v>482</v>
      </c>
      <c r="L37" s="817">
        <v>4</v>
      </c>
      <c r="M37" s="817">
        <v>0</v>
      </c>
      <c r="N37" s="817">
        <v>0</v>
      </c>
      <c r="O37" s="817">
        <v>0</v>
      </c>
      <c r="P37" s="817">
        <v>0</v>
      </c>
      <c r="Q37" s="820">
        <v>6</v>
      </c>
    </row>
    <row r="38" spans="1:18" s="18" customFormat="1" ht="18.95" customHeight="1" thickBot="1">
      <c r="A38" s="814" t="s">
        <v>268</v>
      </c>
      <c r="B38" s="815" t="s">
        <v>133</v>
      </c>
      <c r="C38" s="819"/>
      <c r="D38" s="819"/>
      <c r="E38" s="819"/>
      <c r="F38" s="819"/>
      <c r="G38" s="819"/>
      <c r="H38" s="819"/>
      <c r="I38" s="819"/>
      <c r="J38" s="814" t="s">
        <v>268</v>
      </c>
      <c r="K38" s="815" t="s">
        <v>133</v>
      </c>
      <c r="L38" s="819">
        <v>0</v>
      </c>
      <c r="M38" s="819">
        <v>0</v>
      </c>
      <c r="N38" s="819">
        <v>0</v>
      </c>
      <c r="O38" s="819">
        <v>0</v>
      </c>
      <c r="P38" s="819">
        <v>0</v>
      </c>
      <c r="Q38" s="824">
        <v>9</v>
      </c>
    </row>
    <row r="39" spans="1:18" s="20" customFormat="1" ht="11.1" customHeight="1">
      <c r="A39" s="31" t="s">
        <v>1202</v>
      </c>
      <c r="B39" s="31"/>
      <c r="C39" s="32"/>
      <c r="D39" s="21"/>
      <c r="E39" s="21"/>
      <c r="F39" s="21"/>
      <c r="I39" s="260" t="s">
        <v>1206</v>
      </c>
      <c r="J39" s="31" t="s">
        <v>1202</v>
      </c>
      <c r="K39" s="31"/>
      <c r="L39" s="32"/>
      <c r="M39" s="21"/>
      <c r="N39" s="21"/>
      <c r="P39" s="21"/>
      <c r="Q39" s="260" t="s">
        <v>1206</v>
      </c>
      <c r="R39" s="33"/>
    </row>
    <row r="40" spans="1:18" s="18" customFormat="1" ht="11.1" customHeight="1">
      <c r="A40" s="31" t="s">
        <v>820</v>
      </c>
      <c r="B40" s="23"/>
      <c r="C40" s="41"/>
      <c r="J40" s="31" t="s">
        <v>820</v>
      </c>
      <c r="K40" s="23"/>
    </row>
    <row r="41" spans="1:18" s="18" customFormat="1" ht="11.25">
      <c r="A41" s="23"/>
      <c r="B41" s="23"/>
      <c r="C41" s="41"/>
      <c r="J41" s="23"/>
      <c r="K41" s="23"/>
    </row>
    <row r="42" spans="1:18" s="18" customFormat="1" ht="11.25">
      <c r="A42" s="23"/>
      <c r="B42" s="23"/>
      <c r="C42" s="41"/>
      <c r="J42" s="23"/>
      <c r="K42" s="23"/>
    </row>
    <row r="43" spans="1:18" s="18" customFormat="1" ht="11.25">
      <c r="A43" s="23"/>
      <c r="B43" s="23"/>
      <c r="C43" s="41"/>
      <c r="J43" s="23"/>
      <c r="K43" s="23"/>
    </row>
    <row r="44" spans="1:18" s="18" customFormat="1" ht="11.25">
      <c r="A44" s="23"/>
      <c r="B44" s="23"/>
      <c r="C44" s="41"/>
      <c r="J44" s="23"/>
      <c r="K44" s="23"/>
    </row>
    <row r="45" spans="1:18" s="18" customFormat="1" ht="11.25">
      <c r="A45" s="23"/>
      <c r="B45" s="23"/>
      <c r="C45" s="41"/>
      <c r="J45" s="23"/>
      <c r="K45" s="23"/>
    </row>
    <row r="46" spans="1:18" s="18" customFormat="1" ht="11.25">
      <c r="A46" s="23"/>
      <c r="B46" s="23"/>
      <c r="C46" s="41"/>
      <c r="J46" s="23"/>
      <c r="K46" s="23"/>
    </row>
    <row r="47" spans="1:18" s="18" customFormat="1" ht="11.25">
      <c r="A47" s="23"/>
      <c r="B47" s="23"/>
      <c r="C47" s="41"/>
      <c r="J47" s="23"/>
      <c r="K47" s="23"/>
    </row>
    <row r="48" spans="1:18" s="18" customFormat="1" ht="11.25">
      <c r="A48" s="23"/>
      <c r="B48" s="23"/>
      <c r="C48" s="41"/>
      <c r="J48" s="23"/>
      <c r="K48" s="23"/>
    </row>
    <row r="49" spans="1:11" s="18" customFormat="1" ht="11.25">
      <c r="A49" s="23"/>
      <c r="B49" s="23"/>
      <c r="C49" s="41"/>
      <c r="J49" s="23"/>
      <c r="K49" s="23"/>
    </row>
    <row r="50" spans="1:11" s="18" customFormat="1" ht="11.25">
      <c r="A50" s="23"/>
      <c r="B50" s="23"/>
      <c r="C50" s="41"/>
      <c r="J50" s="23"/>
      <c r="K50" s="23"/>
    </row>
    <row r="51" spans="1:11" s="18" customFormat="1" ht="11.25">
      <c r="A51" s="23"/>
      <c r="B51" s="23"/>
      <c r="C51" s="41"/>
      <c r="J51" s="23"/>
      <c r="K51" s="23"/>
    </row>
    <row r="52" spans="1:11" s="18" customFormat="1" ht="11.25">
      <c r="A52" s="23"/>
      <c r="B52" s="23"/>
      <c r="C52" s="41"/>
      <c r="J52" s="23"/>
      <c r="K52" s="23"/>
    </row>
    <row r="53" spans="1:11" s="18" customFormat="1" ht="11.25">
      <c r="A53" s="23"/>
      <c r="B53" s="23"/>
      <c r="C53" s="41"/>
      <c r="J53" s="23"/>
      <c r="K53" s="23"/>
    </row>
    <row r="54" spans="1:11" s="18" customFormat="1" ht="11.25">
      <c r="A54" s="23"/>
      <c r="B54" s="23"/>
      <c r="C54" s="41"/>
      <c r="J54" s="23"/>
      <c r="K54" s="23"/>
    </row>
    <row r="55" spans="1:11" s="18" customFormat="1" ht="11.25">
      <c r="A55" s="23"/>
      <c r="B55" s="23"/>
      <c r="C55" s="41"/>
      <c r="J55" s="23"/>
      <c r="K55" s="23"/>
    </row>
    <row r="56" spans="1:11" s="18" customFormat="1" ht="11.25">
      <c r="A56" s="23"/>
      <c r="B56" s="23"/>
      <c r="C56" s="41"/>
      <c r="J56" s="23"/>
      <c r="K56" s="23"/>
    </row>
    <row r="57" spans="1:11" s="18" customFormat="1" ht="11.25">
      <c r="A57" s="23"/>
      <c r="B57" s="23"/>
      <c r="C57" s="41"/>
      <c r="J57" s="23"/>
      <c r="K57" s="23"/>
    </row>
    <row r="58" spans="1:11" s="18" customFormat="1" ht="11.25">
      <c r="A58" s="23"/>
      <c r="B58" s="23"/>
      <c r="C58" s="41"/>
      <c r="J58" s="23"/>
      <c r="K58" s="23"/>
    </row>
    <row r="59" spans="1:11" s="18" customFormat="1" ht="11.25">
      <c r="A59" s="23"/>
      <c r="B59" s="23"/>
      <c r="C59" s="41"/>
      <c r="J59" s="23"/>
      <c r="K59" s="23"/>
    </row>
    <row r="60" spans="1:11" s="18" customFormat="1" ht="11.25">
      <c r="A60" s="23"/>
      <c r="B60" s="23"/>
      <c r="C60" s="41"/>
      <c r="J60" s="23"/>
      <c r="K60" s="23"/>
    </row>
    <row r="61" spans="1:11" s="18" customFormat="1" ht="11.25">
      <c r="A61" s="23"/>
      <c r="B61" s="23"/>
      <c r="C61" s="41"/>
      <c r="J61" s="23"/>
      <c r="K61" s="23"/>
    </row>
    <row r="62" spans="1:11" s="18" customFormat="1" ht="11.25">
      <c r="A62" s="23"/>
      <c r="B62" s="23"/>
      <c r="C62" s="41"/>
      <c r="J62" s="23"/>
      <c r="K62" s="23"/>
    </row>
    <row r="63" spans="1:11" s="18" customFormat="1" ht="11.25">
      <c r="A63" s="23"/>
      <c r="B63" s="23"/>
      <c r="C63" s="41"/>
      <c r="J63" s="23"/>
      <c r="K63" s="23"/>
    </row>
  </sheetData>
  <sheetProtection selectLockedCells="1"/>
  <mergeCells count="29">
    <mergeCell ref="J3:Q3"/>
    <mergeCell ref="A4:I4"/>
    <mergeCell ref="A3:I3"/>
    <mergeCell ref="E7:E9"/>
    <mergeCell ref="Q7:Q9"/>
    <mergeCell ref="C7:C9"/>
    <mergeCell ref="J4:Q4"/>
    <mergeCell ref="G7:G9"/>
    <mergeCell ref="H7:H9"/>
    <mergeCell ref="O7:O9"/>
    <mergeCell ref="P7:P9"/>
    <mergeCell ref="A7:B9"/>
    <mergeCell ref="I7:I9"/>
    <mergeCell ref="D7:D9"/>
    <mergeCell ref="F7:F9"/>
    <mergeCell ref="N7:N9"/>
    <mergeCell ref="J10:K10"/>
    <mergeCell ref="L7:L9"/>
    <mergeCell ref="M7:M9"/>
    <mergeCell ref="A14:B14"/>
    <mergeCell ref="J7:K9"/>
    <mergeCell ref="J14:K14"/>
    <mergeCell ref="A10:B10"/>
    <mergeCell ref="A11:B11"/>
    <mergeCell ref="J11:K11"/>
    <mergeCell ref="A12:B12"/>
    <mergeCell ref="J12:K12"/>
    <mergeCell ref="A13:B13"/>
    <mergeCell ref="J13:K13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8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R44"/>
  <sheetViews>
    <sheetView view="pageBreakPreview" topLeftCell="A12" zoomScaleNormal="100" zoomScaleSheetLayoutView="100" workbookViewId="0">
      <selection activeCell="D18" sqref="D18"/>
    </sheetView>
  </sheetViews>
  <sheetFormatPr defaultColWidth="8.375" defaultRowHeight="12"/>
  <cols>
    <col min="1" max="1" width="6.125" style="848" customWidth="1"/>
    <col min="2" max="2" width="10.875" style="848" customWidth="1"/>
    <col min="3" max="3" width="10" style="849" customWidth="1"/>
    <col min="4" max="4" width="12.25" style="849" customWidth="1"/>
    <col min="5" max="5" width="10.625" style="849" customWidth="1"/>
    <col min="6" max="6" width="10.875" style="850" customWidth="1"/>
    <col min="7" max="7" width="9.625" style="850" customWidth="1"/>
    <col min="8" max="8" width="12.125" style="849" customWidth="1"/>
    <col min="9" max="9" width="7.625" style="848" customWidth="1"/>
    <col min="10" max="10" width="10.625" style="848" customWidth="1"/>
    <col min="11" max="11" width="12.625" style="849" customWidth="1"/>
    <col min="12" max="12" width="12.875" style="849" customWidth="1"/>
    <col min="13" max="13" width="13.125" style="849" customWidth="1"/>
    <col min="14" max="14" width="12.625" style="849" customWidth="1"/>
    <col min="15" max="15" width="13" style="850" customWidth="1"/>
    <col min="16" max="16" width="11.625" style="849" customWidth="1"/>
    <col min="17" max="26" width="9.625" style="849" customWidth="1"/>
    <col min="27" max="16384" width="8.375" style="849"/>
  </cols>
  <sheetData>
    <row r="1" spans="1:16" s="969" customFormat="1" ht="14.1" customHeight="1">
      <c r="A1" s="968"/>
      <c r="B1" s="968"/>
      <c r="F1" s="970"/>
      <c r="G1" s="970"/>
      <c r="H1" s="947" t="s">
        <v>1004</v>
      </c>
      <c r="I1" s="968" t="s">
        <v>982</v>
      </c>
      <c r="J1" s="968"/>
      <c r="O1" s="947"/>
    </row>
    <row r="2" spans="1:16" s="826" customFormat="1" ht="14.1" customHeight="1">
      <c r="A2" s="828"/>
      <c r="B2" s="828"/>
      <c r="F2" s="827"/>
      <c r="G2" s="827"/>
      <c r="I2" s="828"/>
      <c r="J2" s="828"/>
      <c r="O2" s="827"/>
    </row>
    <row r="3" spans="1:16" s="1059" customFormat="1" ht="20.100000000000001" customHeight="1">
      <c r="A3" s="2071" t="s">
        <v>542</v>
      </c>
      <c r="B3" s="2071"/>
      <c r="C3" s="2071"/>
      <c r="D3" s="2071"/>
      <c r="E3" s="2071"/>
      <c r="F3" s="2071"/>
      <c r="G3" s="2071"/>
      <c r="H3" s="2071"/>
      <c r="I3" s="2071" t="s">
        <v>544</v>
      </c>
      <c r="J3" s="2071"/>
      <c r="K3" s="2071"/>
      <c r="L3" s="2071"/>
      <c r="M3" s="2071"/>
      <c r="N3" s="2071"/>
      <c r="O3" s="2071"/>
      <c r="P3" s="829"/>
    </row>
    <row r="4" spans="1:16" s="1060" customFormat="1" ht="24" customHeight="1">
      <c r="A4" s="2088" t="s">
        <v>543</v>
      </c>
      <c r="B4" s="2088"/>
      <c r="C4" s="2088"/>
      <c r="D4" s="2088"/>
      <c r="E4" s="2088"/>
      <c r="F4" s="2088"/>
      <c r="G4" s="2088"/>
      <c r="H4" s="2088"/>
      <c r="I4" s="2088" t="s">
        <v>545</v>
      </c>
      <c r="J4" s="2088"/>
      <c r="K4" s="2088"/>
      <c r="L4" s="2088"/>
      <c r="M4" s="2088"/>
      <c r="N4" s="2088"/>
      <c r="O4" s="2088"/>
      <c r="P4" s="830"/>
    </row>
    <row r="5" spans="1:16" s="831" customFormat="1" ht="18" customHeight="1" thickBot="1">
      <c r="A5" s="831" t="s">
        <v>130</v>
      </c>
      <c r="D5" s="832"/>
      <c r="H5" s="832" t="s">
        <v>118</v>
      </c>
      <c r="I5" s="831" t="s">
        <v>130</v>
      </c>
      <c r="O5" s="832" t="s">
        <v>118</v>
      </c>
    </row>
    <row r="6" spans="1:16" s="833" customFormat="1" ht="15.95" customHeight="1">
      <c r="A6" s="2072" t="s">
        <v>270</v>
      </c>
      <c r="B6" s="2073"/>
      <c r="C6" s="2085" t="s">
        <v>134</v>
      </c>
      <c r="D6" s="2068" t="s">
        <v>135</v>
      </c>
      <c r="E6" s="2068" t="s">
        <v>136</v>
      </c>
      <c r="F6" s="2068" t="s">
        <v>137</v>
      </c>
      <c r="G6" s="2068" t="s">
        <v>138</v>
      </c>
      <c r="H6" s="2079" t="s">
        <v>139</v>
      </c>
      <c r="I6" s="2072" t="s">
        <v>270</v>
      </c>
      <c r="J6" s="2073"/>
      <c r="K6" s="2082" t="s">
        <v>122</v>
      </c>
      <c r="L6" s="2068" t="s">
        <v>140</v>
      </c>
      <c r="M6" s="2068" t="s">
        <v>141</v>
      </c>
      <c r="N6" s="2068" t="s">
        <v>338</v>
      </c>
      <c r="O6" s="2079" t="s">
        <v>293</v>
      </c>
      <c r="P6" s="2078"/>
    </row>
    <row r="7" spans="1:16" s="833" customFormat="1" ht="15.95" customHeight="1">
      <c r="A7" s="2074"/>
      <c r="B7" s="2075"/>
      <c r="C7" s="2086"/>
      <c r="D7" s="2069"/>
      <c r="E7" s="2069"/>
      <c r="F7" s="2069"/>
      <c r="G7" s="2069"/>
      <c r="H7" s="2080"/>
      <c r="I7" s="2074"/>
      <c r="J7" s="2075"/>
      <c r="K7" s="2083"/>
      <c r="L7" s="2069"/>
      <c r="M7" s="2069"/>
      <c r="N7" s="2069"/>
      <c r="O7" s="2080"/>
      <c r="P7" s="2078"/>
    </row>
    <row r="8" spans="1:16" s="833" customFormat="1" ht="15.95" customHeight="1">
      <c r="A8" s="2076"/>
      <c r="B8" s="2077"/>
      <c r="C8" s="2087"/>
      <c r="D8" s="2070"/>
      <c r="E8" s="2070"/>
      <c r="F8" s="2070"/>
      <c r="G8" s="2070"/>
      <c r="H8" s="2081"/>
      <c r="I8" s="2076"/>
      <c r="J8" s="2077"/>
      <c r="K8" s="2084"/>
      <c r="L8" s="2070"/>
      <c r="M8" s="2070"/>
      <c r="N8" s="2070"/>
      <c r="O8" s="2081"/>
      <c r="P8" s="2078"/>
    </row>
    <row r="9" spans="1:16" s="835" customFormat="1" ht="18.75" customHeight="1">
      <c r="A9" s="2091" t="s">
        <v>566</v>
      </c>
      <c r="B9" s="2092"/>
      <c r="C9" s="834">
        <v>108826</v>
      </c>
      <c r="D9" s="834">
        <v>83985</v>
      </c>
      <c r="E9" s="834">
        <v>268841</v>
      </c>
      <c r="F9" s="834">
        <v>75594</v>
      </c>
      <c r="G9" s="834">
        <v>0</v>
      </c>
      <c r="H9" s="834">
        <v>101193570</v>
      </c>
      <c r="I9" s="2091" t="s">
        <v>566</v>
      </c>
      <c r="J9" s="2092"/>
      <c r="K9" s="834">
        <v>39800</v>
      </c>
      <c r="L9" s="834">
        <v>130352</v>
      </c>
      <c r="M9" s="834">
        <v>100000</v>
      </c>
      <c r="N9" s="834">
        <v>3945431</v>
      </c>
      <c r="O9" s="834">
        <v>44927835</v>
      </c>
      <c r="P9" s="1057"/>
    </row>
    <row r="10" spans="1:16" s="835" customFormat="1" ht="18.75" customHeight="1">
      <c r="A10" s="2091" t="s">
        <v>936</v>
      </c>
      <c r="B10" s="2092"/>
      <c r="C10" s="834">
        <v>83076</v>
      </c>
      <c r="D10" s="834">
        <v>84954</v>
      </c>
      <c r="E10" s="834">
        <v>245684</v>
      </c>
      <c r="F10" s="834">
        <v>54015</v>
      </c>
      <c r="G10" s="834">
        <v>0</v>
      </c>
      <c r="H10" s="834">
        <v>82208704</v>
      </c>
      <c r="I10" s="2091" t="s">
        <v>936</v>
      </c>
      <c r="J10" s="2092"/>
      <c r="K10" s="834">
        <v>52337</v>
      </c>
      <c r="L10" s="834">
        <v>129262</v>
      </c>
      <c r="M10" s="834">
        <v>108967</v>
      </c>
      <c r="N10" s="834">
        <v>3772964</v>
      </c>
      <c r="O10" s="834">
        <v>28302393</v>
      </c>
      <c r="P10" s="1057"/>
    </row>
    <row r="11" spans="1:16" s="835" customFormat="1" ht="18.75" customHeight="1">
      <c r="A11" s="2091" t="s">
        <v>1009</v>
      </c>
      <c r="B11" s="2092"/>
      <c r="C11" s="834">
        <v>58360</v>
      </c>
      <c r="D11" s="834">
        <v>75587</v>
      </c>
      <c r="E11" s="834">
        <v>233630</v>
      </c>
      <c r="F11" s="834">
        <v>2020</v>
      </c>
      <c r="G11" s="834">
        <v>0</v>
      </c>
      <c r="H11" s="834">
        <v>159581440</v>
      </c>
      <c r="I11" s="2091" t="s">
        <v>1009</v>
      </c>
      <c r="J11" s="2092"/>
      <c r="K11" s="834">
        <v>57912</v>
      </c>
      <c r="L11" s="834">
        <v>132745</v>
      </c>
      <c r="M11" s="834">
        <v>94870</v>
      </c>
      <c r="N11" s="834">
        <v>3299200</v>
      </c>
      <c r="O11" s="834">
        <v>17282803</v>
      </c>
      <c r="P11" s="1057"/>
    </row>
    <row r="12" spans="1:16" s="835" customFormat="1" ht="18.75" customHeight="1">
      <c r="A12" s="2091" t="s">
        <v>1010</v>
      </c>
      <c r="B12" s="2092"/>
      <c r="C12" s="834">
        <v>87070</v>
      </c>
      <c r="D12" s="834">
        <v>85720</v>
      </c>
      <c r="E12" s="834">
        <v>232060</v>
      </c>
      <c r="F12" s="834">
        <v>0</v>
      </c>
      <c r="G12" s="834">
        <v>0</v>
      </c>
      <c r="H12" s="834">
        <v>91128380</v>
      </c>
      <c r="I12" s="2091" t="s">
        <v>1010</v>
      </c>
      <c r="J12" s="2092"/>
      <c r="K12" s="834">
        <v>61001</v>
      </c>
      <c r="L12" s="834">
        <v>132941</v>
      </c>
      <c r="M12" s="834">
        <v>134937</v>
      </c>
      <c r="N12" s="834">
        <v>3300000</v>
      </c>
      <c r="O12" s="834">
        <v>53395604</v>
      </c>
      <c r="P12" s="1057"/>
    </row>
    <row r="13" spans="1:16" s="836" customFormat="1" ht="18.75" customHeight="1">
      <c r="A13" s="2089" t="s">
        <v>1088</v>
      </c>
      <c r="B13" s="2090"/>
      <c r="C13" s="1195">
        <f t="shared" ref="C13:H13" si="0">SUM(C15:C37)</f>
        <v>87640</v>
      </c>
      <c r="D13" s="1195">
        <f t="shared" si="0"/>
        <v>85620</v>
      </c>
      <c r="E13" s="1195">
        <f t="shared" si="0"/>
        <v>234530</v>
      </c>
      <c r="F13" s="1195">
        <f t="shared" si="0"/>
        <v>0</v>
      </c>
      <c r="G13" s="1195">
        <f t="shared" si="0"/>
        <v>0</v>
      </c>
      <c r="H13" s="1195">
        <f t="shared" si="0"/>
        <v>100735270</v>
      </c>
      <c r="I13" s="2089" t="s">
        <v>1088</v>
      </c>
      <c r="J13" s="2090"/>
      <c r="K13" s="1195">
        <f>SUM(K15:K37)</f>
        <v>58010</v>
      </c>
      <c r="L13" s="1195">
        <f>SUM(L15:L37)</f>
        <v>132920</v>
      </c>
      <c r="M13" s="1195">
        <f>SUM(M15:M37)</f>
        <v>135000</v>
      </c>
      <c r="N13" s="1195">
        <f>SUM(N15:N37)</f>
        <v>3333890</v>
      </c>
      <c r="O13" s="1195">
        <f>SUM(O15:O37)</f>
        <v>2516750</v>
      </c>
      <c r="P13" s="1196"/>
    </row>
    <row r="14" spans="1:16" s="835" customFormat="1" ht="15.95" customHeight="1">
      <c r="A14" s="837"/>
      <c r="B14" s="838"/>
      <c r="C14" s="839"/>
      <c r="D14" s="839"/>
      <c r="E14" s="839"/>
      <c r="F14" s="839"/>
      <c r="G14" s="839"/>
      <c r="H14" s="839"/>
      <c r="I14" s="837"/>
      <c r="J14" s="838"/>
      <c r="K14" s="839"/>
      <c r="L14" s="839"/>
      <c r="M14" s="839"/>
      <c r="N14" s="839"/>
      <c r="O14" s="839"/>
      <c r="P14" s="840"/>
    </row>
    <row r="15" spans="1:16" s="1199" customFormat="1" ht="18" customHeight="1">
      <c r="A15" s="837" t="s">
        <v>224</v>
      </c>
      <c r="B15" s="1197" t="s">
        <v>463</v>
      </c>
      <c r="C15" s="1198">
        <v>3330</v>
      </c>
      <c r="D15" s="1198">
        <v>3570</v>
      </c>
      <c r="E15" s="1198">
        <v>7340</v>
      </c>
      <c r="F15" s="1198">
        <v>0</v>
      </c>
      <c r="G15" s="1198">
        <v>0</v>
      </c>
      <c r="H15" s="1198">
        <v>1361550</v>
      </c>
      <c r="I15" s="837" t="s">
        <v>224</v>
      </c>
      <c r="J15" s="1197" t="s">
        <v>463</v>
      </c>
      <c r="K15" s="1198">
        <v>4730</v>
      </c>
      <c r="L15" s="1198">
        <v>5060</v>
      </c>
      <c r="M15" s="1198">
        <v>6200</v>
      </c>
      <c r="N15" s="1198">
        <v>104370</v>
      </c>
      <c r="O15" s="1198">
        <v>107810</v>
      </c>
    </row>
    <row r="16" spans="1:16" s="826" customFormat="1" ht="18" customHeight="1">
      <c r="A16" s="837" t="s">
        <v>226</v>
      </c>
      <c r="B16" s="1200" t="s">
        <v>464</v>
      </c>
      <c r="C16" s="1198">
        <v>10890</v>
      </c>
      <c r="D16" s="1198">
        <v>13240</v>
      </c>
      <c r="E16" s="1198">
        <v>17040</v>
      </c>
      <c r="F16" s="1198">
        <v>0</v>
      </c>
      <c r="G16" s="1198">
        <v>0</v>
      </c>
      <c r="H16" s="1198">
        <v>6963960</v>
      </c>
      <c r="I16" s="837" t="s">
        <v>226</v>
      </c>
      <c r="J16" s="1200" t="s">
        <v>464</v>
      </c>
      <c r="K16" s="1198">
        <v>2100</v>
      </c>
      <c r="L16" s="1198">
        <v>16460</v>
      </c>
      <c r="M16" s="1198">
        <v>20930</v>
      </c>
      <c r="N16" s="1198">
        <v>242290</v>
      </c>
      <c r="O16" s="1198">
        <v>163540</v>
      </c>
      <c r="P16" s="1201"/>
    </row>
    <row r="17" spans="1:16" s="826" customFormat="1" ht="18" customHeight="1">
      <c r="A17" s="837" t="s">
        <v>228</v>
      </c>
      <c r="B17" s="1197" t="s">
        <v>465</v>
      </c>
      <c r="C17" s="1198">
        <v>4650</v>
      </c>
      <c r="D17" s="1198">
        <v>4150</v>
      </c>
      <c r="E17" s="1198">
        <v>7010</v>
      </c>
      <c r="F17" s="1198">
        <v>0</v>
      </c>
      <c r="G17" s="1198">
        <v>0</v>
      </c>
      <c r="H17" s="1198">
        <v>13524570</v>
      </c>
      <c r="I17" s="837" t="s">
        <v>228</v>
      </c>
      <c r="J17" s="1197" t="s">
        <v>465</v>
      </c>
      <c r="K17" s="1198">
        <v>5920</v>
      </c>
      <c r="L17" s="1198">
        <v>7050</v>
      </c>
      <c r="M17" s="1198">
        <v>7630</v>
      </c>
      <c r="N17" s="1198">
        <v>99660</v>
      </c>
      <c r="O17" s="1198">
        <v>113600</v>
      </c>
      <c r="P17" s="1201"/>
    </row>
    <row r="18" spans="1:16" s="1199" customFormat="1" ht="18" customHeight="1">
      <c r="A18" s="837" t="s">
        <v>230</v>
      </c>
      <c r="B18" s="1197" t="s">
        <v>466</v>
      </c>
      <c r="C18" s="1198">
        <v>6560</v>
      </c>
      <c r="D18" s="1198">
        <v>4630</v>
      </c>
      <c r="E18" s="1198">
        <v>14240</v>
      </c>
      <c r="F18" s="1198">
        <v>0</v>
      </c>
      <c r="G18" s="1198">
        <v>0</v>
      </c>
      <c r="H18" s="1198">
        <v>6456900</v>
      </c>
      <c r="I18" s="837" t="s">
        <v>230</v>
      </c>
      <c r="J18" s="1197" t="s">
        <v>466</v>
      </c>
      <c r="K18" s="1198">
        <v>4250</v>
      </c>
      <c r="L18" s="1198">
        <v>9950</v>
      </c>
      <c r="M18" s="1198">
        <v>6320</v>
      </c>
      <c r="N18" s="1198">
        <v>202590</v>
      </c>
      <c r="O18" s="1198">
        <v>171220</v>
      </c>
    </row>
    <row r="19" spans="1:16" s="826" customFormat="1" ht="18" customHeight="1">
      <c r="A19" s="837" t="s">
        <v>232</v>
      </c>
      <c r="B19" s="1197" t="s">
        <v>467</v>
      </c>
      <c r="C19" s="1198">
        <v>4700</v>
      </c>
      <c r="D19" s="1198">
        <v>5260</v>
      </c>
      <c r="E19" s="1198">
        <v>3830</v>
      </c>
      <c r="F19" s="1198">
        <v>0</v>
      </c>
      <c r="G19" s="1198">
        <v>0</v>
      </c>
      <c r="H19" s="1198">
        <v>1619630</v>
      </c>
      <c r="I19" s="837" t="s">
        <v>232</v>
      </c>
      <c r="J19" s="1197" t="s">
        <v>467</v>
      </c>
      <c r="K19" s="1198">
        <v>2690</v>
      </c>
      <c r="L19" s="1198">
        <v>7130</v>
      </c>
      <c r="M19" s="1198">
        <v>7400</v>
      </c>
      <c r="N19" s="1198">
        <v>54510</v>
      </c>
      <c r="O19" s="1198">
        <v>119390</v>
      </c>
      <c r="P19" s="1201"/>
    </row>
    <row r="20" spans="1:16" s="826" customFormat="1" ht="18" customHeight="1">
      <c r="A20" s="837" t="s">
        <v>234</v>
      </c>
      <c r="B20" s="1197" t="s">
        <v>131</v>
      </c>
      <c r="C20" s="1198">
        <v>6150</v>
      </c>
      <c r="D20" s="1198">
        <v>6980</v>
      </c>
      <c r="E20" s="1198">
        <v>11380</v>
      </c>
      <c r="F20" s="1198">
        <v>0</v>
      </c>
      <c r="G20" s="1198">
        <v>0</v>
      </c>
      <c r="H20" s="1198">
        <v>9936950</v>
      </c>
      <c r="I20" s="837" t="s">
        <v>234</v>
      </c>
      <c r="J20" s="1197" t="s">
        <v>131</v>
      </c>
      <c r="K20" s="1198">
        <v>1680</v>
      </c>
      <c r="L20" s="1198">
        <v>9340</v>
      </c>
      <c r="M20" s="1198">
        <v>8210</v>
      </c>
      <c r="N20" s="1198">
        <v>161870</v>
      </c>
      <c r="O20" s="1198">
        <v>168700</v>
      </c>
      <c r="P20" s="1201"/>
    </row>
    <row r="21" spans="1:16" s="826" customFormat="1" ht="18" customHeight="1">
      <c r="A21" s="837" t="s">
        <v>236</v>
      </c>
      <c r="B21" s="1202" t="s">
        <v>468</v>
      </c>
      <c r="C21" s="1198">
        <v>5560</v>
      </c>
      <c r="D21" s="1198">
        <v>5080</v>
      </c>
      <c r="E21" s="1198">
        <v>40530</v>
      </c>
      <c r="F21" s="1198">
        <v>0</v>
      </c>
      <c r="G21" s="1198">
        <v>0</v>
      </c>
      <c r="H21" s="1198">
        <v>6280910</v>
      </c>
      <c r="I21" s="837" t="s">
        <v>236</v>
      </c>
      <c r="J21" s="1202" t="s">
        <v>468</v>
      </c>
      <c r="K21" s="1198">
        <v>2350</v>
      </c>
      <c r="L21" s="1198">
        <v>8440</v>
      </c>
      <c r="M21" s="1198">
        <v>8740</v>
      </c>
      <c r="N21" s="1198">
        <v>576460</v>
      </c>
      <c r="O21" s="1198">
        <v>194340</v>
      </c>
      <c r="P21" s="1201"/>
    </row>
    <row r="22" spans="1:16" s="826" customFormat="1" ht="18" customHeight="1">
      <c r="A22" s="837" t="s">
        <v>238</v>
      </c>
      <c r="B22" s="1197" t="s">
        <v>469</v>
      </c>
      <c r="C22" s="1198">
        <v>9720</v>
      </c>
      <c r="D22" s="1198">
        <v>8830</v>
      </c>
      <c r="E22" s="1198">
        <v>8900</v>
      </c>
      <c r="F22" s="1198">
        <v>0</v>
      </c>
      <c r="G22" s="1198">
        <v>0</v>
      </c>
      <c r="H22" s="1198">
        <v>10860380</v>
      </c>
      <c r="I22" s="837" t="s">
        <v>238</v>
      </c>
      <c r="J22" s="1197" t="s">
        <v>469</v>
      </c>
      <c r="K22" s="1198">
        <v>5100</v>
      </c>
      <c r="L22" s="1198">
        <v>14740</v>
      </c>
      <c r="M22" s="1198">
        <v>13300</v>
      </c>
      <c r="N22" s="1198">
        <v>126580</v>
      </c>
      <c r="O22" s="1198">
        <v>180870</v>
      </c>
      <c r="P22" s="1201"/>
    </row>
    <row r="23" spans="1:16" s="826" customFormat="1" ht="18" customHeight="1">
      <c r="A23" s="837" t="s">
        <v>240</v>
      </c>
      <c r="B23" s="1197" t="s">
        <v>470</v>
      </c>
      <c r="C23" s="1198">
        <v>4000</v>
      </c>
      <c r="D23" s="1198">
        <v>3600</v>
      </c>
      <c r="E23" s="1198">
        <v>6470</v>
      </c>
      <c r="F23" s="1198">
        <v>0</v>
      </c>
      <c r="G23" s="1198">
        <v>0</v>
      </c>
      <c r="H23" s="1198">
        <v>4000000</v>
      </c>
      <c r="I23" s="837" t="s">
        <v>240</v>
      </c>
      <c r="J23" s="1197" t="s">
        <v>470</v>
      </c>
      <c r="K23" s="1198">
        <v>3000</v>
      </c>
      <c r="L23" s="1198">
        <v>6030</v>
      </c>
      <c r="M23" s="1198">
        <v>6300</v>
      </c>
      <c r="N23" s="1198">
        <v>90000</v>
      </c>
      <c r="O23" s="1198">
        <v>80710</v>
      </c>
      <c r="P23" s="1201"/>
    </row>
    <row r="24" spans="1:16" s="826" customFormat="1" ht="18" customHeight="1">
      <c r="A24" s="837" t="s">
        <v>242</v>
      </c>
      <c r="B24" s="1197" t="s">
        <v>471</v>
      </c>
      <c r="C24" s="1198">
        <v>4820</v>
      </c>
      <c r="D24" s="1198">
        <v>3920</v>
      </c>
      <c r="E24" s="1198">
        <v>15270</v>
      </c>
      <c r="F24" s="1198">
        <v>0</v>
      </c>
      <c r="G24" s="1198">
        <v>0</v>
      </c>
      <c r="H24" s="1198">
        <v>843130</v>
      </c>
      <c r="I24" s="837" t="s">
        <v>242</v>
      </c>
      <c r="J24" s="1197" t="s">
        <v>471</v>
      </c>
      <c r="K24" s="1198">
        <v>2520</v>
      </c>
      <c r="L24" s="1198">
        <v>7320</v>
      </c>
      <c r="M24" s="1198">
        <v>6620</v>
      </c>
      <c r="N24" s="1198">
        <v>217180</v>
      </c>
      <c r="O24" s="1198">
        <v>119120</v>
      </c>
      <c r="P24" s="1201"/>
    </row>
    <row r="25" spans="1:16" s="826" customFormat="1" ht="18" customHeight="1">
      <c r="A25" s="837" t="s">
        <v>244</v>
      </c>
      <c r="B25" s="1197" t="s">
        <v>472</v>
      </c>
      <c r="C25" s="1198">
        <v>1900</v>
      </c>
      <c r="D25" s="1198">
        <v>1330</v>
      </c>
      <c r="E25" s="1198">
        <v>14200</v>
      </c>
      <c r="F25" s="1198">
        <v>0</v>
      </c>
      <c r="G25" s="1198">
        <v>0</v>
      </c>
      <c r="H25" s="1198">
        <v>5341330</v>
      </c>
      <c r="I25" s="837" t="s">
        <v>244</v>
      </c>
      <c r="J25" s="1197" t="s">
        <v>472</v>
      </c>
      <c r="K25" s="1198">
        <v>2350</v>
      </c>
      <c r="L25" s="1198">
        <v>2880</v>
      </c>
      <c r="M25" s="1198">
        <v>3210</v>
      </c>
      <c r="N25" s="1198">
        <v>201980</v>
      </c>
      <c r="O25" s="1198">
        <v>154640</v>
      </c>
      <c r="P25" s="834"/>
    </row>
    <row r="26" spans="1:16" s="826" customFormat="1" ht="18" customHeight="1">
      <c r="A26" s="837" t="s">
        <v>246</v>
      </c>
      <c r="B26" s="1197" t="s">
        <v>473</v>
      </c>
      <c r="C26" s="1198">
        <v>4390</v>
      </c>
      <c r="D26" s="1198">
        <v>3350</v>
      </c>
      <c r="E26" s="1198">
        <v>13840</v>
      </c>
      <c r="F26" s="1198">
        <v>0</v>
      </c>
      <c r="G26" s="1198">
        <v>0</v>
      </c>
      <c r="H26" s="1198">
        <v>12827180</v>
      </c>
      <c r="I26" s="837" t="s">
        <v>246</v>
      </c>
      <c r="J26" s="1197" t="s">
        <v>473</v>
      </c>
      <c r="K26" s="1198">
        <v>2860</v>
      </c>
      <c r="L26" s="1198">
        <v>6670</v>
      </c>
      <c r="M26" s="1198">
        <v>7170</v>
      </c>
      <c r="N26" s="1198">
        <v>196900</v>
      </c>
      <c r="O26" s="1198">
        <v>161000</v>
      </c>
      <c r="P26" s="1201"/>
    </row>
    <row r="27" spans="1:16" s="826" customFormat="1" ht="18" customHeight="1">
      <c r="A27" s="837" t="s">
        <v>248</v>
      </c>
      <c r="B27" s="1197" t="s">
        <v>474</v>
      </c>
      <c r="C27" s="1198">
        <v>730</v>
      </c>
      <c r="D27" s="1198">
        <v>820</v>
      </c>
      <c r="E27" s="1198">
        <v>1320</v>
      </c>
      <c r="F27" s="1198">
        <v>0</v>
      </c>
      <c r="G27" s="1198">
        <v>0</v>
      </c>
      <c r="H27" s="1198">
        <v>2263120</v>
      </c>
      <c r="I27" s="837" t="s">
        <v>248</v>
      </c>
      <c r="J27" s="1197" t="s">
        <v>474</v>
      </c>
      <c r="K27" s="1198">
        <v>3130</v>
      </c>
      <c r="L27" s="1198">
        <v>1100</v>
      </c>
      <c r="M27" s="1198">
        <v>1210</v>
      </c>
      <c r="N27" s="1198">
        <v>18800</v>
      </c>
      <c r="O27" s="1198">
        <v>55850</v>
      </c>
      <c r="P27" s="1201"/>
    </row>
    <row r="28" spans="1:16" s="826" customFormat="1" ht="18" customHeight="1">
      <c r="A28" s="837" t="s">
        <v>250</v>
      </c>
      <c r="B28" s="1197" t="s">
        <v>475</v>
      </c>
      <c r="C28" s="1198">
        <v>510</v>
      </c>
      <c r="D28" s="1198">
        <v>530</v>
      </c>
      <c r="E28" s="1198">
        <v>110</v>
      </c>
      <c r="F28" s="1198">
        <v>0</v>
      </c>
      <c r="G28" s="1198">
        <v>0</v>
      </c>
      <c r="H28" s="1198">
        <v>32550</v>
      </c>
      <c r="I28" s="837" t="s">
        <v>250</v>
      </c>
      <c r="J28" s="1197" t="s">
        <v>475</v>
      </c>
      <c r="K28" s="1198">
        <v>1460</v>
      </c>
      <c r="L28" s="1198">
        <v>780</v>
      </c>
      <c r="M28" s="1198">
        <v>830</v>
      </c>
      <c r="N28" s="1198">
        <v>1620</v>
      </c>
      <c r="O28" s="1198">
        <v>38470</v>
      </c>
      <c r="P28" s="1201"/>
    </row>
    <row r="29" spans="1:16" s="1199" customFormat="1" ht="18" customHeight="1">
      <c r="A29" s="837" t="s">
        <v>252</v>
      </c>
      <c r="B29" s="1197" t="s">
        <v>476</v>
      </c>
      <c r="C29" s="1198">
        <v>870</v>
      </c>
      <c r="D29" s="1198">
        <v>980</v>
      </c>
      <c r="E29" s="1198">
        <v>830</v>
      </c>
      <c r="F29" s="1198">
        <v>0</v>
      </c>
      <c r="G29" s="1198">
        <v>0</v>
      </c>
      <c r="H29" s="1198">
        <v>221920</v>
      </c>
      <c r="I29" s="837" t="s">
        <v>252</v>
      </c>
      <c r="J29" s="1197" t="s">
        <v>476</v>
      </c>
      <c r="K29" s="1198">
        <v>540</v>
      </c>
      <c r="L29" s="1198">
        <v>1320</v>
      </c>
      <c r="M29" s="1198">
        <v>1410</v>
      </c>
      <c r="N29" s="1198">
        <v>11760</v>
      </c>
      <c r="O29" s="1198">
        <v>79550</v>
      </c>
    </row>
    <row r="30" spans="1:16" s="826" customFormat="1" ht="18" customHeight="1">
      <c r="A30" s="837" t="s">
        <v>254</v>
      </c>
      <c r="B30" s="1202" t="s">
        <v>477</v>
      </c>
      <c r="C30" s="1198">
        <v>3180</v>
      </c>
      <c r="D30" s="1198">
        <v>2740</v>
      </c>
      <c r="E30" s="1198">
        <v>7870</v>
      </c>
      <c r="F30" s="1198">
        <v>0</v>
      </c>
      <c r="G30" s="1198">
        <v>0</v>
      </c>
      <c r="H30" s="1198">
        <v>646470</v>
      </c>
      <c r="I30" s="837" t="s">
        <v>254</v>
      </c>
      <c r="J30" s="1202" t="s">
        <v>477</v>
      </c>
      <c r="K30" s="1198">
        <v>910</v>
      </c>
      <c r="L30" s="1198">
        <v>4830</v>
      </c>
      <c r="M30" s="1198">
        <v>5160</v>
      </c>
      <c r="N30" s="1198">
        <v>111970</v>
      </c>
      <c r="O30" s="1198">
        <v>73050</v>
      </c>
      <c r="P30" s="1201"/>
    </row>
    <row r="31" spans="1:16" s="826" customFormat="1" ht="18" customHeight="1">
      <c r="A31" s="837" t="s">
        <v>256</v>
      </c>
      <c r="B31" s="1197" t="s">
        <v>1018</v>
      </c>
      <c r="C31" s="1203">
        <v>2070</v>
      </c>
      <c r="D31" s="1204">
        <v>2420</v>
      </c>
      <c r="E31" s="1204">
        <v>24320</v>
      </c>
      <c r="F31" s="1204">
        <v>0</v>
      </c>
      <c r="G31" s="1204">
        <v>0</v>
      </c>
      <c r="H31" s="1205">
        <v>726890</v>
      </c>
      <c r="I31" s="837" t="s">
        <v>256</v>
      </c>
      <c r="J31" s="1197" t="s">
        <v>478</v>
      </c>
      <c r="K31" s="1205">
        <v>930</v>
      </c>
      <c r="L31" s="1205">
        <v>3140</v>
      </c>
      <c r="M31" s="1205">
        <v>3060</v>
      </c>
      <c r="N31" s="1205">
        <v>345990</v>
      </c>
      <c r="O31" s="1205">
        <v>113340</v>
      </c>
      <c r="P31" s="1201"/>
    </row>
    <row r="32" spans="1:16" s="826" customFormat="1" ht="18" customHeight="1">
      <c r="A32" s="837" t="s">
        <v>258</v>
      </c>
      <c r="B32" s="1197" t="s">
        <v>479</v>
      </c>
      <c r="C32" s="1198">
        <v>2370</v>
      </c>
      <c r="D32" s="1198">
        <v>2210</v>
      </c>
      <c r="E32" s="1198">
        <v>17800</v>
      </c>
      <c r="F32" s="1198">
        <v>0</v>
      </c>
      <c r="G32" s="1198">
        <v>0</v>
      </c>
      <c r="H32" s="1198">
        <v>2730920</v>
      </c>
      <c r="I32" s="837" t="s">
        <v>258</v>
      </c>
      <c r="J32" s="1197" t="s">
        <v>479</v>
      </c>
      <c r="K32" s="1198">
        <v>5520</v>
      </c>
      <c r="L32" s="1198">
        <v>3600</v>
      </c>
      <c r="M32" s="1198">
        <v>3880</v>
      </c>
      <c r="N32" s="1198">
        <v>253150</v>
      </c>
      <c r="O32" s="1198">
        <v>156310</v>
      </c>
      <c r="P32" s="1201"/>
    </row>
    <row r="33" spans="1:18" s="826" customFormat="1" ht="18" customHeight="1">
      <c r="A33" s="837" t="s">
        <v>260</v>
      </c>
      <c r="B33" s="1206" t="s">
        <v>480</v>
      </c>
      <c r="C33" s="1198">
        <v>1820</v>
      </c>
      <c r="D33" s="1198">
        <v>1320</v>
      </c>
      <c r="E33" s="1198">
        <v>5790</v>
      </c>
      <c r="F33" s="1198">
        <v>0</v>
      </c>
      <c r="G33" s="1198">
        <v>0</v>
      </c>
      <c r="H33" s="1198">
        <v>5359720</v>
      </c>
      <c r="I33" s="837" t="s">
        <v>260</v>
      </c>
      <c r="J33" s="1206" t="s">
        <v>480</v>
      </c>
      <c r="K33" s="1198">
        <v>1720</v>
      </c>
      <c r="L33" s="1198">
        <v>2760</v>
      </c>
      <c r="M33" s="1198">
        <v>3140</v>
      </c>
      <c r="N33" s="1198">
        <v>82390</v>
      </c>
      <c r="O33" s="1198">
        <v>73130</v>
      </c>
      <c r="P33" s="1201"/>
    </row>
    <row r="34" spans="1:18" s="826" customFormat="1" ht="18" customHeight="1">
      <c r="A34" s="837" t="s">
        <v>262</v>
      </c>
      <c r="B34" s="1197" t="s">
        <v>481</v>
      </c>
      <c r="C34" s="1198">
        <v>5060</v>
      </c>
      <c r="D34" s="1198">
        <v>6190</v>
      </c>
      <c r="E34" s="1198">
        <v>9790</v>
      </c>
      <c r="F34" s="1198">
        <v>0</v>
      </c>
      <c r="G34" s="1198">
        <v>0</v>
      </c>
      <c r="H34" s="1198">
        <v>2555280</v>
      </c>
      <c r="I34" s="837" t="s">
        <v>262</v>
      </c>
      <c r="J34" s="1197" t="s">
        <v>481</v>
      </c>
      <c r="K34" s="1198">
        <v>2030</v>
      </c>
      <c r="L34" s="1198">
        <v>7670</v>
      </c>
      <c r="M34" s="1198">
        <v>8600</v>
      </c>
      <c r="N34" s="1198">
        <v>139190</v>
      </c>
      <c r="O34" s="1198">
        <v>98270</v>
      </c>
      <c r="P34" s="1201"/>
    </row>
    <row r="35" spans="1:18" s="826" customFormat="1" ht="18" customHeight="1">
      <c r="A35" s="837" t="s">
        <v>264</v>
      </c>
      <c r="B35" s="1197" t="s">
        <v>132</v>
      </c>
      <c r="C35" s="1198">
        <v>2930</v>
      </c>
      <c r="D35" s="1198">
        <v>2800</v>
      </c>
      <c r="E35" s="1198">
        <v>6370</v>
      </c>
      <c r="F35" s="1198">
        <v>0</v>
      </c>
      <c r="G35" s="1198">
        <v>0</v>
      </c>
      <c r="H35" s="1198">
        <v>6150660</v>
      </c>
      <c r="I35" s="837" t="s">
        <v>264</v>
      </c>
      <c r="J35" s="1197" t="s">
        <v>132</v>
      </c>
      <c r="K35" s="1207">
        <v>1450</v>
      </c>
      <c r="L35" s="1207">
        <v>4440</v>
      </c>
      <c r="M35" s="1207">
        <v>3270</v>
      </c>
      <c r="N35" s="1198">
        <v>90650</v>
      </c>
      <c r="O35" s="1198">
        <v>45270</v>
      </c>
      <c r="P35" s="1201"/>
    </row>
    <row r="36" spans="1:18" s="826" customFormat="1" ht="18" customHeight="1">
      <c r="A36" s="837" t="s">
        <v>266</v>
      </c>
      <c r="B36" s="1197" t="s">
        <v>482</v>
      </c>
      <c r="C36" s="1198">
        <v>1330</v>
      </c>
      <c r="D36" s="1198">
        <v>1610</v>
      </c>
      <c r="E36" s="1198">
        <v>280</v>
      </c>
      <c r="F36" s="1198">
        <v>0</v>
      </c>
      <c r="G36" s="1198">
        <v>0</v>
      </c>
      <c r="H36" s="1198">
        <v>26250</v>
      </c>
      <c r="I36" s="837" t="s">
        <v>266</v>
      </c>
      <c r="J36" s="1197" t="s">
        <v>482</v>
      </c>
      <c r="K36" s="1198">
        <v>670</v>
      </c>
      <c r="L36" s="1198">
        <v>2010</v>
      </c>
      <c r="M36" s="1198">
        <v>2300</v>
      </c>
      <c r="N36" s="1198">
        <v>3980</v>
      </c>
      <c r="O36" s="1198">
        <v>46870</v>
      </c>
      <c r="P36" s="1201"/>
    </row>
    <row r="37" spans="1:18" s="826" customFormat="1" ht="18" customHeight="1" thickBot="1">
      <c r="A37" s="1208" t="s">
        <v>268</v>
      </c>
      <c r="B37" s="1209" t="s">
        <v>133</v>
      </c>
      <c r="C37" s="1210">
        <v>100</v>
      </c>
      <c r="D37" s="1210">
        <v>60</v>
      </c>
      <c r="E37" s="1210">
        <v>0</v>
      </c>
      <c r="F37" s="1210">
        <v>0</v>
      </c>
      <c r="G37" s="1210">
        <v>0</v>
      </c>
      <c r="H37" s="1210">
        <v>5000</v>
      </c>
      <c r="I37" s="1208" t="s">
        <v>268</v>
      </c>
      <c r="J37" s="1209" t="s">
        <v>133</v>
      </c>
      <c r="K37" s="1210">
        <v>100</v>
      </c>
      <c r="L37" s="1210">
        <v>200</v>
      </c>
      <c r="M37" s="1210">
        <v>110</v>
      </c>
      <c r="N37" s="1210">
        <v>0</v>
      </c>
      <c r="O37" s="1210">
        <v>1700</v>
      </c>
      <c r="P37" s="1201"/>
    </row>
    <row r="38" spans="1:18" s="844" customFormat="1" ht="11.1" customHeight="1">
      <c r="A38" s="841" t="s">
        <v>1202</v>
      </c>
      <c r="B38" s="841"/>
      <c r="C38" s="842"/>
      <c r="D38" s="843"/>
      <c r="E38" s="843"/>
      <c r="G38" s="843"/>
      <c r="H38" s="260" t="s">
        <v>1206</v>
      </c>
      <c r="I38" s="841" t="s">
        <v>1202</v>
      </c>
      <c r="J38" s="841"/>
      <c r="K38" s="842"/>
      <c r="L38" s="843"/>
      <c r="N38" s="843"/>
      <c r="O38" s="260" t="s">
        <v>1206</v>
      </c>
      <c r="R38" s="845"/>
    </row>
    <row r="39" spans="1:18" s="846" customFormat="1" ht="11.1" customHeight="1">
      <c r="A39" s="841" t="s">
        <v>820</v>
      </c>
      <c r="F39" s="847"/>
      <c r="G39" s="847"/>
      <c r="I39" s="841" t="s">
        <v>820</v>
      </c>
      <c r="O39" s="847"/>
    </row>
    <row r="40" spans="1:18" s="826" customFormat="1" ht="11.25">
      <c r="A40" s="828"/>
      <c r="B40" s="828"/>
      <c r="F40" s="827"/>
      <c r="G40" s="827"/>
      <c r="I40" s="828"/>
      <c r="J40" s="828"/>
      <c r="O40" s="827"/>
    </row>
    <row r="41" spans="1:18" s="826" customFormat="1" ht="11.25">
      <c r="A41" s="828"/>
      <c r="B41" s="828"/>
      <c r="F41" s="827"/>
      <c r="G41" s="827"/>
      <c r="I41" s="828"/>
      <c r="J41" s="828"/>
      <c r="O41" s="827"/>
    </row>
    <row r="42" spans="1:18" s="826" customFormat="1" ht="11.25">
      <c r="A42" s="828"/>
      <c r="B42" s="828"/>
      <c r="F42" s="827"/>
      <c r="G42" s="827"/>
      <c r="I42" s="828"/>
      <c r="J42" s="828"/>
      <c r="O42" s="827"/>
    </row>
    <row r="43" spans="1:18" s="826" customFormat="1" ht="11.25">
      <c r="A43" s="828"/>
      <c r="B43" s="828"/>
      <c r="F43" s="827"/>
      <c r="G43" s="827"/>
      <c r="I43" s="828"/>
      <c r="J43" s="828"/>
      <c r="O43" s="827"/>
    </row>
    <row r="44" spans="1:18" s="826" customFormat="1" ht="11.25">
      <c r="A44" s="828"/>
      <c r="B44" s="828"/>
      <c r="F44" s="827"/>
      <c r="G44" s="827"/>
      <c r="I44" s="828"/>
      <c r="J44" s="828"/>
      <c r="O44" s="827"/>
    </row>
  </sheetData>
  <sheetProtection selectLockedCells="1"/>
  <mergeCells count="28">
    <mergeCell ref="D6:D8"/>
    <mergeCell ref="H6:H8"/>
    <mergeCell ref="I13:J13"/>
    <mergeCell ref="A9:B9"/>
    <mergeCell ref="I9:J9"/>
    <mergeCell ref="A13:B13"/>
    <mergeCell ref="A10:B10"/>
    <mergeCell ref="I10:J10"/>
    <mergeCell ref="A11:B11"/>
    <mergeCell ref="I11:J11"/>
    <mergeCell ref="A12:B12"/>
    <mergeCell ref="I12:J12"/>
    <mergeCell ref="L6:L8"/>
    <mergeCell ref="M6:M8"/>
    <mergeCell ref="I3:O3"/>
    <mergeCell ref="A6:B8"/>
    <mergeCell ref="P6:P8"/>
    <mergeCell ref="O6:O8"/>
    <mergeCell ref="A3:H3"/>
    <mergeCell ref="E6:E8"/>
    <mergeCell ref="G6:G8"/>
    <mergeCell ref="F6:F8"/>
    <mergeCell ref="K6:K8"/>
    <mergeCell ref="I6:J8"/>
    <mergeCell ref="C6:C8"/>
    <mergeCell ref="N6:N8"/>
    <mergeCell ref="A4:H4"/>
    <mergeCell ref="I4:O4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0"/>
  </sheetPr>
  <dimension ref="A1:L101"/>
  <sheetViews>
    <sheetView view="pageBreakPreview" topLeftCell="A10" zoomScaleNormal="100" zoomScaleSheetLayoutView="100" workbookViewId="0">
      <selection activeCell="E28" sqref="E28"/>
    </sheetView>
  </sheetViews>
  <sheetFormatPr defaultRowHeight="12"/>
  <cols>
    <col min="1" max="1" width="12.625" style="24" customWidth="1"/>
    <col min="2" max="2" width="5.75" style="256" customWidth="1"/>
    <col min="3" max="4" width="5.625" style="256" customWidth="1"/>
    <col min="5" max="5" width="5.125" style="256" customWidth="1"/>
    <col min="6" max="7" width="6.625" style="35" customWidth="1"/>
    <col min="8" max="8" width="8.625" style="35" customWidth="1"/>
    <col min="9" max="9" width="8.125" style="35" customWidth="1"/>
    <col min="10" max="11" width="6.125" style="35" customWidth="1"/>
    <col min="12" max="12" width="5.625" style="35" customWidth="1"/>
    <col min="13" max="27" width="25.5" style="35" customWidth="1"/>
    <col min="28" max="16384" width="9" style="35"/>
  </cols>
  <sheetData>
    <row r="1" spans="1:12" s="967" customFormat="1" ht="14.1" customHeight="1">
      <c r="A1" s="931"/>
      <c r="B1" s="966"/>
      <c r="C1" s="966"/>
      <c r="D1" s="966"/>
      <c r="E1" s="966"/>
      <c r="L1" s="928" t="s">
        <v>1005</v>
      </c>
    </row>
    <row r="2" spans="1:12" ht="14.1" customHeight="1"/>
    <row r="3" spans="1:12" s="1031" customFormat="1" ht="20.100000000000001" customHeight="1">
      <c r="A3" s="1706" t="s">
        <v>546</v>
      </c>
      <c r="B3" s="1706"/>
      <c r="C3" s="1706"/>
      <c r="D3" s="1706"/>
      <c r="E3" s="1706"/>
      <c r="F3" s="1706"/>
      <c r="G3" s="1706"/>
      <c r="H3" s="1706"/>
      <c r="I3" s="1706"/>
      <c r="J3" s="1706"/>
      <c r="K3" s="1706"/>
      <c r="L3" s="1706"/>
    </row>
    <row r="4" spans="1:12" s="1032" customFormat="1" ht="24" customHeight="1">
      <c r="A4" s="1707" t="s">
        <v>547</v>
      </c>
      <c r="B4" s="1707"/>
      <c r="C4" s="1707"/>
      <c r="D4" s="1707"/>
      <c r="E4" s="1707"/>
      <c r="F4" s="1707"/>
      <c r="G4" s="1707"/>
      <c r="H4" s="1707"/>
      <c r="I4" s="1707"/>
      <c r="J4" s="1707"/>
      <c r="K4" s="1707"/>
      <c r="L4" s="1707"/>
    </row>
    <row r="5" spans="1:12" s="12" customFormat="1" ht="18" customHeight="1" thickBot="1">
      <c r="A5" s="12" t="s">
        <v>292</v>
      </c>
      <c r="B5" s="86"/>
      <c r="C5" s="86"/>
      <c r="D5" s="86"/>
      <c r="E5" s="86"/>
      <c r="K5" s="2104" t="s">
        <v>443</v>
      </c>
      <c r="L5" s="2104"/>
    </row>
    <row r="6" spans="1:12" s="274" customFormat="1" ht="12.95" customHeight="1">
      <c r="A6" s="2105" t="s">
        <v>189</v>
      </c>
      <c r="B6" s="2099" t="s">
        <v>444</v>
      </c>
      <c r="C6" s="2096"/>
      <c r="D6" s="2100"/>
      <c r="E6" s="2095" t="s">
        <v>445</v>
      </c>
      <c r="F6" s="2096"/>
      <c r="G6" s="2096"/>
      <c r="H6" s="2096"/>
      <c r="I6" s="2096"/>
      <c r="J6" s="2096"/>
      <c r="K6" s="2096"/>
      <c r="L6" s="2096"/>
    </row>
    <row r="7" spans="1:12" s="274" customFormat="1" ht="12.95" customHeight="1">
      <c r="A7" s="2106"/>
      <c r="B7" s="2101"/>
      <c r="C7" s="2102"/>
      <c r="D7" s="2103"/>
      <c r="E7" s="2097"/>
      <c r="F7" s="2098"/>
      <c r="G7" s="2098"/>
      <c r="H7" s="2098"/>
      <c r="I7" s="2098"/>
      <c r="J7" s="2098"/>
      <c r="K7" s="2098"/>
      <c r="L7" s="2098"/>
    </row>
    <row r="8" spans="1:12" s="274" customFormat="1" ht="12.95" customHeight="1">
      <c r="A8" s="2106"/>
      <c r="B8" s="2110"/>
      <c r="C8" s="2114" t="s">
        <v>446</v>
      </c>
      <c r="D8" s="2114" t="s">
        <v>160</v>
      </c>
      <c r="E8" s="2112"/>
      <c r="F8" s="2108" t="s">
        <v>447</v>
      </c>
      <c r="G8" s="2093" t="s">
        <v>448</v>
      </c>
      <c r="H8" s="2093" t="s">
        <v>492</v>
      </c>
      <c r="I8" s="2093" t="s">
        <v>449</v>
      </c>
      <c r="J8" s="2093" t="s">
        <v>450</v>
      </c>
      <c r="K8" s="2093" t="s">
        <v>451</v>
      </c>
      <c r="L8" s="2115" t="s">
        <v>293</v>
      </c>
    </row>
    <row r="9" spans="1:12" s="274" customFormat="1" ht="24.95" customHeight="1">
      <c r="A9" s="2107"/>
      <c r="B9" s="2111"/>
      <c r="C9" s="2113"/>
      <c r="D9" s="2113"/>
      <c r="E9" s="2113"/>
      <c r="F9" s="2109"/>
      <c r="G9" s="2094"/>
      <c r="H9" s="2094"/>
      <c r="I9" s="2094"/>
      <c r="J9" s="2094"/>
      <c r="K9" s="2094"/>
      <c r="L9" s="2116"/>
    </row>
    <row r="10" spans="1:12" s="14" customFormat="1" ht="17.649999999999999" customHeight="1">
      <c r="A10" s="1041" t="s">
        <v>566</v>
      </c>
      <c r="B10" s="825">
        <v>498</v>
      </c>
      <c r="C10" s="825">
        <v>422</v>
      </c>
      <c r="D10" s="825">
        <v>76</v>
      </c>
      <c r="E10" s="825">
        <v>498</v>
      </c>
      <c r="F10" s="825">
        <v>141</v>
      </c>
      <c r="G10" s="825">
        <v>1</v>
      </c>
      <c r="H10" s="825">
        <v>166</v>
      </c>
      <c r="I10" s="825">
        <v>114</v>
      </c>
      <c r="J10" s="825">
        <v>2</v>
      </c>
      <c r="K10" s="825">
        <v>17</v>
      </c>
      <c r="L10" s="825">
        <v>57</v>
      </c>
    </row>
    <row r="11" spans="1:12" s="14" customFormat="1" ht="17.649999999999999" customHeight="1">
      <c r="A11" s="1041" t="s">
        <v>844</v>
      </c>
      <c r="B11" s="825">
        <v>432</v>
      </c>
      <c r="C11" s="825">
        <v>376</v>
      </c>
      <c r="D11" s="825">
        <v>56</v>
      </c>
      <c r="E11" s="825">
        <v>433</v>
      </c>
      <c r="F11" s="825">
        <v>109</v>
      </c>
      <c r="G11" s="825">
        <v>6</v>
      </c>
      <c r="H11" s="825">
        <v>160</v>
      </c>
      <c r="I11" s="825">
        <v>111</v>
      </c>
      <c r="J11" s="825">
        <v>1</v>
      </c>
      <c r="K11" s="825">
        <v>6</v>
      </c>
      <c r="L11" s="825">
        <v>40</v>
      </c>
    </row>
    <row r="12" spans="1:12" s="14" customFormat="1" ht="17.649999999999999" customHeight="1">
      <c r="A12" s="1041" t="s">
        <v>1009</v>
      </c>
      <c r="B12" s="825">
        <v>668</v>
      </c>
      <c r="C12" s="825">
        <v>575</v>
      </c>
      <c r="D12" s="825">
        <v>93</v>
      </c>
      <c r="E12" s="825">
        <v>667</v>
      </c>
      <c r="F12" s="825">
        <v>169</v>
      </c>
      <c r="G12" s="825">
        <v>0</v>
      </c>
      <c r="H12" s="825">
        <v>163</v>
      </c>
      <c r="I12" s="825">
        <v>120</v>
      </c>
      <c r="J12" s="825">
        <v>6</v>
      </c>
      <c r="K12" s="825">
        <v>20</v>
      </c>
      <c r="L12" s="825">
        <v>189</v>
      </c>
    </row>
    <row r="13" spans="1:12" s="14" customFormat="1" ht="17.649999999999999" customHeight="1">
      <c r="A13" s="1041" t="s">
        <v>1010</v>
      </c>
      <c r="B13" s="825">
        <v>465</v>
      </c>
      <c r="C13" s="825">
        <v>419</v>
      </c>
      <c r="D13" s="825">
        <v>46</v>
      </c>
      <c r="E13" s="825">
        <v>465</v>
      </c>
      <c r="F13" s="825">
        <v>56</v>
      </c>
      <c r="G13" s="825">
        <v>0</v>
      </c>
      <c r="H13" s="825">
        <v>146</v>
      </c>
      <c r="I13" s="825">
        <v>142</v>
      </c>
      <c r="J13" s="825">
        <v>4</v>
      </c>
      <c r="K13" s="825">
        <v>21</v>
      </c>
      <c r="L13" s="825">
        <v>96</v>
      </c>
    </row>
    <row r="14" spans="1:12" s="14" customFormat="1" ht="17.649999999999999" customHeight="1">
      <c r="A14" s="1039" t="s">
        <v>1088</v>
      </c>
      <c r="B14" s="240">
        <f t="shared" ref="B14:L14" si="0">SUM(B16:B39)</f>
        <v>511</v>
      </c>
      <c r="C14" s="240">
        <f t="shared" si="0"/>
        <v>436</v>
      </c>
      <c r="D14" s="240">
        <f t="shared" si="0"/>
        <v>75</v>
      </c>
      <c r="E14" s="240">
        <f t="shared" si="0"/>
        <v>511</v>
      </c>
      <c r="F14" s="240">
        <f t="shared" si="0"/>
        <v>126</v>
      </c>
      <c r="G14" s="240">
        <f t="shared" si="0"/>
        <v>11</v>
      </c>
      <c r="H14" s="240">
        <f t="shared" si="0"/>
        <v>156</v>
      </c>
      <c r="I14" s="240">
        <f t="shared" si="0"/>
        <v>141</v>
      </c>
      <c r="J14" s="240">
        <f t="shared" si="0"/>
        <v>1</v>
      </c>
      <c r="K14" s="240">
        <f t="shared" si="0"/>
        <v>14</v>
      </c>
      <c r="L14" s="240">
        <f t="shared" si="0"/>
        <v>62</v>
      </c>
    </row>
    <row r="15" spans="1:12" s="17" customFormat="1" ht="15.6" customHeight="1">
      <c r="A15" s="1047"/>
      <c r="B15" s="825"/>
      <c r="C15" s="825"/>
      <c r="D15" s="825"/>
      <c r="E15" s="825"/>
      <c r="F15" s="825"/>
      <c r="G15" s="825"/>
      <c r="H15" s="825"/>
      <c r="I15" s="825"/>
      <c r="J15" s="825"/>
      <c r="K15" s="825"/>
      <c r="L15" s="825"/>
    </row>
    <row r="16" spans="1:12" s="826" customFormat="1" ht="17.45" customHeight="1">
      <c r="A16" s="1211" t="s">
        <v>802</v>
      </c>
      <c r="B16" s="1212">
        <f>IF(SUM(C16:D16)=SUM(E16),SUM(C16:D16),"ERR!!")</f>
        <v>113</v>
      </c>
      <c r="C16" s="1213">
        <v>78</v>
      </c>
      <c r="D16" s="1213">
        <v>35</v>
      </c>
      <c r="E16" s="1212">
        <f>SUM(F16:L16)</f>
        <v>113</v>
      </c>
      <c r="F16" s="1213">
        <v>77</v>
      </c>
      <c r="G16" s="1213">
        <v>11</v>
      </c>
      <c r="H16" s="1213">
        <v>0</v>
      </c>
      <c r="I16" s="1213">
        <v>0</v>
      </c>
      <c r="J16" s="1213">
        <v>0</v>
      </c>
      <c r="K16" s="1213">
        <v>0</v>
      </c>
      <c r="L16" s="1213">
        <v>25</v>
      </c>
    </row>
    <row r="17" spans="1:12" s="826" customFormat="1" ht="17.45" customHeight="1">
      <c r="A17" s="1211" t="s">
        <v>803</v>
      </c>
      <c r="B17" s="1212">
        <f t="shared" ref="B17:B39" si="1">IF(SUM(C17:D17)=SUM(E17),SUM(C17:D17),"ERR!!")</f>
        <v>44</v>
      </c>
      <c r="C17" s="1213">
        <v>37</v>
      </c>
      <c r="D17" s="1213">
        <v>7</v>
      </c>
      <c r="E17" s="1212">
        <f t="shared" ref="E17:E39" si="2">SUM(F17:L17)</f>
        <v>44</v>
      </c>
      <c r="F17" s="1213">
        <v>5</v>
      </c>
      <c r="G17" s="1213">
        <v>0</v>
      </c>
      <c r="H17" s="1213">
        <v>9</v>
      </c>
      <c r="I17" s="1213">
        <v>22</v>
      </c>
      <c r="J17" s="1213">
        <v>0</v>
      </c>
      <c r="K17" s="1213">
        <v>1</v>
      </c>
      <c r="L17" s="1213">
        <v>7</v>
      </c>
    </row>
    <row r="18" spans="1:12" s="826" customFormat="1" ht="17.45" customHeight="1">
      <c r="A18" s="1211" t="s">
        <v>804</v>
      </c>
      <c r="B18" s="1212">
        <f t="shared" si="1"/>
        <v>47</v>
      </c>
      <c r="C18" s="1213">
        <v>40</v>
      </c>
      <c r="D18" s="1213">
        <v>7</v>
      </c>
      <c r="E18" s="1212">
        <f t="shared" si="2"/>
        <v>47</v>
      </c>
      <c r="F18" s="1213">
        <v>5</v>
      </c>
      <c r="G18" s="1213">
        <v>0</v>
      </c>
      <c r="H18" s="1213">
        <v>20</v>
      </c>
      <c r="I18" s="1213">
        <v>19</v>
      </c>
      <c r="J18" s="1213">
        <v>0</v>
      </c>
      <c r="K18" s="1213">
        <v>1</v>
      </c>
      <c r="L18" s="1213">
        <v>2</v>
      </c>
    </row>
    <row r="19" spans="1:12" s="826" customFormat="1" ht="17.45" customHeight="1">
      <c r="A19" s="1211" t="s">
        <v>805</v>
      </c>
      <c r="B19" s="1212">
        <f t="shared" si="1"/>
        <v>20</v>
      </c>
      <c r="C19" s="1214">
        <v>18</v>
      </c>
      <c r="D19" s="1214">
        <v>2</v>
      </c>
      <c r="E19" s="1212">
        <f t="shared" si="2"/>
        <v>20</v>
      </c>
      <c r="F19" s="1214">
        <v>3</v>
      </c>
      <c r="G19" s="1214">
        <v>0</v>
      </c>
      <c r="H19" s="1214">
        <v>8</v>
      </c>
      <c r="I19" s="1214">
        <v>7</v>
      </c>
      <c r="J19" s="1214">
        <v>0</v>
      </c>
      <c r="K19" s="1214">
        <v>1</v>
      </c>
      <c r="L19" s="1214">
        <v>1</v>
      </c>
    </row>
    <row r="20" spans="1:12" s="826" customFormat="1" ht="17.45" customHeight="1">
      <c r="A20" s="1211" t="s">
        <v>806</v>
      </c>
      <c r="B20" s="1212">
        <f t="shared" si="1"/>
        <v>22</v>
      </c>
      <c r="C20" s="1213">
        <v>20</v>
      </c>
      <c r="D20" s="1213">
        <v>2</v>
      </c>
      <c r="E20" s="1212">
        <f t="shared" si="2"/>
        <v>22</v>
      </c>
      <c r="F20" s="1213">
        <v>4</v>
      </c>
      <c r="G20" s="1213">
        <v>0</v>
      </c>
      <c r="H20" s="1213">
        <v>9</v>
      </c>
      <c r="I20" s="1213">
        <v>7</v>
      </c>
      <c r="J20" s="1213">
        <v>0</v>
      </c>
      <c r="K20" s="1213">
        <v>1</v>
      </c>
      <c r="L20" s="1213">
        <v>1</v>
      </c>
    </row>
    <row r="21" spans="1:12" s="826" customFormat="1" ht="17.45" customHeight="1">
      <c r="A21" s="1211" t="s">
        <v>807</v>
      </c>
      <c r="B21" s="1212">
        <f t="shared" si="1"/>
        <v>37</v>
      </c>
      <c r="C21" s="1213">
        <v>32</v>
      </c>
      <c r="D21" s="1213">
        <v>5</v>
      </c>
      <c r="E21" s="1212">
        <f t="shared" si="2"/>
        <v>37</v>
      </c>
      <c r="F21" s="1213">
        <v>3</v>
      </c>
      <c r="G21" s="1213">
        <v>0</v>
      </c>
      <c r="H21" s="1213">
        <v>8</v>
      </c>
      <c r="I21" s="1213">
        <v>23</v>
      </c>
      <c r="J21" s="1213">
        <v>0</v>
      </c>
      <c r="K21" s="1213">
        <v>1</v>
      </c>
      <c r="L21" s="1213">
        <v>2</v>
      </c>
    </row>
    <row r="22" spans="1:12" s="826" customFormat="1" ht="17.45" customHeight="1">
      <c r="A22" s="1211" t="s">
        <v>808</v>
      </c>
      <c r="B22" s="1212">
        <f t="shared" si="1"/>
        <v>24</v>
      </c>
      <c r="C22" s="1213">
        <v>20</v>
      </c>
      <c r="D22" s="1213">
        <v>4</v>
      </c>
      <c r="E22" s="1212">
        <f t="shared" si="2"/>
        <v>24</v>
      </c>
      <c r="F22" s="1213">
        <v>3</v>
      </c>
      <c r="G22" s="1213">
        <v>0</v>
      </c>
      <c r="H22" s="1213">
        <v>9</v>
      </c>
      <c r="I22" s="1213">
        <v>8</v>
      </c>
      <c r="J22" s="1213">
        <v>0</v>
      </c>
      <c r="K22" s="1213">
        <v>0</v>
      </c>
      <c r="L22" s="1213">
        <v>4</v>
      </c>
    </row>
    <row r="23" spans="1:12" s="826" customFormat="1" ht="17.45" customHeight="1">
      <c r="A23" s="1211" t="s">
        <v>1228</v>
      </c>
      <c r="B23" s="1212">
        <f t="shared" si="1"/>
        <v>21</v>
      </c>
      <c r="C23" s="1213">
        <v>18</v>
      </c>
      <c r="D23" s="1213">
        <v>3</v>
      </c>
      <c r="E23" s="1212">
        <f t="shared" si="2"/>
        <v>21</v>
      </c>
      <c r="F23" s="1213">
        <v>3</v>
      </c>
      <c r="G23" s="1213">
        <v>0</v>
      </c>
      <c r="H23" s="1213">
        <v>10</v>
      </c>
      <c r="I23" s="1213">
        <v>5</v>
      </c>
      <c r="J23" s="1213">
        <v>0</v>
      </c>
      <c r="K23" s="1213">
        <v>1</v>
      </c>
      <c r="L23" s="1213">
        <v>2</v>
      </c>
    </row>
    <row r="24" spans="1:12" s="826" customFormat="1" ht="17.45" customHeight="1">
      <c r="A24" s="1211" t="s">
        <v>809</v>
      </c>
      <c r="B24" s="1212">
        <f t="shared" si="1"/>
        <v>28</v>
      </c>
      <c r="C24" s="1215">
        <v>27</v>
      </c>
      <c r="D24" s="1215">
        <v>1</v>
      </c>
      <c r="E24" s="1212">
        <f t="shared" si="2"/>
        <v>28</v>
      </c>
      <c r="F24" s="1215">
        <v>3</v>
      </c>
      <c r="G24" s="1215">
        <v>0</v>
      </c>
      <c r="H24" s="1215">
        <v>11</v>
      </c>
      <c r="I24" s="1215">
        <v>11</v>
      </c>
      <c r="J24" s="1215">
        <v>1</v>
      </c>
      <c r="K24" s="1215">
        <v>1</v>
      </c>
      <c r="L24" s="1215">
        <v>1</v>
      </c>
    </row>
    <row r="25" spans="1:12" s="826" customFormat="1" ht="17.45" customHeight="1">
      <c r="A25" s="1211" t="s">
        <v>1229</v>
      </c>
      <c r="B25" s="1212">
        <f t="shared" si="1"/>
        <v>12</v>
      </c>
      <c r="C25" s="1213">
        <v>11</v>
      </c>
      <c r="D25" s="1213">
        <v>1</v>
      </c>
      <c r="E25" s="1212">
        <f t="shared" si="2"/>
        <v>12</v>
      </c>
      <c r="F25" s="1213">
        <v>2</v>
      </c>
      <c r="G25" s="1213">
        <v>0</v>
      </c>
      <c r="H25" s="1213">
        <v>6</v>
      </c>
      <c r="I25" s="1213">
        <v>2</v>
      </c>
      <c r="J25" s="1213">
        <v>0</v>
      </c>
      <c r="K25" s="1213">
        <v>1</v>
      </c>
      <c r="L25" s="1213">
        <v>1</v>
      </c>
    </row>
    <row r="26" spans="1:12" s="826" customFormat="1" ht="17.45" customHeight="1">
      <c r="A26" s="1211" t="s">
        <v>1230</v>
      </c>
      <c r="B26" s="1212">
        <f t="shared" si="1"/>
        <v>37</v>
      </c>
      <c r="C26" s="1213">
        <v>31</v>
      </c>
      <c r="D26" s="1213">
        <v>6</v>
      </c>
      <c r="E26" s="1212">
        <f t="shared" si="2"/>
        <v>37</v>
      </c>
      <c r="F26" s="1213">
        <v>4</v>
      </c>
      <c r="G26" s="1213">
        <v>0</v>
      </c>
      <c r="H26" s="1213">
        <v>9</v>
      </c>
      <c r="I26" s="1213">
        <v>21</v>
      </c>
      <c r="J26" s="1213">
        <v>0</v>
      </c>
      <c r="K26" s="1213">
        <v>1</v>
      </c>
      <c r="L26" s="1213">
        <v>2</v>
      </c>
    </row>
    <row r="27" spans="1:12" s="826" customFormat="1" ht="17.45" customHeight="1">
      <c r="A27" s="1211" t="s">
        <v>810</v>
      </c>
      <c r="B27" s="1212">
        <f t="shared" si="1"/>
        <v>8</v>
      </c>
      <c r="C27" s="1213">
        <v>8</v>
      </c>
      <c r="D27" s="1213">
        <v>0</v>
      </c>
      <c r="E27" s="1212">
        <f t="shared" si="2"/>
        <v>8</v>
      </c>
      <c r="F27" s="1213">
        <v>1</v>
      </c>
      <c r="G27" s="1213">
        <v>0</v>
      </c>
      <c r="H27" s="1213">
        <v>4</v>
      </c>
      <c r="I27" s="1213">
        <v>2</v>
      </c>
      <c r="J27" s="1213">
        <v>0</v>
      </c>
      <c r="K27" s="1213">
        <v>0</v>
      </c>
      <c r="L27" s="1213">
        <v>1</v>
      </c>
    </row>
    <row r="28" spans="1:12" s="826" customFormat="1" ht="17.45" customHeight="1">
      <c r="A28" s="1211" t="s">
        <v>811</v>
      </c>
      <c r="B28" s="1212">
        <f t="shared" si="1"/>
        <v>11</v>
      </c>
      <c r="C28" s="1214">
        <v>11</v>
      </c>
      <c r="D28" s="1214">
        <v>0</v>
      </c>
      <c r="E28" s="1212">
        <f t="shared" si="2"/>
        <v>11</v>
      </c>
      <c r="F28" s="1214">
        <v>1</v>
      </c>
      <c r="G28" s="1213">
        <v>0</v>
      </c>
      <c r="H28" s="1213">
        <v>7</v>
      </c>
      <c r="I28" s="1213">
        <v>1</v>
      </c>
      <c r="J28" s="1213">
        <v>0</v>
      </c>
      <c r="K28" s="1213">
        <v>1</v>
      </c>
      <c r="L28" s="1213">
        <v>1</v>
      </c>
    </row>
    <row r="29" spans="1:12" s="826" customFormat="1" ht="17.45" customHeight="1">
      <c r="A29" s="1211" t="s">
        <v>1231</v>
      </c>
      <c r="B29" s="1212">
        <f t="shared" si="1"/>
        <v>7</v>
      </c>
      <c r="C29" s="1214">
        <v>7</v>
      </c>
      <c r="D29" s="1214">
        <v>0</v>
      </c>
      <c r="E29" s="1212">
        <f t="shared" si="2"/>
        <v>7</v>
      </c>
      <c r="F29" s="1214">
        <v>1</v>
      </c>
      <c r="G29" s="1214">
        <v>0</v>
      </c>
      <c r="H29" s="1214">
        <v>2</v>
      </c>
      <c r="I29" s="1214">
        <v>3</v>
      </c>
      <c r="J29" s="1214">
        <v>0</v>
      </c>
      <c r="K29" s="1214"/>
      <c r="L29" s="1214">
        <v>1</v>
      </c>
    </row>
    <row r="30" spans="1:12" s="826" customFormat="1" ht="17.45" customHeight="1">
      <c r="A30" s="1211" t="s">
        <v>1232</v>
      </c>
      <c r="B30" s="1212">
        <f t="shared" si="1"/>
        <v>4</v>
      </c>
      <c r="C30" s="1213">
        <v>4</v>
      </c>
      <c r="D30" s="1213">
        <v>0</v>
      </c>
      <c r="E30" s="1212">
        <f t="shared" si="2"/>
        <v>4</v>
      </c>
      <c r="F30" s="1213">
        <v>0</v>
      </c>
      <c r="G30" s="1213">
        <v>0</v>
      </c>
      <c r="H30" s="1213">
        <v>2</v>
      </c>
      <c r="I30" s="1213">
        <v>0</v>
      </c>
      <c r="J30" s="1213">
        <v>0</v>
      </c>
      <c r="K30" s="1213">
        <v>0</v>
      </c>
      <c r="L30" s="1213">
        <v>2</v>
      </c>
    </row>
    <row r="31" spans="1:12" s="826" customFormat="1" ht="17.45" customHeight="1">
      <c r="A31" s="1211" t="s">
        <v>1233</v>
      </c>
      <c r="B31" s="1212">
        <f t="shared" si="1"/>
        <v>4</v>
      </c>
      <c r="C31" s="1213">
        <v>4</v>
      </c>
      <c r="D31" s="1213">
        <v>0</v>
      </c>
      <c r="E31" s="1212">
        <f t="shared" si="2"/>
        <v>4</v>
      </c>
      <c r="F31" s="1213">
        <v>1</v>
      </c>
      <c r="G31" s="1213">
        <v>0</v>
      </c>
      <c r="H31" s="1213">
        <v>1</v>
      </c>
      <c r="I31" s="1213">
        <v>0</v>
      </c>
      <c r="J31" s="1213">
        <v>0</v>
      </c>
      <c r="K31" s="1213">
        <v>1</v>
      </c>
      <c r="L31" s="1213">
        <v>1</v>
      </c>
    </row>
    <row r="32" spans="1:12" s="826" customFormat="1" ht="17.45" customHeight="1">
      <c r="A32" s="1211" t="s">
        <v>812</v>
      </c>
      <c r="B32" s="1212">
        <f t="shared" si="1"/>
        <v>12</v>
      </c>
      <c r="C32" s="1216">
        <v>12</v>
      </c>
      <c r="D32" s="1216">
        <v>0</v>
      </c>
      <c r="E32" s="1212">
        <f t="shared" si="2"/>
        <v>12</v>
      </c>
      <c r="F32" s="1216">
        <v>2</v>
      </c>
      <c r="G32" s="1216">
        <v>0</v>
      </c>
      <c r="H32" s="1216">
        <v>6</v>
      </c>
      <c r="I32" s="1216">
        <v>2</v>
      </c>
      <c r="J32" s="1216">
        <v>0</v>
      </c>
      <c r="K32" s="1216">
        <v>1</v>
      </c>
      <c r="L32" s="1216">
        <v>1</v>
      </c>
    </row>
    <row r="33" spans="1:12" s="826" customFormat="1" ht="17.45" customHeight="1">
      <c r="A33" s="1211" t="s">
        <v>813</v>
      </c>
      <c r="B33" s="1212">
        <f t="shared" si="1"/>
        <v>12</v>
      </c>
      <c r="C33" s="1213">
        <v>11</v>
      </c>
      <c r="D33" s="1213">
        <v>1</v>
      </c>
      <c r="E33" s="1212">
        <f t="shared" si="2"/>
        <v>12</v>
      </c>
      <c r="F33" s="1213">
        <v>1</v>
      </c>
      <c r="G33" s="1213">
        <v>0</v>
      </c>
      <c r="H33" s="1213">
        <v>7</v>
      </c>
      <c r="I33" s="1213">
        <v>2</v>
      </c>
      <c r="J33" s="1213">
        <v>0</v>
      </c>
      <c r="K33" s="1213">
        <v>1</v>
      </c>
      <c r="L33" s="1213">
        <v>1</v>
      </c>
    </row>
    <row r="34" spans="1:12" s="826" customFormat="1" ht="17.45" customHeight="1">
      <c r="A34" s="1211" t="s">
        <v>814</v>
      </c>
      <c r="B34" s="1212">
        <f t="shared" si="1"/>
        <v>11</v>
      </c>
      <c r="C34" s="1213">
        <v>10</v>
      </c>
      <c r="D34" s="1213">
        <v>1</v>
      </c>
      <c r="E34" s="1212">
        <f t="shared" si="2"/>
        <v>11</v>
      </c>
      <c r="F34" s="1213">
        <v>1</v>
      </c>
      <c r="G34" s="1213">
        <v>0</v>
      </c>
      <c r="H34" s="1213">
        <v>9</v>
      </c>
      <c r="I34" s="1213">
        <v>0</v>
      </c>
      <c r="J34" s="1213">
        <v>0</v>
      </c>
      <c r="K34" s="1213">
        <v>0</v>
      </c>
      <c r="L34" s="1213">
        <v>1</v>
      </c>
    </row>
    <row r="35" spans="1:12" s="826" customFormat="1" ht="17.45" customHeight="1">
      <c r="A35" s="1211" t="s">
        <v>815</v>
      </c>
      <c r="B35" s="1212">
        <f t="shared" si="1"/>
        <v>10</v>
      </c>
      <c r="C35" s="1217">
        <v>10</v>
      </c>
      <c r="D35" s="1217">
        <v>0</v>
      </c>
      <c r="E35" s="1212">
        <f t="shared" si="2"/>
        <v>10</v>
      </c>
      <c r="F35" s="1217">
        <v>1</v>
      </c>
      <c r="G35" s="1217">
        <v>0</v>
      </c>
      <c r="H35" s="1217">
        <v>4</v>
      </c>
      <c r="I35" s="1217">
        <v>4</v>
      </c>
      <c r="J35" s="1217">
        <v>0</v>
      </c>
      <c r="K35" s="1217">
        <v>0</v>
      </c>
      <c r="L35" s="1217">
        <v>1</v>
      </c>
    </row>
    <row r="36" spans="1:12" s="826" customFormat="1" ht="17.45" customHeight="1">
      <c r="A36" s="1211" t="s">
        <v>816</v>
      </c>
      <c r="B36" s="1212">
        <f t="shared" si="1"/>
        <v>11</v>
      </c>
      <c r="C36" s="1213">
        <v>11</v>
      </c>
      <c r="D36" s="1213">
        <v>0</v>
      </c>
      <c r="E36" s="1212">
        <f t="shared" si="2"/>
        <v>11</v>
      </c>
      <c r="F36" s="1213">
        <v>2</v>
      </c>
      <c r="G36" s="1213">
        <v>0</v>
      </c>
      <c r="H36" s="1213">
        <v>7</v>
      </c>
      <c r="I36" s="1213">
        <v>0</v>
      </c>
      <c r="J36" s="1213">
        <v>0</v>
      </c>
      <c r="K36" s="1213">
        <v>1</v>
      </c>
      <c r="L36" s="1213">
        <v>1</v>
      </c>
    </row>
    <row r="37" spans="1:12" s="826" customFormat="1" ht="17.45" customHeight="1">
      <c r="A37" s="1211" t="s">
        <v>817</v>
      </c>
      <c r="B37" s="1212">
        <f t="shared" si="1"/>
        <v>8</v>
      </c>
      <c r="C37" s="1213">
        <v>8</v>
      </c>
      <c r="D37" s="1213">
        <v>0</v>
      </c>
      <c r="E37" s="1212">
        <f t="shared" si="2"/>
        <v>8</v>
      </c>
      <c r="F37" s="1213">
        <v>1</v>
      </c>
      <c r="G37" s="1213">
        <v>0</v>
      </c>
      <c r="H37" s="1213">
        <v>4</v>
      </c>
      <c r="I37" s="1213">
        <v>2</v>
      </c>
      <c r="J37" s="1213">
        <v>0</v>
      </c>
      <c r="K37" s="1213">
        <v>0</v>
      </c>
      <c r="L37" s="1213">
        <v>1</v>
      </c>
    </row>
    <row r="38" spans="1:12" s="826" customFormat="1" ht="17.45" customHeight="1">
      <c r="A38" s="1211" t="s">
        <v>818</v>
      </c>
      <c r="B38" s="1212">
        <f t="shared" si="1"/>
        <v>6</v>
      </c>
      <c r="C38" s="1213">
        <v>6</v>
      </c>
      <c r="D38" s="1213">
        <v>0</v>
      </c>
      <c r="E38" s="1212">
        <f t="shared" si="2"/>
        <v>6</v>
      </c>
      <c r="F38" s="1213">
        <v>2</v>
      </c>
      <c r="G38" s="1213">
        <v>0</v>
      </c>
      <c r="H38" s="1213">
        <v>3</v>
      </c>
      <c r="I38" s="1213">
        <v>0</v>
      </c>
      <c r="J38" s="1213">
        <v>0</v>
      </c>
      <c r="K38" s="1213">
        <v>0</v>
      </c>
      <c r="L38" s="1213">
        <v>1</v>
      </c>
    </row>
    <row r="39" spans="1:12" s="826" customFormat="1" ht="17.45" customHeight="1" thickBot="1">
      <c r="A39" s="1218" t="s">
        <v>819</v>
      </c>
      <c r="B39" s="1219">
        <f t="shared" si="1"/>
        <v>2</v>
      </c>
      <c r="C39" s="1220">
        <v>2</v>
      </c>
      <c r="D39" s="1220">
        <v>0</v>
      </c>
      <c r="E39" s="1221">
        <f t="shared" si="2"/>
        <v>2</v>
      </c>
      <c r="F39" s="1222">
        <v>0</v>
      </c>
      <c r="G39" s="1222">
        <v>0</v>
      </c>
      <c r="H39" s="1220">
        <v>1</v>
      </c>
      <c r="I39" s="1220">
        <v>0</v>
      </c>
      <c r="J39" s="1222">
        <v>0</v>
      </c>
      <c r="K39" s="1222">
        <v>0</v>
      </c>
      <c r="L39" s="1222">
        <v>1</v>
      </c>
    </row>
    <row r="40" spans="1:12" s="20" customFormat="1" ht="11.1" customHeight="1">
      <c r="A40" s="275" t="s">
        <v>1204</v>
      </c>
      <c r="B40" s="200"/>
      <c r="C40" s="200"/>
      <c r="D40" s="200"/>
      <c r="E40" s="200"/>
      <c r="F40" s="100"/>
      <c r="G40" s="100"/>
      <c r="H40" s="100"/>
      <c r="I40" s="100"/>
      <c r="J40" s="100"/>
      <c r="K40" s="100"/>
      <c r="L40" s="260" t="s">
        <v>1206</v>
      </c>
    </row>
    <row r="41" spans="1:12" s="165" customFormat="1" ht="10.5">
      <c r="B41" s="180"/>
      <c r="C41" s="180"/>
      <c r="D41" s="180"/>
      <c r="E41" s="180"/>
    </row>
    <row r="42" spans="1:12" s="18" customFormat="1" ht="11.25">
      <c r="B42" s="1068"/>
      <c r="C42" s="1068"/>
      <c r="D42" s="1068"/>
      <c r="E42" s="1068"/>
    </row>
    <row r="43" spans="1:12" s="18" customFormat="1" ht="11.25">
      <c r="A43" s="23"/>
      <c r="B43" s="93"/>
      <c r="C43" s="93"/>
      <c r="D43" s="93"/>
      <c r="E43" s="93"/>
    </row>
    <row r="44" spans="1:12" s="18" customFormat="1" ht="11.25">
      <c r="A44" s="23"/>
      <c r="B44" s="93"/>
      <c r="C44" s="93"/>
      <c r="D44" s="93"/>
      <c r="E44" s="93"/>
    </row>
    <row r="45" spans="1:12" s="18" customFormat="1" ht="11.25">
      <c r="A45" s="23"/>
      <c r="B45" s="93"/>
      <c r="C45" s="93"/>
      <c r="D45" s="93"/>
      <c r="E45" s="93"/>
    </row>
    <row r="46" spans="1:12" s="18" customFormat="1" ht="11.25">
      <c r="A46" s="23"/>
      <c r="B46" s="93"/>
      <c r="C46" s="93"/>
      <c r="D46" s="93"/>
      <c r="E46" s="93"/>
    </row>
    <row r="47" spans="1:12" s="18" customFormat="1" ht="11.25">
      <c r="A47" s="23"/>
      <c r="B47" s="93"/>
      <c r="C47" s="93"/>
      <c r="D47" s="93"/>
      <c r="E47" s="93"/>
    </row>
    <row r="48" spans="1:12" s="18" customFormat="1" ht="11.25">
      <c r="A48" s="23"/>
      <c r="B48" s="93"/>
      <c r="C48" s="93"/>
      <c r="D48" s="93"/>
      <c r="E48" s="93"/>
    </row>
    <row r="49" spans="1:5" s="18" customFormat="1" ht="11.25">
      <c r="A49" s="23"/>
      <c r="B49" s="93"/>
      <c r="C49" s="93"/>
      <c r="D49" s="93"/>
      <c r="E49" s="93"/>
    </row>
    <row r="50" spans="1:5" s="18" customFormat="1" ht="11.25">
      <c r="A50" s="23"/>
      <c r="B50" s="93"/>
      <c r="C50" s="93"/>
      <c r="D50" s="93"/>
      <c r="E50" s="93"/>
    </row>
    <row r="51" spans="1:5" s="18" customFormat="1" ht="11.25">
      <c r="A51" s="23"/>
      <c r="B51" s="93"/>
      <c r="C51" s="93"/>
      <c r="D51" s="93"/>
      <c r="E51" s="93"/>
    </row>
    <row r="52" spans="1:5" s="18" customFormat="1" ht="11.25">
      <c r="A52" s="23"/>
      <c r="B52" s="93"/>
      <c r="C52" s="93"/>
      <c r="D52" s="93"/>
      <c r="E52" s="93"/>
    </row>
    <row r="53" spans="1:5" s="18" customFormat="1" ht="11.25">
      <c r="A53" s="23"/>
      <c r="B53" s="93"/>
      <c r="C53" s="93"/>
      <c r="D53" s="93"/>
      <c r="E53" s="93"/>
    </row>
    <row r="54" spans="1:5" s="18" customFormat="1" ht="11.25">
      <c r="A54" s="23"/>
      <c r="B54" s="93"/>
      <c r="C54" s="93"/>
      <c r="D54" s="93"/>
      <c r="E54" s="93"/>
    </row>
    <row r="55" spans="1:5" s="18" customFormat="1" ht="11.25">
      <c r="A55" s="23"/>
      <c r="B55" s="93"/>
      <c r="C55" s="93"/>
      <c r="D55" s="93"/>
      <c r="E55" s="93"/>
    </row>
    <row r="56" spans="1:5" s="18" customFormat="1" ht="11.25">
      <c r="A56" s="23"/>
      <c r="B56" s="93"/>
      <c r="C56" s="93"/>
      <c r="D56" s="93"/>
      <c r="E56" s="93"/>
    </row>
    <row r="57" spans="1:5" s="18" customFormat="1" ht="11.25">
      <c r="A57" s="23"/>
      <c r="B57" s="93"/>
      <c r="C57" s="93"/>
      <c r="D57" s="93"/>
      <c r="E57" s="93"/>
    </row>
    <row r="58" spans="1:5" s="18" customFormat="1" ht="11.25">
      <c r="A58" s="23"/>
      <c r="B58" s="93"/>
      <c r="C58" s="93"/>
      <c r="D58" s="93"/>
      <c r="E58" s="93"/>
    </row>
    <row r="59" spans="1:5" s="18" customFormat="1" ht="11.25">
      <c r="A59" s="23"/>
      <c r="B59" s="93"/>
      <c r="C59" s="93"/>
      <c r="D59" s="93"/>
      <c r="E59" s="93"/>
    </row>
    <row r="60" spans="1:5" s="18" customFormat="1" ht="11.25">
      <c r="A60" s="23"/>
      <c r="B60" s="93"/>
      <c r="C60" s="93"/>
      <c r="D60" s="93"/>
      <c r="E60" s="93"/>
    </row>
    <row r="61" spans="1:5" s="18" customFormat="1" ht="11.25">
      <c r="A61" s="23"/>
      <c r="B61" s="93"/>
      <c r="C61" s="93"/>
      <c r="D61" s="93"/>
      <c r="E61" s="93"/>
    </row>
    <row r="62" spans="1:5" s="18" customFormat="1" ht="11.25">
      <c r="A62" s="23"/>
      <c r="B62" s="93"/>
      <c r="C62" s="93"/>
      <c r="D62" s="93"/>
      <c r="E62" s="93"/>
    </row>
    <row r="63" spans="1:5" s="18" customFormat="1" ht="11.25">
      <c r="A63" s="23"/>
      <c r="B63" s="93"/>
      <c r="C63" s="93"/>
      <c r="D63" s="93"/>
      <c r="E63" s="93"/>
    </row>
    <row r="64" spans="1:5" s="18" customFormat="1" ht="11.25">
      <c r="A64" s="23"/>
      <c r="B64" s="93"/>
      <c r="C64" s="93"/>
      <c r="D64" s="93"/>
      <c r="E64" s="93"/>
    </row>
    <row r="65" spans="1:5" s="18" customFormat="1" ht="11.25">
      <c r="A65" s="23"/>
      <c r="B65" s="93"/>
      <c r="C65" s="93"/>
      <c r="D65" s="93"/>
      <c r="E65" s="93"/>
    </row>
    <row r="66" spans="1:5" s="18" customFormat="1" ht="11.25">
      <c r="A66" s="23"/>
      <c r="B66" s="93"/>
      <c r="C66" s="93"/>
      <c r="D66" s="93"/>
      <c r="E66" s="93"/>
    </row>
    <row r="67" spans="1:5" s="18" customFormat="1" ht="11.25">
      <c r="A67" s="23"/>
      <c r="B67" s="93"/>
      <c r="C67" s="93"/>
      <c r="D67" s="93"/>
      <c r="E67" s="93"/>
    </row>
    <row r="68" spans="1:5" s="18" customFormat="1" ht="11.25">
      <c r="A68" s="23"/>
      <c r="B68" s="93"/>
      <c r="C68" s="93"/>
      <c r="D68" s="93"/>
      <c r="E68" s="93"/>
    </row>
    <row r="69" spans="1:5" s="18" customFormat="1" ht="11.25">
      <c r="A69" s="23"/>
      <c r="B69" s="93"/>
      <c r="C69" s="93"/>
      <c r="D69" s="93"/>
      <c r="E69" s="93"/>
    </row>
    <row r="70" spans="1:5" s="18" customFormat="1" ht="11.25">
      <c r="A70" s="23"/>
      <c r="B70" s="93"/>
      <c r="C70" s="93"/>
      <c r="D70" s="93"/>
      <c r="E70" s="93"/>
    </row>
    <row r="71" spans="1:5" s="18" customFormat="1" ht="11.25">
      <c r="A71" s="23"/>
      <c r="B71" s="93"/>
      <c r="C71" s="93"/>
      <c r="D71" s="93"/>
      <c r="E71" s="93"/>
    </row>
    <row r="72" spans="1:5" s="18" customFormat="1" ht="11.25">
      <c r="A72" s="23"/>
      <c r="B72" s="93"/>
      <c r="C72" s="93"/>
      <c r="D72" s="93"/>
      <c r="E72" s="93"/>
    </row>
    <row r="73" spans="1:5" s="18" customFormat="1" ht="11.25">
      <c r="A73" s="23"/>
      <c r="B73" s="93"/>
      <c r="C73" s="93"/>
      <c r="D73" s="93"/>
      <c r="E73" s="93"/>
    </row>
    <row r="74" spans="1:5" s="18" customFormat="1" ht="11.25">
      <c r="A74" s="23"/>
      <c r="B74" s="93"/>
      <c r="C74" s="93"/>
      <c r="D74" s="93"/>
      <c r="E74" s="93"/>
    </row>
    <row r="75" spans="1:5" s="18" customFormat="1" ht="11.25">
      <c r="A75" s="23"/>
      <c r="B75" s="93"/>
      <c r="C75" s="93"/>
      <c r="D75" s="93"/>
      <c r="E75" s="93"/>
    </row>
    <row r="76" spans="1:5" s="18" customFormat="1" ht="11.25">
      <c r="A76" s="23"/>
      <c r="B76" s="93"/>
      <c r="C76" s="93"/>
      <c r="D76" s="93"/>
      <c r="E76" s="93"/>
    </row>
    <row r="77" spans="1:5" s="18" customFormat="1" ht="11.25">
      <c r="A77" s="23"/>
      <c r="B77" s="93"/>
      <c r="C77" s="93"/>
      <c r="D77" s="93"/>
      <c r="E77" s="93"/>
    </row>
    <row r="78" spans="1:5" s="18" customFormat="1" ht="11.25">
      <c r="A78" s="23"/>
      <c r="B78" s="93"/>
      <c r="C78" s="93"/>
      <c r="D78" s="93"/>
      <c r="E78" s="93"/>
    </row>
    <row r="79" spans="1:5" s="18" customFormat="1" ht="11.25">
      <c r="A79" s="23"/>
      <c r="B79" s="93"/>
      <c r="C79" s="93"/>
      <c r="D79" s="93"/>
      <c r="E79" s="93"/>
    </row>
    <row r="80" spans="1:5" s="18" customFormat="1" ht="11.25">
      <c r="A80" s="23"/>
      <c r="B80" s="93"/>
      <c r="C80" s="93"/>
      <c r="D80" s="93"/>
      <c r="E80" s="93"/>
    </row>
    <row r="81" spans="1:5" s="18" customFormat="1" ht="11.25">
      <c r="A81" s="23"/>
      <c r="B81" s="93"/>
      <c r="C81" s="93"/>
      <c r="D81" s="93"/>
      <c r="E81" s="93"/>
    </row>
    <row r="82" spans="1:5" s="18" customFormat="1" ht="11.25">
      <c r="A82" s="23"/>
      <c r="B82" s="93"/>
      <c r="C82" s="93"/>
      <c r="D82" s="93"/>
      <c r="E82" s="93"/>
    </row>
    <row r="83" spans="1:5" s="18" customFormat="1" ht="11.25">
      <c r="A83" s="23"/>
      <c r="B83" s="93"/>
      <c r="C83" s="93"/>
      <c r="D83" s="93"/>
      <c r="E83" s="93"/>
    </row>
    <row r="84" spans="1:5" s="18" customFormat="1" ht="11.25">
      <c r="A84" s="23"/>
      <c r="B84" s="93"/>
      <c r="C84" s="93"/>
      <c r="D84" s="93"/>
      <c r="E84" s="93"/>
    </row>
    <row r="85" spans="1:5" s="18" customFormat="1" ht="11.25">
      <c r="A85" s="23"/>
      <c r="B85" s="93"/>
      <c r="C85" s="93"/>
      <c r="D85" s="93"/>
      <c r="E85" s="93"/>
    </row>
    <row r="86" spans="1:5" s="18" customFormat="1" ht="11.25">
      <c r="A86" s="23"/>
      <c r="B86" s="93"/>
      <c r="C86" s="93"/>
      <c r="D86" s="93"/>
      <c r="E86" s="93"/>
    </row>
    <row r="87" spans="1:5" s="18" customFormat="1" ht="11.25">
      <c r="A87" s="23"/>
      <c r="B87" s="93"/>
      <c r="C87" s="93"/>
      <c r="D87" s="93"/>
      <c r="E87" s="93"/>
    </row>
    <row r="88" spans="1:5" s="18" customFormat="1" ht="11.25">
      <c r="A88" s="23"/>
      <c r="B88" s="93"/>
      <c r="C88" s="93"/>
      <c r="D88" s="93"/>
      <c r="E88" s="93"/>
    </row>
    <row r="89" spans="1:5" s="18" customFormat="1" ht="11.25">
      <c r="A89" s="23"/>
      <c r="B89" s="93"/>
      <c r="C89" s="93"/>
      <c r="D89" s="93"/>
      <c r="E89" s="93"/>
    </row>
    <row r="90" spans="1:5" s="18" customFormat="1" ht="11.25">
      <c r="A90" s="23"/>
      <c r="B90" s="93"/>
      <c r="C90" s="93"/>
      <c r="D90" s="93"/>
      <c r="E90" s="93"/>
    </row>
    <row r="91" spans="1:5" s="18" customFormat="1" ht="11.25">
      <c r="A91" s="23"/>
      <c r="B91" s="93"/>
      <c r="C91" s="93"/>
      <c r="D91" s="93"/>
      <c r="E91" s="93"/>
    </row>
    <row r="92" spans="1:5" s="18" customFormat="1" ht="11.25">
      <c r="A92" s="23"/>
      <c r="B92" s="93"/>
      <c r="C92" s="93"/>
      <c r="D92" s="93"/>
      <c r="E92" s="93"/>
    </row>
    <row r="93" spans="1:5" s="18" customFormat="1" ht="11.25">
      <c r="A93" s="23"/>
      <c r="B93" s="93"/>
      <c r="C93" s="93"/>
      <c r="D93" s="93"/>
      <c r="E93" s="93"/>
    </row>
    <row r="94" spans="1:5" s="18" customFormat="1" ht="11.25">
      <c r="A94" s="23"/>
      <c r="B94" s="93"/>
      <c r="C94" s="93"/>
      <c r="D94" s="93"/>
      <c r="E94" s="93"/>
    </row>
    <row r="95" spans="1:5" s="18" customFormat="1" ht="11.25">
      <c r="A95" s="23"/>
      <c r="B95" s="93"/>
      <c r="C95" s="93"/>
      <c r="D95" s="93"/>
      <c r="E95" s="93"/>
    </row>
    <row r="96" spans="1:5" s="18" customFormat="1" ht="11.25">
      <c r="A96" s="23"/>
      <c r="B96" s="93"/>
      <c r="C96" s="93"/>
      <c r="D96" s="93"/>
      <c r="E96" s="93"/>
    </row>
    <row r="97" spans="1:5" s="18" customFormat="1" ht="11.25">
      <c r="A97" s="23"/>
      <c r="B97" s="93"/>
      <c r="C97" s="93"/>
      <c r="D97" s="93"/>
      <c r="E97" s="93"/>
    </row>
    <row r="98" spans="1:5" s="18" customFormat="1" ht="11.25">
      <c r="A98" s="23"/>
      <c r="B98" s="93"/>
      <c r="C98" s="93"/>
      <c r="D98" s="93"/>
      <c r="E98" s="93"/>
    </row>
    <row r="99" spans="1:5" s="18" customFormat="1" ht="11.25">
      <c r="A99" s="23"/>
      <c r="B99" s="93"/>
      <c r="C99" s="93"/>
      <c r="D99" s="93"/>
      <c r="E99" s="93"/>
    </row>
    <row r="100" spans="1:5" s="18" customFormat="1" ht="11.25">
      <c r="A100" s="23"/>
      <c r="B100" s="93"/>
      <c r="C100" s="93"/>
      <c r="D100" s="93"/>
      <c r="E100" s="93"/>
    </row>
    <row r="101" spans="1:5" s="18" customFormat="1" ht="11.25">
      <c r="A101" s="23"/>
      <c r="B101" s="93"/>
      <c r="C101" s="93"/>
      <c r="D101" s="93"/>
      <c r="E101" s="93"/>
    </row>
  </sheetData>
  <sheetProtection selectLockedCells="1"/>
  <mergeCells count="17">
    <mergeCell ref="A3:L3"/>
    <mergeCell ref="A4:L4"/>
    <mergeCell ref="K5:L5"/>
    <mergeCell ref="A6:A9"/>
    <mergeCell ref="F8:F9"/>
    <mergeCell ref="B8:B9"/>
    <mergeCell ref="E8:E9"/>
    <mergeCell ref="C8:C9"/>
    <mergeCell ref="D8:D9"/>
    <mergeCell ref="L8:L9"/>
    <mergeCell ref="G8:G9"/>
    <mergeCell ref="K8:K9"/>
    <mergeCell ref="J8:J9"/>
    <mergeCell ref="I8:I9"/>
    <mergeCell ref="H8:H9"/>
    <mergeCell ref="E6:L7"/>
    <mergeCell ref="B6:D7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N102"/>
  <sheetViews>
    <sheetView view="pageBreakPreview" topLeftCell="A7" zoomScaleNormal="100" zoomScaleSheetLayoutView="100" workbookViewId="0">
      <selection activeCell="G19" sqref="G19"/>
    </sheetView>
  </sheetViews>
  <sheetFormatPr defaultRowHeight="12"/>
  <cols>
    <col min="1" max="1" width="12.625" style="74" customWidth="1"/>
    <col min="2" max="2" width="11.625" style="256" customWidth="1"/>
    <col min="3" max="5" width="11.625" style="35" customWidth="1"/>
    <col min="6" max="7" width="11.625" style="256" customWidth="1"/>
    <col min="8" max="8" width="13.25" style="256" customWidth="1"/>
    <col min="9" max="9" width="10.5" style="35" customWidth="1"/>
    <col min="10" max="10" width="11.25" style="35" customWidth="1"/>
    <col min="11" max="11" width="11.625" style="35" customWidth="1"/>
    <col min="12" max="13" width="11.625" style="256" customWidth="1"/>
    <col min="14" max="14" width="12.625" style="74" customWidth="1"/>
    <col min="15" max="16384" width="9" style="35"/>
  </cols>
  <sheetData>
    <row r="1" spans="1:14" s="967" customFormat="1" ht="14.1" customHeight="1">
      <c r="A1" s="931" t="s">
        <v>1052</v>
      </c>
      <c r="B1" s="966"/>
      <c r="F1" s="966"/>
      <c r="G1" s="966"/>
      <c r="H1" s="966"/>
      <c r="L1" s="966"/>
      <c r="M1" s="966"/>
      <c r="N1" s="928" t="s">
        <v>1053</v>
      </c>
    </row>
    <row r="2" spans="1:14" ht="14.1" customHeight="1"/>
    <row r="3" spans="1:14" s="1061" customFormat="1" ht="20.100000000000001" customHeight="1">
      <c r="A3" s="2120" t="s">
        <v>548</v>
      </c>
      <c r="B3" s="2120"/>
      <c r="C3" s="2120"/>
      <c r="D3" s="2120"/>
      <c r="E3" s="2120"/>
      <c r="F3" s="2120"/>
      <c r="G3" s="2120"/>
      <c r="H3" s="2120" t="s">
        <v>549</v>
      </c>
      <c r="I3" s="2120"/>
      <c r="J3" s="2120"/>
      <c r="K3" s="2120"/>
      <c r="L3" s="2120"/>
      <c r="M3" s="2120"/>
      <c r="N3" s="2120"/>
    </row>
    <row r="4" spans="1:14" s="1032" customFormat="1" ht="24" customHeight="1"/>
    <row r="5" spans="1:14" s="12" customFormat="1" ht="18" customHeight="1" thickBot="1">
      <c r="A5" s="12" t="s">
        <v>142</v>
      </c>
      <c r="B5" s="86"/>
      <c r="F5" s="86"/>
      <c r="G5" s="36"/>
      <c r="H5" s="86"/>
      <c r="L5" s="86"/>
      <c r="N5" s="36" t="s">
        <v>143</v>
      </c>
    </row>
    <row r="6" spans="1:14" s="261" customFormat="1" ht="12.75" customHeight="1">
      <c r="A6" s="1897" t="s">
        <v>45</v>
      </c>
      <c r="B6" s="1376" t="s">
        <v>144</v>
      </c>
      <c r="C6" s="1288"/>
      <c r="D6" s="1377"/>
      <c r="E6" s="1363" t="s">
        <v>145</v>
      </c>
      <c r="F6" s="1288"/>
      <c r="G6" s="1288"/>
      <c r="H6" s="1288" t="s">
        <v>146</v>
      </c>
      <c r="I6" s="1288"/>
      <c r="J6" s="1377"/>
      <c r="K6" s="1363" t="s">
        <v>147</v>
      </c>
      <c r="L6" s="1288"/>
      <c r="M6" s="1289"/>
      <c r="N6" s="2121" t="s">
        <v>46</v>
      </c>
    </row>
    <row r="7" spans="1:14" s="261" customFormat="1" ht="12.75" customHeight="1">
      <c r="A7" s="1899"/>
      <c r="B7" s="1708"/>
      <c r="C7" s="1709"/>
      <c r="D7" s="1710"/>
      <c r="E7" s="2124"/>
      <c r="F7" s="1709"/>
      <c r="G7" s="1709"/>
      <c r="H7" s="1709"/>
      <c r="I7" s="1709"/>
      <c r="J7" s="1710"/>
      <c r="K7" s="2124"/>
      <c r="L7" s="1709"/>
      <c r="M7" s="2125"/>
      <c r="N7" s="2122"/>
    </row>
    <row r="8" spans="1:14" s="261" customFormat="1" ht="15" customHeight="1">
      <c r="A8" s="1899"/>
      <c r="B8" s="2126" t="s">
        <v>148</v>
      </c>
      <c r="C8" s="1832" t="s">
        <v>149</v>
      </c>
      <c r="D8" s="2117" t="s">
        <v>150</v>
      </c>
      <c r="E8" s="1832" t="s">
        <v>148</v>
      </c>
      <c r="F8" s="1832" t="s">
        <v>149</v>
      </c>
      <c r="G8" s="2128" t="s">
        <v>150</v>
      </c>
      <c r="H8" s="2130" t="s">
        <v>148</v>
      </c>
      <c r="I8" s="1832" t="s">
        <v>149</v>
      </c>
      <c r="J8" s="2117" t="s">
        <v>150</v>
      </c>
      <c r="K8" s="1832" t="s">
        <v>148</v>
      </c>
      <c r="L8" s="1832" t="s">
        <v>149</v>
      </c>
      <c r="M8" s="2131" t="s">
        <v>150</v>
      </c>
      <c r="N8" s="2122"/>
    </row>
    <row r="9" spans="1:14" s="261" customFormat="1" ht="13.5" customHeight="1">
      <c r="A9" s="1901"/>
      <c r="B9" s="2127"/>
      <c r="C9" s="2119"/>
      <c r="D9" s="2118"/>
      <c r="E9" s="2119"/>
      <c r="F9" s="2119"/>
      <c r="G9" s="2129"/>
      <c r="H9" s="1381"/>
      <c r="I9" s="2119"/>
      <c r="J9" s="2118"/>
      <c r="K9" s="2119"/>
      <c r="L9" s="2119"/>
      <c r="M9" s="2132"/>
      <c r="N9" s="2123"/>
    </row>
    <row r="10" spans="1:14" s="220" customFormat="1" ht="18.600000000000001" customHeight="1">
      <c r="A10" s="1064" t="s">
        <v>566</v>
      </c>
      <c r="B10" s="1033">
        <v>111063</v>
      </c>
      <c r="C10" s="1033">
        <v>75501.2</v>
      </c>
      <c r="D10" s="1033">
        <v>43788.576000000001</v>
      </c>
      <c r="E10" s="1033">
        <v>1338598</v>
      </c>
      <c r="F10" s="1033">
        <v>157954.49</v>
      </c>
      <c r="G10" s="1033">
        <v>112147.1379</v>
      </c>
      <c r="H10" s="1033">
        <v>77579684</v>
      </c>
      <c r="I10" s="1033">
        <v>72149.106120000011</v>
      </c>
      <c r="J10" s="1033">
        <v>46896.918978000009</v>
      </c>
      <c r="K10" s="1033">
        <v>760</v>
      </c>
      <c r="L10" s="1033">
        <v>383.2</v>
      </c>
      <c r="M10" s="262" t="s">
        <v>723</v>
      </c>
      <c r="N10" s="1063" t="s">
        <v>566</v>
      </c>
    </row>
    <row r="11" spans="1:14" s="220" customFormat="1" ht="18.600000000000001" customHeight="1">
      <c r="A11" s="1064" t="s">
        <v>844</v>
      </c>
      <c r="B11" s="1033">
        <v>122439</v>
      </c>
      <c r="C11" s="1033">
        <v>83258</v>
      </c>
      <c r="D11" s="1033">
        <v>48291</v>
      </c>
      <c r="E11" s="1033">
        <v>1476342</v>
      </c>
      <c r="F11" s="1033">
        <v>174210</v>
      </c>
      <c r="G11" s="1033">
        <v>123689</v>
      </c>
      <c r="H11" s="1033">
        <v>69483443</v>
      </c>
      <c r="I11" s="1033">
        <v>64620</v>
      </c>
      <c r="J11" s="1033">
        <v>42003</v>
      </c>
      <c r="K11" s="1033">
        <v>8375</v>
      </c>
      <c r="L11" s="1033">
        <v>4354</v>
      </c>
      <c r="M11" s="262" t="s">
        <v>723</v>
      </c>
      <c r="N11" s="1063" t="s">
        <v>844</v>
      </c>
    </row>
    <row r="12" spans="1:14" s="220" customFormat="1" ht="18.600000000000001" customHeight="1">
      <c r="A12" s="1064" t="s">
        <v>1009</v>
      </c>
      <c r="B12" s="1033">
        <v>120947</v>
      </c>
      <c r="C12" s="1033">
        <v>85300</v>
      </c>
      <c r="D12" s="1033">
        <v>49821</v>
      </c>
      <c r="E12" s="1033">
        <v>1423627</v>
      </c>
      <c r="F12" s="1033">
        <v>141743</v>
      </c>
      <c r="G12" s="1033">
        <v>124842</v>
      </c>
      <c r="H12" s="1033">
        <v>70582735</v>
      </c>
      <c r="I12" s="1033">
        <v>101833</v>
      </c>
      <c r="J12" s="1033">
        <v>0</v>
      </c>
      <c r="K12" s="1033">
        <v>10012</v>
      </c>
      <c r="L12" s="1033">
        <v>459.5</v>
      </c>
      <c r="M12" s="262">
        <v>0</v>
      </c>
      <c r="N12" s="1063" t="s">
        <v>1009</v>
      </c>
    </row>
    <row r="13" spans="1:14" s="220" customFormat="1" ht="18.600000000000001" customHeight="1">
      <c r="A13" s="1064" t="s">
        <v>1010</v>
      </c>
      <c r="B13" s="1033">
        <v>117418</v>
      </c>
      <c r="C13" s="1033">
        <v>84065.372999999992</v>
      </c>
      <c r="D13" s="1033">
        <v>48924.385999999999</v>
      </c>
      <c r="E13" s="1033">
        <v>1502121</v>
      </c>
      <c r="F13" s="1033">
        <v>172254.97899999999</v>
      </c>
      <c r="G13" s="1033">
        <v>124293.311</v>
      </c>
      <c r="H13" s="1033">
        <v>76162889</v>
      </c>
      <c r="I13" s="1033">
        <v>109870</v>
      </c>
      <c r="J13" s="1033">
        <v>82402</v>
      </c>
      <c r="K13" s="1033">
        <v>6205</v>
      </c>
      <c r="L13" s="1033">
        <v>310.88499999999999</v>
      </c>
      <c r="M13" s="262">
        <v>171.761</v>
      </c>
      <c r="N13" s="1063" t="s">
        <v>1010</v>
      </c>
    </row>
    <row r="14" spans="1:14" s="220" customFormat="1" ht="18.600000000000001" customHeight="1">
      <c r="A14" s="1067" t="s">
        <v>1087</v>
      </c>
      <c r="B14" s="57">
        <f t="shared" ref="B14:M14" si="0">SUM(B16:B38)</f>
        <v>101457</v>
      </c>
      <c r="C14" s="57">
        <f t="shared" si="0"/>
        <v>74283</v>
      </c>
      <c r="D14" s="57">
        <f t="shared" si="0"/>
        <v>43645</v>
      </c>
      <c r="E14" s="57">
        <f t="shared" si="0"/>
        <v>1591686</v>
      </c>
      <c r="F14" s="57">
        <f t="shared" si="0"/>
        <v>182752</v>
      </c>
      <c r="G14" s="57">
        <f t="shared" si="0"/>
        <v>140780</v>
      </c>
      <c r="H14" s="57">
        <f t="shared" si="0"/>
        <v>79355666</v>
      </c>
      <c r="I14" s="57">
        <f t="shared" si="0"/>
        <v>114390</v>
      </c>
      <c r="J14" s="57">
        <f t="shared" si="0"/>
        <v>85792</v>
      </c>
      <c r="K14" s="57">
        <f t="shared" si="0"/>
        <v>7654</v>
      </c>
      <c r="L14" s="57">
        <f t="shared" si="0"/>
        <v>397</v>
      </c>
      <c r="M14" s="42">
        <f t="shared" si="0"/>
        <v>233.8</v>
      </c>
      <c r="N14" s="1066" t="s">
        <v>1087</v>
      </c>
    </row>
    <row r="15" spans="1:14" s="218" customFormat="1" ht="11.65" customHeight="1">
      <c r="A15" s="263"/>
      <c r="B15" s="1033"/>
      <c r="C15" s="1033"/>
      <c r="D15" s="1033"/>
      <c r="E15" s="1033"/>
      <c r="F15" s="1033"/>
      <c r="G15" s="1033"/>
      <c r="H15" s="1033"/>
      <c r="I15" s="1033"/>
      <c r="J15" s="1033"/>
      <c r="K15" s="1033"/>
      <c r="L15" s="1033"/>
      <c r="M15" s="262"/>
      <c r="N15" s="264"/>
    </row>
    <row r="16" spans="1:14" s="218" customFormat="1" ht="18" customHeight="1">
      <c r="A16" s="263" t="s">
        <v>224</v>
      </c>
      <c r="B16" s="809"/>
      <c r="C16" s="809"/>
      <c r="D16" s="809"/>
      <c r="E16" s="809"/>
      <c r="F16" s="809"/>
      <c r="G16" s="809"/>
      <c r="H16" s="809"/>
      <c r="I16" s="809"/>
      <c r="J16" s="809"/>
      <c r="K16" s="809"/>
      <c r="L16" s="809"/>
      <c r="M16" s="809"/>
      <c r="N16" s="265" t="s">
        <v>225</v>
      </c>
    </row>
    <row r="17" spans="1:14" s="218" customFormat="1" ht="18" customHeight="1">
      <c r="A17" s="263" t="s">
        <v>226</v>
      </c>
      <c r="B17" s="809"/>
      <c r="C17" s="809"/>
      <c r="D17" s="809"/>
      <c r="E17" s="809"/>
      <c r="F17" s="809"/>
      <c r="G17" s="809"/>
      <c r="H17" s="809"/>
      <c r="I17" s="809"/>
      <c r="J17" s="809"/>
      <c r="K17" s="809"/>
      <c r="L17" s="809"/>
      <c r="M17" s="809"/>
      <c r="N17" s="265" t="s">
        <v>227</v>
      </c>
    </row>
    <row r="18" spans="1:14" s="218" customFormat="1" ht="18" customHeight="1">
      <c r="A18" s="263" t="s">
        <v>228</v>
      </c>
      <c r="B18" s="809"/>
      <c r="C18" s="809"/>
      <c r="D18" s="809"/>
      <c r="E18" s="809">
        <v>337638</v>
      </c>
      <c r="F18" s="809">
        <v>38858</v>
      </c>
      <c r="G18" s="809">
        <v>29532</v>
      </c>
      <c r="H18" s="809"/>
      <c r="I18" s="809"/>
      <c r="J18" s="809"/>
      <c r="K18" s="809">
        <v>1521</v>
      </c>
      <c r="L18" s="809">
        <v>56</v>
      </c>
      <c r="M18" s="809">
        <v>34</v>
      </c>
      <c r="N18" s="265" t="s">
        <v>229</v>
      </c>
    </row>
    <row r="19" spans="1:14" s="218" customFormat="1" ht="18" customHeight="1">
      <c r="A19" s="263" t="s">
        <v>230</v>
      </c>
      <c r="B19" s="809">
        <v>6798</v>
      </c>
      <c r="C19" s="809">
        <v>4963</v>
      </c>
      <c r="D19" s="809">
        <v>2978</v>
      </c>
      <c r="E19" s="809">
        <v>103341</v>
      </c>
      <c r="F19" s="809">
        <v>12259</v>
      </c>
      <c r="G19" s="809">
        <v>10161</v>
      </c>
      <c r="H19" s="809"/>
      <c r="I19" s="809"/>
      <c r="J19" s="809"/>
      <c r="K19" s="809">
        <v>662</v>
      </c>
      <c r="L19" s="809">
        <v>34</v>
      </c>
      <c r="M19" s="809">
        <v>17</v>
      </c>
      <c r="N19" s="265" t="s">
        <v>231</v>
      </c>
    </row>
    <row r="20" spans="1:14" s="218" customFormat="1" ht="18" customHeight="1">
      <c r="A20" s="263" t="s">
        <v>232</v>
      </c>
      <c r="B20" s="809">
        <v>2306</v>
      </c>
      <c r="C20" s="809">
        <v>1624</v>
      </c>
      <c r="D20" s="809">
        <v>953</v>
      </c>
      <c r="E20" s="809">
        <v>170861</v>
      </c>
      <c r="F20" s="809">
        <v>19514</v>
      </c>
      <c r="G20" s="809">
        <v>15023</v>
      </c>
      <c r="H20" s="809"/>
      <c r="I20" s="809"/>
      <c r="J20" s="809"/>
      <c r="K20" s="809"/>
      <c r="L20" s="809"/>
      <c r="M20" s="809"/>
      <c r="N20" s="265" t="s">
        <v>233</v>
      </c>
    </row>
    <row r="21" spans="1:14" s="218" customFormat="1" ht="18" customHeight="1">
      <c r="A21" s="263" t="s">
        <v>234</v>
      </c>
      <c r="B21" s="809">
        <v>10284</v>
      </c>
      <c r="C21" s="809">
        <v>7277</v>
      </c>
      <c r="D21" s="809">
        <v>4366</v>
      </c>
      <c r="E21" s="809">
        <v>135334</v>
      </c>
      <c r="F21" s="809">
        <v>15493</v>
      </c>
      <c r="G21" s="809">
        <v>12054</v>
      </c>
      <c r="H21" s="809"/>
      <c r="I21" s="809"/>
      <c r="J21" s="809"/>
      <c r="K21" s="809">
        <v>761</v>
      </c>
      <c r="L21" s="809">
        <v>28</v>
      </c>
      <c r="M21" s="809">
        <v>14</v>
      </c>
      <c r="N21" s="265" t="s">
        <v>235</v>
      </c>
    </row>
    <row r="22" spans="1:14" s="218" customFormat="1" ht="18" customHeight="1">
      <c r="A22" s="263" t="s">
        <v>236</v>
      </c>
      <c r="B22" s="809">
        <v>9900</v>
      </c>
      <c r="C22" s="809">
        <v>7222</v>
      </c>
      <c r="D22" s="809">
        <v>4330</v>
      </c>
      <c r="E22" s="809">
        <v>200315</v>
      </c>
      <c r="F22" s="809">
        <v>22959</v>
      </c>
      <c r="G22" s="809">
        <v>17449</v>
      </c>
      <c r="H22" s="809"/>
      <c r="I22" s="809"/>
      <c r="J22" s="809"/>
      <c r="K22" s="809">
        <v>731</v>
      </c>
      <c r="L22" s="809">
        <v>34</v>
      </c>
      <c r="M22" s="809">
        <v>20</v>
      </c>
      <c r="N22" s="265" t="s">
        <v>237</v>
      </c>
    </row>
    <row r="23" spans="1:14" s="218" customFormat="1" ht="18" customHeight="1">
      <c r="A23" s="263" t="s">
        <v>238</v>
      </c>
      <c r="B23" s="809"/>
      <c r="C23" s="809"/>
      <c r="D23" s="809"/>
      <c r="E23" s="809"/>
      <c r="F23" s="809"/>
      <c r="G23" s="809"/>
      <c r="H23" s="809">
        <v>79355666</v>
      </c>
      <c r="I23" s="809">
        <v>114390</v>
      </c>
      <c r="J23" s="809">
        <v>85792</v>
      </c>
      <c r="K23" s="809"/>
      <c r="L23" s="809"/>
      <c r="M23" s="809"/>
      <c r="N23" s="265" t="s">
        <v>239</v>
      </c>
    </row>
    <row r="24" spans="1:14" s="218" customFormat="1" ht="18" customHeight="1">
      <c r="A24" s="263" t="s">
        <v>240</v>
      </c>
      <c r="B24" s="809"/>
      <c r="C24" s="809"/>
      <c r="D24" s="809"/>
      <c r="E24" s="809"/>
      <c r="F24" s="809"/>
      <c r="G24" s="809"/>
      <c r="H24" s="809"/>
      <c r="I24" s="809"/>
      <c r="J24" s="809"/>
      <c r="K24" s="809"/>
      <c r="L24" s="809"/>
      <c r="M24" s="809"/>
      <c r="N24" s="265" t="s">
        <v>241</v>
      </c>
    </row>
    <row r="25" spans="1:14" s="218" customFormat="1" ht="18" customHeight="1">
      <c r="A25" s="263" t="s">
        <v>242</v>
      </c>
      <c r="B25" s="809">
        <v>13754</v>
      </c>
      <c r="C25" s="809">
        <v>10177</v>
      </c>
      <c r="D25" s="809">
        <v>5919</v>
      </c>
      <c r="E25" s="809">
        <v>106420</v>
      </c>
      <c r="F25" s="809">
        <v>11202</v>
      </c>
      <c r="G25" s="809">
        <v>9386</v>
      </c>
      <c r="H25" s="809"/>
      <c r="I25" s="809"/>
      <c r="J25" s="809"/>
      <c r="K25" s="809">
        <v>3930</v>
      </c>
      <c r="L25" s="809">
        <v>244</v>
      </c>
      <c r="M25" s="809">
        <v>148</v>
      </c>
      <c r="N25" s="265" t="s">
        <v>243</v>
      </c>
    </row>
    <row r="26" spans="1:14" s="218" customFormat="1" ht="18" customHeight="1">
      <c r="A26" s="263" t="s">
        <v>244</v>
      </c>
      <c r="B26" s="809">
        <v>12034</v>
      </c>
      <c r="C26" s="809">
        <v>9090</v>
      </c>
      <c r="D26" s="809">
        <v>5250</v>
      </c>
      <c r="E26" s="809">
        <v>274421</v>
      </c>
      <c r="F26" s="809">
        <v>31185</v>
      </c>
      <c r="G26" s="809">
        <v>24116</v>
      </c>
      <c r="H26" s="809"/>
      <c r="I26" s="809"/>
      <c r="J26" s="809"/>
      <c r="K26" s="809"/>
      <c r="L26" s="809"/>
      <c r="M26" s="809"/>
      <c r="N26" s="265" t="s">
        <v>245</v>
      </c>
    </row>
    <row r="27" spans="1:14" s="218" customFormat="1" ht="18" customHeight="1">
      <c r="A27" s="263" t="s">
        <v>246</v>
      </c>
      <c r="B27" s="809"/>
      <c r="C27" s="809"/>
      <c r="D27" s="809"/>
      <c r="E27" s="809"/>
      <c r="F27" s="809"/>
      <c r="G27" s="809"/>
      <c r="H27" s="809"/>
      <c r="I27" s="809"/>
      <c r="J27" s="809"/>
      <c r="K27" s="809"/>
      <c r="L27" s="809"/>
      <c r="M27" s="809"/>
      <c r="N27" s="265" t="s">
        <v>247</v>
      </c>
    </row>
    <row r="28" spans="1:14" s="218" customFormat="1" ht="18" customHeight="1">
      <c r="A28" s="263" t="s">
        <v>248</v>
      </c>
      <c r="B28" s="809"/>
      <c r="C28" s="809"/>
      <c r="D28" s="809"/>
      <c r="E28" s="809"/>
      <c r="F28" s="809"/>
      <c r="G28" s="809"/>
      <c r="H28" s="809"/>
      <c r="I28" s="809"/>
      <c r="J28" s="809"/>
      <c r="K28" s="809"/>
      <c r="L28" s="809"/>
      <c r="M28" s="809"/>
      <c r="N28" s="265" t="s">
        <v>249</v>
      </c>
    </row>
    <row r="29" spans="1:14" s="218" customFormat="1" ht="18" customHeight="1">
      <c r="A29" s="263" t="s">
        <v>250</v>
      </c>
      <c r="B29" s="809"/>
      <c r="C29" s="809"/>
      <c r="D29" s="809"/>
      <c r="E29" s="809"/>
      <c r="F29" s="809"/>
      <c r="G29" s="809"/>
      <c r="H29" s="809"/>
      <c r="I29" s="809"/>
      <c r="J29" s="809"/>
      <c r="K29" s="809"/>
      <c r="L29" s="809"/>
      <c r="M29" s="809"/>
      <c r="N29" s="265" t="s">
        <v>251</v>
      </c>
    </row>
    <row r="30" spans="1:14" s="218" customFormat="1" ht="18" customHeight="1">
      <c r="A30" s="263" t="s">
        <v>252</v>
      </c>
      <c r="B30" s="809"/>
      <c r="C30" s="809"/>
      <c r="D30" s="809"/>
      <c r="E30" s="809"/>
      <c r="F30" s="809"/>
      <c r="G30" s="809"/>
      <c r="H30" s="809"/>
      <c r="I30" s="809"/>
      <c r="J30" s="809"/>
      <c r="K30" s="809"/>
      <c r="L30" s="809"/>
      <c r="M30" s="809"/>
      <c r="N30" s="265" t="s">
        <v>253</v>
      </c>
    </row>
    <row r="31" spans="1:14" s="218" customFormat="1" ht="18" customHeight="1">
      <c r="A31" s="263" t="s">
        <v>254</v>
      </c>
      <c r="B31" s="809"/>
      <c r="C31" s="809"/>
      <c r="D31" s="809"/>
      <c r="E31" s="809"/>
      <c r="F31" s="809"/>
      <c r="G31" s="809"/>
      <c r="H31" s="809"/>
      <c r="I31" s="809"/>
      <c r="J31" s="809"/>
      <c r="K31" s="809"/>
      <c r="L31" s="809"/>
      <c r="M31" s="809"/>
      <c r="N31" s="265" t="s">
        <v>255</v>
      </c>
    </row>
    <row r="32" spans="1:14" s="218" customFormat="1" ht="18" customHeight="1">
      <c r="A32" s="263" t="s">
        <v>256</v>
      </c>
      <c r="B32" s="809">
        <v>46190</v>
      </c>
      <c r="C32" s="809">
        <v>33809</v>
      </c>
      <c r="D32" s="809">
        <v>19776</v>
      </c>
      <c r="E32" s="809">
        <v>263210</v>
      </c>
      <c r="F32" s="809">
        <v>31267</v>
      </c>
      <c r="G32" s="809">
        <v>23047</v>
      </c>
      <c r="H32" s="809"/>
      <c r="I32" s="809"/>
      <c r="J32" s="809"/>
      <c r="K32" s="809"/>
      <c r="L32" s="809"/>
      <c r="M32" s="809"/>
      <c r="N32" s="265" t="s">
        <v>257</v>
      </c>
    </row>
    <row r="33" spans="1:14" s="218" customFormat="1" ht="18" customHeight="1">
      <c r="A33" s="263" t="s">
        <v>258</v>
      </c>
      <c r="B33" s="809"/>
      <c r="C33" s="809"/>
      <c r="D33" s="809"/>
      <c r="E33" s="809"/>
      <c r="F33" s="809"/>
      <c r="G33" s="809"/>
      <c r="H33" s="809"/>
      <c r="I33" s="809"/>
      <c r="J33" s="809"/>
      <c r="K33" s="809"/>
      <c r="L33" s="809"/>
      <c r="M33" s="809"/>
      <c r="N33" s="265" t="s">
        <v>259</v>
      </c>
    </row>
    <row r="34" spans="1:14" s="218" customFormat="1" ht="18" customHeight="1">
      <c r="A34" s="263" t="s">
        <v>260</v>
      </c>
      <c r="B34" s="809"/>
      <c r="C34" s="809"/>
      <c r="D34" s="809"/>
      <c r="E34" s="809"/>
      <c r="F34" s="809"/>
      <c r="G34" s="809"/>
      <c r="H34" s="809"/>
      <c r="I34" s="809"/>
      <c r="J34" s="809"/>
      <c r="K34" s="809"/>
      <c r="L34" s="809"/>
      <c r="M34" s="809"/>
      <c r="N34" s="265" t="s">
        <v>261</v>
      </c>
    </row>
    <row r="35" spans="1:14" s="218" customFormat="1" ht="18" customHeight="1">
      <c r="A35" s="263" t="s">
        <v>262</v>
      </c>
      <c r="B35" s="809"/>
      <c r="C35" s="809"/>
      <c r="D35" s="809"/>
      <c r="E35" s="809"/>
      <c r="F35" s="809"/>
      <c r="G35" s="809"/>
      <c r="H35" s="809"/>
      <c r="I35" s="809"/>
      <c r="J35" s="809"/>
      <c r="K35" s="809"/>
      <c r="L35" s="809"/>
      <c r="M35" s="809"/>
      <c r="N35" s="265" t="s">
        <v>263</v>
      </c>
    </row>
    <row r="36" spans="1:14" s="218" customFormat="1" ht="18" customHeight="1">
      <c r="A36" s="263" t="s">
        <v>264</v>
      </c>
      <c r="B36" s="809"/>
      <c r="C36" s="809"/>
      <c r="D36" s="809"/>
      <c r="E36" s="809"/>
      <c r="F36" s="809"/>
      <c r="G36" s="809"/>
      <c r="H36" s="809"/>
      <c r="I36" s="809"/>
      <c r="J36" s="809"/>
      <c r="K36" s="809"/>
      <c r="L36" s="809"/>
      <c r="M36" s="809"/>
      <c r="N36" s="265" t="s">
        <v>265</v>
      </c>
    </row>
    <row r="37" spans="1:14" s="218" customFormat="1" ht="18" customHeight="1">
      <c r="A37" s="263" t="s">
        <v>266</v>
      </c>
      <c r="B37" s="809"/>
      <c r="C37" s="809"/>
      <c r="D37" s="809"/>
      <c r="E37" s="809"/>
      <c r="F37" s="809"/>
      <c r="G37" s="809"/>
      <c r="H37" s="809"/>
      <c r="I37" s="809"/>
      <c r="J37" s="809"/>
      <c r="K37" s="809"/>
      <c r="L37" s="809"/>
      <c r="M37" s="809"/>
      <c r="N37" s="265" t="s">
        <v>267</v>
      </c>
    </row>
    <row r="38" spans="1:14" s="218" customFormat="1" ht="18" customHeight="1" thickBot="1">
      <c r="A38" s="266" t="s">
        <v>268</v>
      </c>
      <c r="B38" s="805">
        <v>191</v>
      </c>
      <c r="C38" s="805">
        <v>121</v>
      </c>
      <c r="D38" s="805">
        <v>73</v>
      </c>
      <c r="E38" s="805">
        <v>146</v>
      </c>
      <c r="F38" s="805">
        <v>15</v>
      </c>
      <c r="G38" s="805">
        <v>12</v>
      </c>
      <c r="H38" s="805"/>
      <c r="I38" s="805"/>
      <c r="J38" s="805"/>
      <c r="K38" s="805">
        <v>49</v>
      </c>
      <c r="L38" s="805">
        <v>1</v>
      </c>
      <c r="M38" s="805">
        <v>0.8</v>
      </c>
      <c r="N38" s="267" t="s">
        <v>269</v>
      </c>
    </row>
    <row r="39" spans="1:14" s="20" customFormat="1" ht="11.1" customHeight="1">
      <c r="A39" s="190" t="s">
        <v>1202</v>
      </c>
      <c r="B39" s="98"/>
      <c r="C39" s="21"/>
      <c r="D39" s="21"/>
      <c r="E39" s="21"/>
      <c r="F39" s="98"/>
      <c r="G39" s="260"/>
      <c r="H39" s="98"/>
      <c r="I39" s="21"/>
      <c r="J39" s="21"/>
      <c r="K39" s="21"/>
      <c r="L39" s="98"/>
      <c r="N39" s="260" t="s">
        <v>1206</v>
      </c>
    </row>
    <row r="40" spans="1:14" s="272" customFormat="1" ht="11.1" customHeight="1">
      <c r="A40" s="268" t="s">
        <v>821</v>
      </c>
      <c r="B40" s="269"/>
      <c r="C40" s="270"/>
      <c r="D40" s="271"/>
      <c r="E40" s="270"/>
      <c r="N40" s="273"/>
    </row>
    <row r="41" spans="1:14" s="18" customFormat="1" ht="11.25">
      <c r="A41" s="23"/>
      <c r="B41" s="93"/>
      <c r="F41" s="101"/>
      <c r="G41" s="93"/>
      <c r="H41" s="93"/>
      <c r="L41" s="101"/>
      <c r="M41" s="93"/>
      <c r="N41" s="23"/>
    </row>
    <row r="42" spans="1:14" s="18" customFormat="1" ht="11.25">
      <c r="A42" s="23"/>
      <c r="B42" s="93"/>
      <c r="F42" s="101"/>
      <c r="G42" s="93"/>
      <c r="H42" s="93"/>
      <c r="L42" s="101"/>
      <c r="M42" s="93"/>
      <c r="N42" s="23"/>
    </row>
    <row r="43" spans="1:14" s="18" customFormat="1" ht="11.25">
      <c r="A43" s="23"/>
      <c r="B43" s="93"/>
      <c r="F43" s="101"/>
      <c r="G43" s="93"/>
      <c r="H43" s="93"/>
      <c r="L43" s="101"/>
      <c r="M43" s="93"/>
      <c r="N43" s="23"/>
    </row>
    <row r="44" spans="1:14" s="18" customFormat="1" ht="11.25">
      <c r="A44" s="23"/>
      <c r="B44" s="93"/>
      <c r="F44" s="101"/>
      <c r="G44" s="93"/>
      <c r="H44" s="93"/>
      <c r="L44" s="101"/>
      <c r="M44" s="93"/>
      <c r="N44" s="23"/>
    </row>
    <row r="45" spans="1:14" s="18" customFormat="1" ht="11.25">
      <c r="A45" s="23"/>
      <c r="B45" s="93"/>
      <c r="F45" s="101"/>
      <c r="G45" s="93"/>
      <c r="H45" s="93"/>
      <c r="L45" s="101"/>
      <c r="M45" s="93"/>
      <c r="N45" s="23"/>
    </row>
    <row r="46" spans="1:14" s="18" customFormat="1" ht="11.25">
      <c r="A46" s="23"/>
      <c r="B46" s="93"/>
      <c r="F46" s="101"/>
      <c r="G46" s="93"/>
      <c r="H46" s="93"/>
      <c r="L46" s="101"/>
      <c r="M46" s="93"/>
      <c r="N46" s="23"/>
    </row>
    <row r="47" spans="1:14" s="18" customFormat="1" ht="11.25">
      <c r="A47" s="23"/>
      <c r="B47" s="93"/>
      <c r="F47" s="101"/>
      <c r="G47" s="93"/>
      <c r="H47" s="93"/>
      <c r="L47" s="101"/>
      <c r="M47" s="93"/>
      <c r="N47" s="23"/>
    </row>
    <row r="48" spans="1:14" s="18" customFormat="1" ht="11.25">
      <c r="A48" s="23"/>
      <c r="B48" s="93"/>
      <c r="F48" s="101"/>
      <c r="G48" s="93"/>
      <c r="H48" s="93"/>
      <c r="L48" s="101"/>
      <c r="M48" s="93"/>
      <c r="N48" s="23"/>
    </row>
    <row r="49" spans="1:14" s="18" customFormat="1" ht="11.25">
      <c r="A49" s="23"/>
      <c r="B49" s="93"/>
      <c r="F49" s="101"/>
      <c r="G49" s="93"/>
      <c r="H49" s="93"/>
      <c r="L49" s="101"/>
      <c r="M49" s="93"/>
      <c r="N49" s="23"/>
    </row>
    <row r="50" spans="1:14" s="18" customFormat="1" ht="11.25">
      <c r="A50" s="23"/>
      <c r="B50" s="93"/>
      <c r="F50" s="101"/>
      <c r="G50" s="93"/>
      <c r="H50" s="93"/>
      <c r="L50" s="101"/>
      <c r="M50" s="93"/>
      <c r="N50" s="23"/>
    </row>
    <row r="51" spans="1:14" s="18" customFormat="1" ht="11.25">
      <c r="A51" s="23"/>
      <c r="B51" s="93"/>
      <c r="F51" s="101"/>
      <c r="G51" s="93"/>
      <c r="H51" s="93"/>
      <c r="L51" s="101"/>
      <c r="M51" s="93"/>
      <c r="N51" s="23"/>
    </row>
    <row r="52" spans="1:14" s="18" customFormat="1" ht="11.25">
      <c r="A52" s="23"/>
      <c r="B52" s="93"/>
      <c r="F52" s="101"/>
      <c r="G52" s="93"/>
      <c r="H52" s="93"/>
      <c r="L52" s="101"/>
      <c r="M52" s="93"/>
      <c r="N52" s="23"/>
    </row>
    <row r="53" spans="1:14" s="18" customFormat="1" ht="11.25">
      <c r="A53" s="23"/>
      <c r="B53" s="93"/>
      <c r="F53" s="101"/>
      <c r="G53" s="93"/>
      <c r="H53" s="93"/>
      <c r="L53" s="101"/>
      <c r="M53" s="93"/>
      <c r="N53" s="23"/>
    </row>
    <row r="54" spans="1:14" s="18" customFormat="1" ht="11.25">
      <c r="A54" s="23"/>
      <c r="B54" s="93"/>
      <c r="F54" s="101"/>
      <c r="G54" s="93"/>
      <c r="H54" s="93"/>
      <c r="L54" s="101"/>
      <c r="M54" s="93"/>
      <c r="N54" s="23"/>
    </row>
    <row r="55" spans="1:14" s="18" customFormat="1" ht="11.25">
      <c r="A55" s="23"/>
      <c r="B55" s="93"/>
      <c r="F55" s="101"/>
      <c r="G55" s="93"/>
      <c r="H55" s="93"/>
      <c r="L55" s="101"/>
      <c r="M55" s="93"/>
      <c r="N55" s="23"/>
    </row>
    <row r="56" spans="1:14" s="18" customFormat="1" ht="11.25">
      <c r="A56" s="23"/>
      <c r="B56" s="93"/>
      <c r="F56" s="101"/>
      <c r="G56" s="93"/>
      <c r="H56" s="93"/>
      <c r="L56" s="101"/>
      <c r="M56" s="93"/>
      <c r="N56" s="23"/>
    </row>
    <row r="57" spans="1:14" s="18" customFormat="1" ht="11.25">
      <c r="A57" s="23"/>
      <c r="B57" s="93"/>
      <c r="F57" s="101"/>
      <c r="G57" s="93"/>
      <c r="H57" s="93"/>
      <c r="L57" s="101"/>
      <c r="M57" s="93"/>
      <c r="N57" s="23"/>
    </row>
    <row r="58" spans="1:14" s="18" customFormat="1" ht="11.25">
      <c r="A58" s="23"/>
      <c r="B58" s="93"/>
      <c r="F58" s="101"/>
      <c r="G58" s="93"/>
      <c r="H58" s="93"/>
      <c r="L58" s="101"/>
      <c r="M58" s="93"/>
      <c r="N58" s="23"/>
    </row>
    <row r="59" spans="1:14" s="18" customFormat="1" ht="11.25">
      <c r="A59" s="23"/>
      <c r="B59" s="93"/>
      <c r="F59" s="101"/>
      <c r="G59" s="93"/>
      <c r="H59" s="93"/>
      <c r="L59" s="101"/>
      <c r="M59" s="93"/>
      <c r="N59" s="23"/>
    </row>
    <row r="60" spans="1:14" s="18" customFormat="1" ht="11.25">
      <c r="A60" s="23"/>
      <c r="B60" s="93"/>
      <c r="F60" s="101"/>
      <c r="G60" s="93"/>
      <c r="H60" s="93"/>
      <c r="L60" s="101"/>
      <c r="M60" s="93"/>
      <c r="N60" s="23"/>
    </row>
    <row r="61" spans="1:14" s="18" customFormat="1" ht="11.25">
      <c r="A61" s="23"/>
      <c r="B61" s="93"/>
      <c r="F61" s="93"/>
      <c r="G61" s="93"/>
      <c r="H61" s="93"/>
      <c r="L61" s="93"/>
      <c r="M61" s="93"/>
      <c r="N61" s="23"/>
    </row>
    <row r="62" spans="1:14" s="18" customFormat="1" ht="11.25">
      <c r="A62" s="23"/>
      <c r="B62" s="93"/>
      <c r="F62" s="93"/>
      <c r="G62" s="93"/>
      <c r="H62" s="93"/>
      <c r="L62" s="93"/>
      <c r="M62" s="93"/>
      <c r="N62" s="23"/>
    </row>
    <row r="63" spans="1:14" s="18" customFormat="1" ht="11.25">
      <c r="A63" s="23"/>
      <c r="B63" s="93"/>
      <c r="F63" s="93"/>
      <c r="G63" s="93"/>
      <c r="H63" s="93"/>
      <c r="L63" s="93"/>
      <c r="M63" s="93"/>
      <c r="N63" s="23"/>
    </row>
    <row r="64" spans="1:14" s="18" customFormat="1" ht="11.25">
      <c r="A64" s="23"/>
      <c r="B64" s="93"/>
      <c r="F64" s="93"/>
      <c r="G64" s="93"/>
      <c r="H64" s="93"/>
      <c r="L64" s="93"/>
      <c r="M64" s="93"/>
      <c r="N64" s="23"/>
    </row>
    <row r="65" spans="1:14" s="18" customFormat="1" ht="11.25">
      <c r="A65" s="23"/>
      <c r="B65" s="93"/>
      <c r="F65" s="93"/>
      <c r="G65" s="93"/>
      <c r="H65" s="93"/>
      <c r="L65" s="93"/>
      <c r="M65" s="93"/>
      <c r="N65" s="23"/>
    </row>
    <row r="66" spans="1:14" s="18" customFormat="1" ht="11.25">
      <c r="A66" s="23"/>
      <c r="B66" s="93"/>
      <c r="F66" s="93"/>
      <c r="G66" s="93"/>
      <c r="H66" s="93"/>
      <c r="L66" s="93"/>
      <c r="M66" s="93"/>
      <c r="N66" s="23"/>
    </row>
    <row r="67" spans="1:14" s="18" customFormat="1" ht="11.25">
      <c r="A67" s="23"/>
      <c r="B67" s="93"/>
      <c r="F67" s="93"/>
      <c r="G67" s="93"/>
      <c r="H67" s="93"/>
      <c r="L67" s="93"/>
      <c r="M67" s="93"/>
      <c r="N67" s="23"/>
    </row>
    <row r="68" spans="1:14" s="18" customFormat="1" ht="11.25">
      <c r="A68" s="23"/>
      <c r="B68" s="93"/>
      <c r="F68" s="93"/>
      <c r="G68" s="93"/>
      <c r="H68" s="93"/>
      <c r="L68" s="93"/>
      <c r="M68" s="93"/>
      <c r="N68" s="23"/>
    </row>
    <row r="69" spans="1:14" s="18" customFormat="1" ht="11.25">
      <c r="A69" s="23"/>
      <c r="B69" s="93"/>
      <c r="F69" s="93"/>
      <c r="G69" s="93"/>
      <c r="H69" s="93"/>
      <c r="L69" s="93"/>
      <c r="M69" s="93"/>
      <c r="N69" s="23"/>
    </row>
    <row r="70" spans="1:14" s="18" customFormat="1" ht="11.25">
      <c r="A70" s="23"/>
      <c r="B70" s="93"/>
      <c r="F70" s="93"/>
      <c r="G70" s="93"/>
      <c r="H70" s="93"/>
      <c r="L70" s="93"/>
      <c r="M70" s="93"/>
      <c r="N70" s="23"/>
    </row>
    <row r="71" spans="1:14" s="18" customFormat="1" ht="11.25">
      <c r="A71" s="23"/>
      <c r="B71" s="93"/>
      <c r="F71" s="93"/>
      <c r="G71" s="93"/>
      <c r="H71" s="93"/>
      <c r="L71" s="93"/>
      <c r="M71" s="93"/>
      <c r="N71" s="23"/>
    </row>
    <row r="72" spans="1:14" s="18" customFormat="1" ht="11.25">
      <c r="A72" s="23"/>
      <c r="B72" s="93"/>
      <c r="F72" s="93"/>
      <c r="G72" s="93"/>
      <c r="H72" s="93"/>
      <c r="L72" s="93"/>
      <c r="M72" s="93"/>
      <c r="N72" s="23"/>
    </row>
    <row r="73" spans="1:14" s="18" customFormat="1" ht="11.25">
      <c r="A73" s="23"/>
      <c r="B73" s="93"/>
      <c r="F73" s="93"/>
      <c r="G73" s="93"/>
      <c r="H73" s="93"/>
      <c r="L73" s="93"/>
      <c r="M73" s="93"/>
      <c r="N73" s="23"/>
    </row>
    <row r="74" spans="1:14" s="18" customFormat="1" ht="11.25">
      <c r="A74" s="23"/>
      <c r="B74" s="93"/>
      <c r="F74" s="93"/>
      <c r="G74" s="93"/>
      <c r="H74" s="93"/>
      <c r="L74" s="93"/>
      <c r="M74" s="93"/>
      <c r="N74" s="23"/>
    </row>
    <row r="75" spans="1:14" s="18" customFormat="1" ht="11.25">
      <c r="A75" s="23"/>
      <c r="B75" s="93"/>
      <c r="F75" s="93"/>
      <c r="G75" s="93"/>
      <c r="H75" s="93"/>
      <c r="L75" s="93"/>
      <c r="M75" s="93"/>
      <c r="N75" s="23"/>
    </row>
    <row r="76" spans="1:14" s="18" customFormat="1" ht="11.25">
      <c r="A76" s="23"/>
      <c r="B76" s="93"/>
      <c r="F76" s="93"/>
      <c r="G76" s="93"/>
      <c r="H76" s="93"/>
      <c r="L76" s="93"/>
      <c r="M76" s="93"/>
      <c r="N76" s="23"/>
    </row>
    <row r="77" spans="1:14" s="18" customFormat="1" ht="11.25">
      <c r="A77" s="23"/>
      <c r="B77" s="93"/>
      <c r="F77" s="93"/>
      <c r="G77" s="93"/>
      <c r="H77" s="93"/>
      <c r="L77" s="93"/>
      <c r="M77" s="93"/>
      <c r="N77" s="23"/>
    </row>
    <row r="78" spans="1:14" s="18" customFormat="1" ht="11.25">
      <c r="A78" s="23"/>
      <c r="B78" s="93"/>
      <c r="F78" s="93"/>
      <c r="G78" s="93"/>
      <c r="H78" s="93"/>
      <c r="L78" s="93"/>
      <c r="M78" s="93"/>
      <c r="N78" s="23"/>
    </row>
    <row r="79" spans="1:14" s="18" customFormat="1" ht="11.25">
      <c r="A79" s="23"/>
      <c r="B79" s="93"/>
      <c r="F79" s="93"/>
      <c r="G79" s="93"/>
      <c r="H79" s="93"/>
      <c r="L79" s="93"/>
      <c r="M79" s="93"/>
      <c r="N79" s="23"/>
    </row>
    <row r="80" spans="1:14" s="18" customFormat="1" ht="11.25">
      <c r="A80" s="23"/>
      <c r="B80" s="93"/>
      <c r="F80" s="93"/>
      <c r="G80" s="93"/>
      <c r="H80" s="93"/>
      <c r="L80" s="93"/>
      <c r="M80" s="93"/>
      <c r="N80" s="23"/>
    </row>
    <row r="81" spans="1:14" s="18" customFormat="1" ht="11.25">
      <c r="A81" s="23"/>
      <c r="B81" s="93"/>
      <c r="F81" s="93"/>
      <c r="G81" s="93"/>
      <c r="H81" s="93"/>
      <c r="L81" s="93"/>
      <c r="M81" s="93"/>
      <c r="N81" s="23"/>
    </row>
    <row r="82" spans="1:14" s="18" customFormat="1" ht="11.25">
      <c r="A82" s="23"/>
      <c r="B82" s="93"/>
      <c r="F82" s="93"/>
      <c r="G82" s="93"/>
      <c r="H82" s="93"/>
      <c r="L82" s="93"/>
      <c r="M82" s="93"/>
      <c r="N82" s="23"/>
    </row>
    <row r="83" spans="1:14" s="18" customFormat="1" ht="11.25">
      <c r="A83" s="23"/>
      <c r="B83" s="93"/>
      <c r="F83" s="93"/>
      <c r="G83" s="93"/>
      <c r="H83" s="93"/>
      <c r="L83" s="93"/>
      <c r="M83" s="93"/>
      <c r="N83" s="23"/>
    </row>
    <row r="84" spans="1:14" s="18" customFormat="1" ht="11.25">
      <c r="A84" s="23"/>
      <c r="B84" s="93"/>
      <c r="F84" s="93"/>
      <c r="G84" s="93"/>
      <c r="H84" s="93"/>
      <c r="L84" s="93"/>
      <c r="M84" s="93"/>
      <c r="N84" s="23"/>
    </row>
    <row r="85" spans="1:14" s="18" customFormat="1" ht="11.25">
      <c r="A85" s="23"/>
      <c r="B85" s="93"/>
      <c r="F85" s="93"/>
      <c r="G85" s="93"/>
      <c r="H85" s="93"/>
      <c r="L85" s="93"/>
      <c r="M85" s="93"/>
      <c r="N85" s="23"/>
    </row>
    <row r="86" spans="1:14" s="18" customFormat="1" ht="11.25">
      <c r="A86" s="23"/>
      <c r="B86" s="93"/>
      <c r="F86" s="93"/>
      <c r="G86" s="93"/>
      <c r="H86" s="93"/>
      <c r="L86" s="93"/>
      <c r="M86" s="93"/>
      <c r="N86" s="23"/>
    </row>
    <row r="87" spans="1:14" s="18" customFormat="1" ht="11.25">
      <c r="A87" s="23"/>
      <c r="B87" s="93"/>
      <c r="F87" s="93"/>
      <c r="G87" s="93"/>
      <c r="H87" s="93"/>
      <c r="L87" s="93"/>
      <c r="M87" s="93"/>
      <c r="N87" s="23"/>
    </row>
    <row r="88" spans="1:14" s="18" customFormat="1" ht="11.25">
      <c r="A88" s="23"/>
      <c r="B88" s="93"/>
      <c r="F88" s="93"/>
      <c r="G88" s="93"/>
      <c r="H88" s="93"/>
      <c r="L88" s="93"/>
      <c r="M88" s="93"/>
      <c r="N88" s="23"/>
    </row>
    <row r="89" spans="1:14" s="18" customFormat="1" ht="11.25">
      <c r="A89" s="23"/>
      <c r="B89" s="93"/>
      <c r="F89" s="93"/>
      <c r="G89" s="93"/>
      <c r="H89" s="93"/>
      <c r="L89" s="93"/>
      <c r="M89" s="93"/>
      <c r="N89" s="23"/>
    </row>
    <row r="90" spans="1:14" s="18" customFormat="1" ht="11.25">
      <c r="A90" s="23"/>
      <c r="B90" s="93"/>
      <c r="F90" s="93"/>
      <c r="G90" s="93"/>
      <c r="H90" s="93"/>
      <c r="L90" s="93"/>
      <c r="M90" s="93"/>
      <c r="N90" s="23"/>
    </row>
    <row r="91" spans="1:14" s="18" customFormat="1" ht="11.25">
      <c r="A91" s="23"/>
      <c r="B91" s="93"/>
      <c r="F91" s="93"/>
      <c r="G91" s="93"/>
      <c r="H91" s="93"/>
      <c r="L91" s="93"/>
      <c r="M91" s="93"/>
      <c r="N91" s="23"/>
    </row>
    <row r="92" spans="1:14" s="18" customFormat="1" ht="11.25">
      <c r="A92" s="23"/>
      <c r="B92" s="93"/>
      <c r="F92" s="93"/>
      <c r="G92" s="93"/>
      <c r="H92" s="93"/>
      <c r="L92" s="93"/>
      <c r="M92" s="93"/>
      <c r="N92" s="23"/>
    </row>
    <row r="93" spans="1:14" s="18" customFormat="1" ht="11.25">
      <c r="A93" s="23"/>
      <c r="B93" s="93"/>
      <c r="F93" s="93"/>
      <c r="G93" s="93"/>
      <c r="H93" s="93"/>
      <c r="L93" s="93"/>
      <c r="M93" s="93"/>
      <c r="N93" s="23"/>
    </row>
    <row r="94" spans="1:14" s="18" customFormat="1" ht="11.25">
      <c r="A94" s="23"/>
      <c r="B94" s="93"/>
      <c r="F94" s="93"/>
      <c r="G94" s="93"/>
      <c r="H94" s="93"/>
      <c r="L94" s="93"/>
      <c r="M94" s="93"/>
      <c r="N94" s="23"/>
    </row>
    <row r="95" spans="1:14" s="18" customFormat="1" ht="11.25">
      <c r="A95" s="23"/>
      <c r="B95" s="93"/>
      <c r="F95" s="93"/>
      <c r="G95" s="93"/>
      <c r="H95" s="93"/>
      <c r="L95" s="93"/>
      <c r="M95" s="93"/>
      <c r="N95" s="23"/>
    </row>
    <row r="96" spans="1:14" s="18" customFormat="1" ht="11.25">
      <c r="A96" s="23"/>
      <c r="B96" s="93"/>
      <c r="F96" s="93"/>
      <c r="G96" s="93"/>
      <c r="H96" s="93"/>
      <c r="L96" s="93"/>
      <c r="M96" s="93"/>
      <c r="N96" s="23"/>
    </row>
    <row r="97" spans="1:14" s="18" customFormat="1" ht="11.25">
      <c r="A97" s="23"/>
      <c r="B97" s="93"/>
      <c r="F97" s="93"/>
      <c r="G97" s="93"/>
      <c r="H97" s="93"/>
      <c r="L97" s="93"/>
      <c r="M97" s="93"/>
      <c r="N97" s="23"/>
    </row>
    <row r="98" spans="1:14" s="18" customFormat="1" ht="11.25">
      <c r="A98" s="23"/>
      <c r="B98" s="93"/>
      <c r="F98" s="93"/>
      <c r="G98" s="93"/>
      <c r="H98" s="93"/>
      <c r="L98" s="93"/>
      <c r="M98" s="93"/>
      <c r="N98" s="23"/>
    </row>
    <row r="99" spans="1:14" s="18" customFormat="1" ht="11.25">
      <c r="A99" s="23"/>
      <c r="B99" s="93"/>
      <c r="F99" s="93"/>
      <c r="G99" s="93"/>
      <c r="H99" s="93"/>
      <c r="L99" s="93"/>
      <c r="M99" s="93"/>
      <c r="N99" s="23"/>
    </row>
    <row r="100" spans="1:14" s="18" customFormat="1" ht="11.25">
      <c r="A100" s="23"/>
      <c r="B100" s="93"/>
      <c r="F100" s="93"/>
      <c r="G100" s="93"/>
      <c r="H100" s="93"/>
      <c r="L100" s="93"/>
      <c r="M100" s="93"/>
      <c r="N100" s="23"/>
    </row>
    <row r="101" spans="1:14" s="18" customFormat="1" ht="11.25">
      <c r="A101" s="23"/>
      <c r="B101" s="93"/>
      <c r="F101" s="93"/>
      <c r="G101" s="93"/>
      <c r="H101" s="93"/>
      <c r="L101" s="93"/>
      <c r="M101" s="93"/>
      <c r="N101" s="23"/>
    </row>
    <row r="102" spans="1:14" s="18" customFormat="1" ht="11.25">
      <c r="A102" s="23"/>
      <c r="B102" s="93"/>
      <c r="F102" s="93"/>
      <c r="G102" s="93"/>
      <c r="H102" s="93"/>
      <c r="L102" s="93"/>
      <c r="M102" s="93"/>
      <c r="N102" s="23"/>
    </row>
  </sheetData>
  <sheetProtection selectLockedCells="1"/>
  <mergeCells count="20">
    <mergeCell ref="H8:H9"/>
    <mergeCell ref="I8:I9"/>
    <mergeCell ref="E6:G7"/>
    <mergeCell ref="M8:M9"/>
    <mergeCell ref="D8:D9"/>
    <mergeCell ref="C8:C9"/>
    <mergeCell ref="J8:J9"/>
    <mergeCell ref="H3:N3"/>
    <mergeCell ref="N6:N9"/>
    <mergeCell ref="A3:G3"/>
    <mergeCell ref="A6:A9"/>
    <mergeCell ref="K6:M7"/>
    <mergeCell ref="K8:K9"/>
    <mergeCell ref="L8:L9"/>
    <mergeCell ref="B8:B9"/>
    <mergeCell ref="F8:F9"/>
    <mergeCell ref="E8:E9"/>
    <mergeCell ref="B6:D7"/>
    <mergeCell ref="H6:J7"/>
    <mergeCell ref="G8:G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39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I103"/>
  <sheetViews>
    <sheetView view="pageBreakPreview" topLeftCell="A7" zoomScaleNormal="100" zoomScaleSheetLayoutView="100" workbookViewId="0">
      <selection activeCell="G19" sqref="G19"/>
    </sheetView>
  </sheetViews>
  <sheetFormatPr defaultRowHeight="12"/>
  <cols>
    <col min="1" max="1" width="7.125" style="24" customWidth="1"/>
    <col min="2" max="2" width="11.625" style="24" customWidth="1"/>
    <col min="3" max="3" width="10.625" style="256" customWidth="1"/>
    <col min="4" max="6" width="10.625" style="35" customWidth="1"/>
    <col min="7" max="8" width="10.625" style="256" customWidth="1"/>
    <col min="9" max="9" width="10.25" style="24" customWidth="1"/>
    <col min="10" max="16384" width="9" style="35"/>
  </cols>
  <sheetData>
    <row r="1" spans="1:9" s="967" customFormat="1" ht="14.1" customHeight="1">
      <c r="A1" s="931" t="s">
        <v>1006</v>
      </c>
      <c r="B1" s="955"/>
      <c r="C1" s="966"/>
      <c r="G1" s="966"/>
      <c r="H1" s="928"/>
    </row>
    <row r="2" spans="1:9" ht="14.1" customHeight="1">
      <c r="I2" s="35"/>
    </row>
    <row r="3" spans="1:9" s="1031" customFormat="1" ht="20.100000000000001" customHeight="1">
      <c r="A3" s="1706" t="s">
        <v>1008</v>
      </c>
      <c r="B3" s="1706"/>
      <c r="C3" s="1706"/>
      <c r="D3" s="1706"/>
      <c r="E3" s="1706"/>
      <c r="F3" s="1706"/>
      <c r="G3" s="1706"/>
      <c r="H3" s="1706"/>
    </row>
    <row r="4" spans="1:9" s="1032" customFormat="1" ht="24" customHeight="1">
      <c r="A4" s="1707" t="s">
        <v>551</v>
      </c>
      <c r="B4" s="1707"/>
      <c r="C4" s="1707"/>
      <c r="D4" s="1707"/>
      <c r="E4" s="1707"/>
      <c r="F4" s="1707"/>
      <c r="G4" s="1707"/>
      <c r="H4" s="1707"/>
    </row>
    <row r="5" spans="1:9" s="12" customFormat="1" ht="18" customHeight="1" thickBot="1">
      <c r="A5" s="12" t="s">
        <v>151</v>
      </c>
      <c r="C5" s="86"/>
      <c r="G5" s="86"/>
      <c r="H5" s="36" t="s">
        <v>294</v>
      </c>
    </row>
    <row r="6" spans="1:9" s="257" customFormat="1" ht="16.7" customHeight="1">
      <c r="A6" s="1857" t="s">
        <v>152</v>
      </c>
      <c r="B6" s="2139"/>
      <c r="C6" s="1346" t="s">
        <v>61</v>
      </c>
      <c r="D6" s="1349" t="s">
        <v>153</v>
      </c>
      <c r="E6" s="2133" t="s">
        <v>154</v>
      </c>
      <c r="F6" s="1349" t="s">
        <v>155</v>
      </c>
      <c r="G6" s="1349" t="s">
        <v>156</v>
      </c>
      <c r="H6" s="2136" t="s">
        <v>62</v>
      </c>
    </row>
    <row r="7" spans="1:9" s="257" customFormat="1" ht="16.7" customHeight="1">
      <c r="A7" s="1859"/>
      <c r="B7" s="2140"/>
      <c r="C7" s="1347"/>
      <c r="D7" s="1833"/>
      <c r="E7" s="2134"/>
      <c r="F7" s="1833"/>
      <c r="G7" s="1833"/>
      <c r="H7" s="2137"/>
    </row>
    <row r="8" spans="1:9" s="257" customFormat="1" ht="16.7" customHeight="1">
      <c r="A8" s="1859"/>
      <c r="B8" s="2140"/>
      <c r="C8" s="1347"/>
      <c r="D8" s="1833"/>
      <c r="E8" s="2134"/>
      <c r="F8" s="1833"/>
      <c r="G8" s="1833"/>
      <c r="H8" s="2137"/>
    </row>
    <row r="9" spans="1:9" s="257" customFormat="1" ht="16.7" customHeight="1">
      <c r="A9" s="1860"/>
      <c r="B9" s="2141"/>
      <c r="C9" s="1348"/>
      <c r="D9" s="1850"/>
      <c r="E9" s="2135"/>
      <c r="F9" s="1850"/>
      <c r="G9" s="1850"/>
      <c r="H9" s="2138"/>
    </row>
    <row r="10" spans="1:9" s="14" customFormat="1" ht="18.2" customHeight="1">
      <c r="A10" s="1795" t="s">
        <v>566</v>
      </c>
      <c r="B10" s="1796"/>
      <c r="C10" s="51">
        <v>1115227</v>
      </c>
      <c r="D10" s="51">
        <v>295323</v>
      </c>
      <c r="E10" s="51">
        <v>262006</v>
      </c>
      <c r="F10" s="51">
        <v>30141</v>
      </c>
      <c r="G10" s="51">
        <v>487166</v>
      </c>
      <c r="H10" s="51">
        <v>40591</v>
      </c>
    </row>
    <row r="11" spans="1:9" s="14" customFormat="1" ht="18.2" customHeight="1">
      <c r="A11" s="1795" t="s">
        <v>936</v>
      </c>
      <c r="B11" s="1796"/>
      <c r="C11" s="51">
        <v>1124434</v>
      </c>
      <c r="D11" s="51">
        <v>266677</v>
      </c>
      <c r="E11" s="51">
        <v>298032</v>
      </c>
      <c r="F11" s="51">
        <v>28294</v>
      </c>
      <c r="G11" s="51">
        <v>497736</v>
      </c>
      <c r="H11" s="51">
        <v>33695</v>
      </c>
    </row>
    <row r="12" spans="1:9" s="14" customFormat="1" ht="18.2" customHeight="1">
      <c r="A12" s="1795" t="s">
        <v>1009</v>
      </c>
      <c r="B12" s="1796"/>
      <c r="C12" s="51">
        <v>1136457</v>
      </c>
      <c r="D12" s="51">
        <v>355579</v>
      </c>
      <c r="E12" s="51">
        <v>257018</v>
      </c>
      <c r="F12" s="51">
        <v>23857</v>
      </c>
      <c r="G12" s="51">
        <v>467086</v>
      </c>
      <c r="H12" s="51">
        <v>32917</v>
      </c>
    </row>
    <row r="13" spans="1:9" s="14" customFormat="1" ht="18.2" customHeight="1">
      <c r="A13" s="1795" t="s">
        <v>1010</v>
      </c>
      <c r="B13" s="1796"/>
      <c r="C13" s="51">
        <v>1125671</v>
      </c>
      <c r="D13" s="51">
        <v>414370</v>
      </c>
      <c r="E13" s="51">
        <v>243203</v>
      </c>
      <c r="F13" s="51">
        <v>30106</v>
      </c>
      <c r="G13" s="51">
        <v>415895</v>
      </c>
      <c r="H13" s="51">
        <v>22097</v>
      </c>
    </row>
    <row r="14" spans="1:9" s="14" customFormat="1" ht="18.2" customHeight="1">
      <c r="A14" s="1791" t="s">
        <v>1088</v>
      </c>
      <c r="B14" s="1792"/>
      <c r="C14" s="258">
        <f t="shared" ref="C14:H14" si="0">SUM(C16:C38)</f>
        <v>1149961</v>
      </c>
      <c r="D14" s="258">
        <f t="shared" si="0"/>
        <v>430429</v>
      </c>
      <c r="E14" s="258">
        <f t="shared" si="0"/>
        <v>231562</v>
      </c>
      <c r="F14" s="258">
        <f t="shared" si="0"/>
        <v>29766</v>
      </c>
      <c r="G14" s="258">
        <f t="shared" si="0"/>
        <v>402160</v>
      </c>
      <c r="H14" s="258">
        <f t="shared" si="0"/>
        <v>56044</v>
      </c>
    </row>
    <row r="15" spans="1:9" s="17" customFormat="1" ht="12.75" customHeight="1">
      <c r="A15" s="1046"/>
      <c r="B15" s="1047"/>
      <c r="C15" s="1055"/>
      <c r="D15" s="1055"/>
      <c r="E15" s="1055"/>
      <c r="F15" s="1055"/>
      <c r="G15" s="1055"/>
      <c r="H15" s="1055"/>
    </row>
    <row r="16" spans="1:9" s="18" customFormat="1" ht="18" customHeight="1">
      <c r="A16" s="1046" t="s">
        <v>224</v>
      </c>
      <c r="B16" s="65" t="s">
        <v>225</v>
      </c>
      <c r="C16" s="770">
        <f>SUM(D16:H16)</f>
        <v>0</v>
      </c>
      <c r="D16" s="807"/>
      <c r="E16" s="807"/>
      <c r="F16" s="807"/>
      <c r="G16" s="807"/>
      <c r="H16" s="807"/>
    </row>
    <row r="17" spans="1:8" s="18" customFormat="1" ht="18" customHeight="1">
      <c r="A17" s="1046" t="s">
        <v>226</v>
      </c>
      <c r="B17" s="65" t="s">
        <v>227</v>
      </c>
      <c r="C17" s="770">
        <f t="shared" ref="C17:C38" si="1">SUM(D17:H17)</f>
        <v>195622</v>
      </c>
      <c r="D17" s="807">
        <v>114542</v>
      </c>
      <c r="E17" s="807">
        <v>74810</v>
      </c>
      <c r="F17" s="807"/>
      <c r="G17" s="807"/>
      <c r="H17" s="807">
        <v>6270</v>
      </c>
    </row>
    <row r="18" spans="1:8" s="18" customFormat="1" ht="18" customHeight="1">
      <c r="A18" s="1046" t="s">
        <v>228</v>
      </c>
      <c r="B18" s="65" t="s">
        <v>229</v>
      </c>
      <c r="C18" s="770">
        <f t="shared" si="1"/>
        <v>0</v>
      </c>
      <c r="D18" s="807"/>
      <c r="E18" s="807"/>
      <c r="F18" s="807"/>
      <c r="G18" s="807"/>
      <c r="H18" s="807"/>
    </row>
    <row r="19" spans="1:8" s="18" customFormat="1" ht="18" customHeight="1">
      <c r="A19" s="1046" t="s">
        <v>230</v>
      </c>
      <c r="B19" s="65" t="s">
        <v>231</v>
      </c>
      <c r="C19" s="770">
        <f t="shared" si="1"/>
        <v>483381</v>
      </c>
      <c r="D19" s="807">
        <v>39106</v>
      </c>
      <c r="E19" s="807">
        <v>46894</v>
      </c>
      <c r="F19" s="807">
        <v>22038</v>
      </c>
      <c r="G19" s="807">
        <v>348128</v>
      </c>
      <c r="H19" s="807">
        <v>27215</v>
      </c>
    </row>
    <row r="20" spans="1:8" s="18" customFormat="1" ht="18" customHeight="1">
      <c r="A20" s="1046" t="s">
        <v>232</v>
      </c>
      <c r="B20" s="65" t="s">
        <v>233</v>
      </c>
      <c r="C20" s="770">
        <f t="shared" si="1"/>
        <v>0</v>
      </c>
      <c r="D20" s="807"/>
      <c r="E20" s="807"/>
      <c r="F20" s="807"/>
      <c r="G20" s="807"/>
      <c r="H20" s="807"/>
    </row>
    <row r="21" spans="1:8" s="18" customFormat="1" ht="18" customHeight="1">
      <c r="A21" s="1046" t="s">
        <v>234</v>
      </c>
      <c r="B21" s="65" t="s">
        <v>235</v>
      </c>
      <c r="C21" s="770">
        <f t="shared" si="1"/>
        <v>0</v>
      </c>
      <c r="D21" s="807"/>
      <c r="E21" s="807"/>
      <c r="F21" s="807"/>
      <c r="G21" s="807"/>
      <c r="H21" s="807"/>
    </row>
    <row r="22" spans="1:8" s="18" customFormat="1" ht="18" customHeight="1">
      <c r="A22" s="1046" t="s">
        <v>236</v>
      </c>
      <c r="B22" s="65" t="s">
        <v>237</v>
      </c>
      <c r="C22" s="770">
        <f t="shared" si="1"/>
        <v>187962</v>
      </c>
      <c r="D22" s="807">
        <v>126728</v>
      </c>
      <c r="E22" s="807">
        <v>32504</v>
      </c>
      <c r="F22" s="807">
        <v>1357</v>
      </c>
      <c r="G22" s="807">
        <v>23640</v>
      </c>
      <c r="H22" s="807">
        <v>3733</v>
      </c>
    </row>
    <row r="23" spans="1:8" s="18" customFormat="1" ht="18" customHeight="1">
      <c r="A23" s="1046" t="s">
        <v>238</v>
      </c>
      <c r="B23" s="65" t="s">
        <v>239</v>
      </c>
      <c r="C23" s="770">
        <f t="shared" si="1"/>
        <v>0</v>
      </c>
      <c r="D23" s="807"/>
      <c r="E23" s="807"/>
      <c r="F23" s="807"/>
      <c r="G23" s="807"/>
      <c r="H23" s="807"/>
    </row>
    <row r="24" spans="1:8" s="18" customFormat="1" ht="18" customHeight="1">
      <c r="A24" s="1046" t="s">
        <v>240</v>
      </c>
      <c r="B24" s="65" t="s">
        <v>241</v>
      </c>
      <c r="C24" s="770">
        <f t="shared" si="1"/>
        <v>0</v>
      </c>
      <c r="D24" s="807"/>
      <c r="E24" s="807"/>
      <c r="F24" s="807"/>
      <c r="G24" s="807"/>
      <c r="H24" s="807"/>
    </row>
    <row r="25" spans="1:8" s="18" customFormat="1" ht="18" customHeight="1">
      <c r="A25" s="1046" t="s">
        <v>242</v>
      </c>
      <c r="B25" s="65" t="s">
        <v>243</v>
      </c>
      <c r="C25" s="770">
        <f t="shared" si="1"/>
        <v>282996</v>
      </c>
      <c r="D25" s="807">
        <v>150053</v>
      </c>
      <c r="E25" s="807">
        <v>77354</v>
      </c>
      <c r="F25" s="807">
        <v>6371</v>
      </c>
      <c r="G25" s="807">
        <v>30392</v>
      </c>
      <c r="H25" s="809">
        <v>18826</v>
      </c>
    </row>
    <row r="26" spans="1:8" s="18" customFormat="1" ht="18" customHeight="1">
      <c r="A26" s="1046" t="s">
        <v>244</v>
      </c>
      <c r="B26" s="65" t="s">
        <v>245</v>
      </c>
      <c r="C26" s="770">
        <f t="shared" si="1"/>
        <v>0</v>
      </c>
      <c r="D26" s="807"/>
      <c r="E26" s="807"/>
      <c r="F26" s="807"/>
      <c r="G26" s="807"/>
      <c r="H26" s="807"/>
    </row>
    <row r="27" spans="1:8" s="18" customFormat="1" ht="18" customHeight="1">
      <c r="A27" s="1046" t="s">
        <v>246</v>
      </c>
      <c r="B27" s="65" t="s">
        <v>247</v>
      </c>
      <c r="C27" s="770">
        <f t="shared" si="1"/>
        <v>0</v>
      </c>
      <c r="D27" s="807"/>
      <c r="E27" s="807"/>
      <c r="F27" s="807"/>
      <c r="G27" s="807"/>
      <c r="H27" s="807"/>
    </row>
    <row r="28" spans="1:8" s="18" customFormat="1" ht="18" customHeight="1">
      <c r="A28" s="1046" t="s">
        <v>248</v>
      </c>
      <c r="B28" s="65" t="s">
        <v>249</v>
      </c>
      <c r="C28" s="770">
        <f t="shared" si="1"/>
        <v>0</v>
      </c>
      <c r="D28" s="807"/>
      <c r="E28" s="807"/>
      <c r="F28" s="807"/>
      <c r="G28" s="807"/>
      <c r="H28" s="807"/>
    </row>
    <row r="29" spans="1:8" s="18" customFormat="1" ht="18" customHeight="1">
      <c r="A29" s="1046" t="s">
        <v>250</v>
      </c>
      <c r="B29" s="65" t="s">
        <v>251</v>
      </c>
      <c r="C29" s="770">
        <f t="shared" si="1"/>
        <v>0</v>
      </c>
      <c r="D29" s="807"/>
      <c r="E29" s="807"/>
      <c r="F29" s="807"/>
      <c r="G29" s="807"/>
      <c r="H29" s="807"/>
    </row>
    <row r="30" spans="1:8" s="18" customFormat="1" ht="18" customHeight="1">
      <c r="A30" s="1046" t="s">
        <v>252</v>
      </c>
      <c r="B30" s="65" t="s">
        <v>253</v>
      </c>
      <c r="C30" s="770">
        <f t="shared" si="1"/>
        <v>0</v>
      </c>
      <c r="D30" s="807"/>
      <c r="E30" s="807"/>
      <c r="F30" s="807"/>
      <c r="G30" s="807"/>
      <c r="H30" s="807"/>
    </row>
    <row r="31" spans="1:8" s="18" customFormat="1" ht="18" customHeight="1">
      <c r="A31" s="1046" t="s">
        <v>254</v>
      </c>
      <c r="B31" s="65" t="s">
        <v>255</v>
      </c>
      <c r="C31" s="770">
        <f t="shared" si="1"/>
        <v>0</v>
      </c>
      <c r="D31" s="807"/>
      <c r="E31" s="807"/>
      <c r="F31" s="807"/>
      <c r="G31" s="807"/>
      <c r="H31" s="807"/>
    </row>
    <row r="32" spans="1:8" s="18" customFormat="1" ht="18" customHeight="1">
      <c r="A32" s="1046" t="s">
        <v>256</v>
      </c>
      <c r="B32" s="65" t="s">
        <v>257</v>
      </c>
      <c r="C32" s="770">
        <f t="shared" si="1"/>
        <v>0</v>
      </c>
      <c r="D32" s="807"/>
      <c r="E32" s="807"/>
      <c r="F32" s="807"/>
      <c r="G32" s="807"/>
      <c r="H32" s="807"/>
    </row>
    <row r="33" spans="1:9" s="18" customFormat="1" ht="18" customHeight="1">
      <c r="A33" s="1046" t="s">
        <v>258</v>
      </c>
      <c r="B33" s="65" t="s">
        <v>259</v>
      </c>
      <c r="C33" s="770">
        <f t="shared" si="1"/>
        <v>0</v>
      </c>
      <c r="D33" s="807"/>
      <c r="E33" s="807"/>
      <c r="F33" s="807"/>
      <c r="G33" s="807"/>
      <c r="H33" s="807"/>
    </row>
    <row r="34" spans="1:9" s="18" customFormat="1" ht="18" customHeight="1">
      <c r="A34" s="1046" t="s">
        <v>260</v>
      </c>
      <c r="B34" s="65" t="s">
        <v>261</v>
      </c>
      <c r="C34" s="770">
        <f t="shared" si="1"/>
        <v>0</v>
      </c>
      <c r="D34" s="807"/>
      <c r="E34" s="807"/>
      <c r="F34" s="807"/>
      <c r="G34" s="807"/>
      <c r="H34" s="807"/>
    </row>
    <row r="35" spans="1:9" s="18" customFormat="1" ht="18" customHeight="1">
      <c r="A35" s="1046" t="s">
        <v>262</v>
      </c>
      <c r="B35" s="65" t="s">
        <v>263</v>
      </c>
      <c r="C35" s="770">
        <f t="shared" si="1"/>
        <v>0</v>
      </c>
      <c r="D35" s="807"/>
      <c r="E35" s="807"/>
      <c r="F35" s="807"/>
      <c r="G35" s="807"/>
      <c r="H35" s="807"/>
    </row>
    <row r="36" spans="1:9" s="18" customFormat="1" ht="18" customHeight="1">
      <c r="A36" s="1046" t="s">
        <v>264</v>
      </c>
      <c r="B36" s="65" t="s">
        <v>265</v>
      </c>
      <c r="C36" s="770">
        <f t="shared" si="1"/>
        <v>0</v>
      </c>
      <c r="D36" s="807"/>
      <c r="E36" s="807"/>
      <c r="F36" s="807"/>
      <c r="G36" s="807"/>
      <c r="H36" s="807"/>
    </row>
    <row r="37" spans="1:9" s="18" customFormat="1" ht="18" customHeight="1">
      <c r="A37" s="1046" t="s">
        <v>266</v>
      </c>
      <c r="B37" s="65" t="s">
        <v>267</v>
      </c>
      <c r="C37" s="770">
        <f t="shared" si="1"/>
        <v>0</v>
      </c>
      <c r="D37" s="807"/>
      <c r="E37" s="807"/>
      <c r="F37" s="807"/>
      <c r="G37" s="807"/>
      <c r="H37" s="807"/>
    </row>
    <row r="38" spans="1:9" s="18" customFormat="1" ht="18" customHeight="1" thickBot="1">
      <c r="A38" s="1044" t="s">
        <v>268</v>
      </c>
      <c r="B38" s="68" t="s">
        <v>269</v>
      </c>
      <c r="C38" s="259">
        <f t="shared" si="1"/>
        <v>0</v>
      </c>
      <c r="D38" s="806"/>
      <c r="E38" s="806"/>
      <c r="F38" s="806"/>
      <c r="G38" s="806"/>
      <c r="H38" s="806"/>
    </row>
    <row r="39" spans="1:9" s="20" customFormat="1" ht="11.1" customHeight="1">
      <c r="A39" s="190" t="s">
        <v>1201</v>
      </c>
      <c r="B39" s="177"/>
      <c r="C39" s="200"/>
      <c r="D39" s="100"/>
      <c r="E39" s="100"/>
      <c r="F39" s="100"/>
      <c r="G39" s="200"/>
      <c r="H39" s="260" t="s">
        <v>1205</v>
      </c>
    </row>
    <row r="40" spans="1:9" s="18" customFormat="1" ht="11.25">
      <c r="C40" s="1068"/>
      <c r="G40" s="1068"/>
      <c r="H40" s="1046"/>
    </row>
    <row r="41" spans="1:9" s="18" customFormat="1" ht="11.25">
      <c r="A41" s="23"/>
      <c r="B41" s="23"/>
      <c r="C41" s="93"/>
      <c r="G41" s="93"/>
      <c r="H41" s="93"/>
      <c r="I41" s="23"/>
    </row>
    <row r="42" spans="1:9" s="18" customFormat="1" ht="11.25">
      <c r="A42" s="23"/>
      <c r="B42" s="23"/>
      <c r="C42" s="93"/>
      <c r="G42" s="93"/>
      <c r="H42" s="93"/>
      <c r="I42" s="23"/>
    </row>
    <row r="43" spans="1:9" s="18" customFormat="1" ht="11.25">
      <c r="A43" s="23"/>
      <c r="B43" s="23"/>
      <c r="C43" s="93"/>
      <c r="G43" s="93"/>
      <c r="H43" s="93"/>
      <c r="I43" s="23"/>
    </row>
    <row r="44" spans="1:9" s="18" customFormat="1" ht="11.25">
      <c r="A44" s="23"/>
      <c r="B44" s="23"/>
      <c r="C44" s="93"/>
      <c r="G44" s="93"/>
      <c r="H44" s="93"/>
      <c r="I44" s="23"/>
    </row>
    <row r="45" spans="1:9" s="18" customFormat="1" ht="11.25">
      <c r="A45" s="23"/>
      <c r="B45" s="23"/>
      <c r="C45" s="93"/>
      <c r="G45" s="93"/>
      <c r="H45" s="93"/>
      <c r="I45" s="23"/>
    </row>
    <row r="46" spans="1:9" s="18" customFormat="1" ht="11.25">
      <c r="A46" s="23"/>
      <c r="B46" s="23"/>
      <c r="C46" s="93"/>
      <c r="G46" s="93"/>
      <c r="H46" s="93"/>
      <c r="I46" s="23"/>
    </row>
    <row r="47" spans="1:9" s="18" customFormat="1" ht="11.25">
      <c r="A47" s="23"/>
      <c r="B47" s="23"/>
      <c r="C47" s="93"/>
      <c r="G47" s="93"/>
      <c r="H47" s="93"/>
      <c r="I47" s="23"/>
    </row>
    <row r="48" spans="1:9" s="18" customFormat="1" ht="11.25">
      <c r="A48" s="23"/>
      <c r="B48" s="23"/>
      <c r="C48" s="93"/>
      <c r="G48" s="93"/>
      <c r="H48" s="93"/>
      <c r="I48" s="23"/>
    </row>
    <row r="49" spans="1:9" s="18" customFormat="1" ht="11.25">
      <c r="A49" s="23"/>
      <c r="B49" s="23"/>
      <c r="C49" s="93"/>
      <c r="G49" s="93"/>
      <c r="H49" s="93"/>
      <c r="I49" s="23"/>
    </row>
    <row r="50" spans="1:9" s="18" customFormat="1" ht="11.25">
      <c r="A50" s="23"/>
      <c r="B50" s="23"/>
      <c r="C50" s="93"/>
      <c r="G50" s="93"/>
      <c r="H50" s="93"/>
      <c r="I50" s="23"/>
    </row>
    <row r="51" spans="1:9" s="18" customFormat="1" ht="11.25">
      <c r="A51" s="23"/>
      <c r="B51" s="23"/>
      <c r="C51" s="93"/>
      <c r="G51" s="93"/>
      <c r="H51" s="93"/>
      <c r="I51" s="23"/>
    </row>
    <row r="52" spans="1:9" s="18" customFormat="1" ht="11.25">
      <c r="A52" s="23"/>
      <c r="B52" s="23"/>
      <c r="C52" s="93"/>
      <c r="G52" s="93"/>
      <c r="H52" s="93"/>
      <c r="I52" s="23"/>
    </row>
    <row r="53" spans="1:9" s="18" customFormat="1" ht="11.25">
      <c r="A53" s="23"/>
      <c r="B53" s="23"/>
      <c r="C53" s="93"/>
      <c r="G53" s="93"/>
      <c r="H53" s="93"/>
      <c r="I53" s="23"/>
    </row>
    <row r="54" spans="1:9" s="18" customFormat="1" ht="11.25">
      <c r="A54" s="23"/>
      <c r="B54" s="23"/>
      <c r="C54" s="93"/>
      <c r="G54" s="93"/>
      <c r="H54" s="93"/>
      <c r="I54" s="23"/>
    </row>
    <row r="55" spans="1:9" s="18" customFormat="1" ht="11.25">
      <c r="A55" s="23"/>
      <c r="B55" s="23"/>
      <c r="C55" s="93"/>
      <c r="G55" s="93"/>
      <c r="H55" s="93"/>
      <c r="I55" s="23"/>
    </row>
    <row r="56" spans="1:9" s="18" customFormat="1" ht="11.25">
      <c r="A56" s="23"/>
      <c r="B56" s="23"/>
      <c r="C56" s="93"/>
      <c r="G56" s="93"/>
      <c r="H56" s="93"/>
      <c r="I56" s="23"/>
    </row>
    <row r="57" spans="1:9" s="18" customFormat="1" ht="11.25">
      <c r="A57" s="23"/>
      <c r="B57" s="23"/>
      <c r="C57" s="93"/>
      <c r="G57" s="93"/>
      <c r="H57" s="93"/>
      <c r="I57" s="23"/>
    </row>
    <row r="58" spans="1:9" s="18" customFormat="1" ht="11.25">
      <c r="A58" s="23"/>
      <c r="B58" s="23"/>
      <c r="C58" s="93"/>
      <c r="G58" s="93"/>
      <c r="H58" s="93"/>
      <c r="I58" s="23"/>
    </row>
    <row r="59" spans="1:9" s="18" customFormat="1" ht="11.25">
      <c r="A59" s="23"/>
      <c r="B59" s="23"/>
      <c r="C59" s="93"/>
      <c r="G59" s="93"/>
      <c r="H59" s="93"/>
      <c r="I59" s="23"/>
    </row>
    <row r="60" spans="1:9" s="18" customFormat="1" ht="11.25">
      <c r="A60" s="23"/>
      <c r="B60" s="23"/>
      <c r="C60" s="93"/>
      <c r="G60" s="93"/>
      <c r="H60" s="93"/>
      <c r="I60" s="23"/>
    </row>
    <row r="61" spans="1:9" s="18" customFormat="1" ht="11.25">
      <c r="A61" s="23"/>
      <c r="B61" s="23"/>
      <c r="C61" s="93"/>
      <c r="G61" s="93"/>
      <c r="H61" s="93"/>
      <c r="I61" s="23"/>
    </row>
    <row r="62" spans="1:9" s="18" customFormat="1" ht="11.25">
      <c r="A62" s="23"/>
      <c r="B62" s="23"/>
      <c r="C62" s="93"/>
      <c r="G62" s="93"/>
      <c r="H62" s="93"/>
      <c r="I62" s="23"/>
    </row>
    <row r="63" spans="1:9" s="18" customFormat="1" ht="11.25">
      <c r="A63" s="23"/>
      <c r="B63" s="23"/>
      <c r="C63" s="93"/>
      <c r="G63" s="93"/>
      <c r="H63" s="93"/>
      <c r="I63" s="23"/>
    </row>
    <row r="64" spans="1:9" s="18" customFormat="1" ht="11.25">
      <c r="A64" s="23"/>
      <c r="B64" s="23"/>
      <c r="C64" s="93"/>
      <c r="G64" s="93"/>
      <c r="H64" s="93"/>
      <c r="I64" s="23"/>
    </row>
    <row r="65" spans="1:9" s="18" customFormat="1" ht="11.25">
      <c r="A65" s="23"/>
      <c r="B65" s="23"/>
      <c r="C65" s="93"/>
      <c r="G65" s="93"/>
      <c r="H65" s="93"/>
      <c r="I65" s="23"/>
    </row>
    <row r="66" spans="1:9" s="18" customFormat="1" ht="11.25">
      <c r="A66" s="23"/>
      <c r="B66" s="23"/>
      <c r="C66" s="93"/>
      <c r="G66" s="93"/>
      <c r="H66" s="93"/>
      <c r="I66" s="23"/>
    </row>
    <row r="67" spans="1:9" s="18" customFormat="1" ht="11.25">
      <c r="A67" s="23"/>
      <c r="B67" s="23"/>
      <c r="C67" s="93"/>
      <c r="G67" s="93"/>
      <c r="H67" s="93"/>
      <c r="I67" s="23"/>
    </row>
    <row r="68" spans="1:9" s="18" customFormat="1" ht="11.25">
      <c r="A68" s="23"/>
      <c r="B68" s="23"/>
      <c r="C68" s="93"/>
      <c r="G68" s="93"/>
      <c r="H68" s="93"/>
      <c r="I68" s="23"/>
    </row>
    <row r="69" spans="1:9" s="18" customFormat="1" ht="11.25">
      <c r="A69" s="23"/>
      <c r="B69" s="23"/>
      <c r="C69" s="93"/>
      <c r="G69" s="93"/>
      <c r="H69" s="93"/>
      <c r="I69" s="23"/>
    </row>
    <row r="70" spans="1:9" s="18" customFormat="1" ht="11.25">
      <c r="A70" s="23"/>
      <c r="B70" s="23"/>
      <c r="C70" s="93"/>
      <c r="G70" s="93"/>
      <c r="H70" s="93"/>
      <c r="I70" s="23"/>
    </row>
    <row r="71" spans="1:9" s="18" customFormat="1" ht="11.25">
      <c r="A71" s="23"/>
      <c r="B71" s="23"/>
      <c r="C71" s="93"/>
      <c r="G71" s="93"/>
      <c r="H71" s="93"/>
      <c r="I71" s="23"/>
    </row>
    <row r="72" spans="1:9" s="18" customFormat="1" ht="11.25">
      <c r="A72" s="23"/>
      <c r="B72" s="23"/>
      <c r="C72" s="93"/>
      <c r="G72" s="93"/>
      <c r="H72" s="93"/>
      <c r="I72" s="23"/>
    </row>
    <row r="73" spans="1:9" s="18" customFormat="1" ht="11.25">
      <c r="A73" s="23"/>
      <c r="B73" s="23"/>
      <c r="C73" s="93"/>
      <c r="G73" s="93"/>
      <c r="H73" s="93"/>
      <c r="I73" s="23"/>
    </row>
    <row r="74" spans="1:9" s="18" customFormat="1" ht="11.25">
      <c r="A74" s="23"/>
      <c r="B74" s="23"/>
      <c r="C74" s="93"/>
      <c r="G74" s="93"/>
      <c r="H74" s="93"/>
      <c r="I74" s="23"/>
    </row>
    <row r="75" spans="1:9" s="18" customFormat="1" ht="11.25">
      <c r="A75" s="23"/>
      <c r="B75" s="23"/>
      <c r="C75" s="93"/>
      <c r="G75" s="93"/>
      <c r="H75" s="93"/>
      <c r="I75" s="23"/>
    </row>
    <row r="76" spans="1:9" s="18" customFormat="1" ht="11.25">
      <c r="A76" s="23"/>
      <c r="B76" s="23"/>
      <c r="C76" s="93"/>
      <c r="G76" s="93"/>
      <c r="H76" s="93"/>
      <c r="I76" s="23"/>
    </row>
    <row r="77" spans="1:9" s="18" customFormat="1" ht="11.25">
      <c r="A77" s="23"/>
      <c r="B77" s="23"/>
      <c r="C77" s="93"/>
      <c r="G77" s="93"/>
      <c r="H77" s="93"/>
      <c r="I77" s="23"/>
    </row>
    <row r="78" spans="1:9" s="18" customFormat="1" ht="11.25">
      <c r="A78" s="23"/>
      <c r="B78" s="23"/>
      <c r="C78" s="93"/>
      <c r="G78" s="93"/>
      <c r="H78" s="93"/>
      <c r="I78" s="23"/>
    </row>
    <row r="79" spans="1:9" s="18" customFormat="1" ht="11.25">
      <c r="A79" s="23"/>
      <c r="B79" s="23"/>
      <c r="C79" s="93"/>
      <c r="G79" s="93"/>
      <c r="H79" s="93"/>
      <c r="I79" s="23"/>
    </row>
    <row r="80" spans="1:9" s="18" customFormat="1" ht="11.25">
      <c r="A80" s="23"/>
      <c r="B80" s="23"/>
      <c r="C80" s="93"/>
      <c r="G80" s="93"/>
      <c r="H80" s="93"/>
      <c r="I80" s="23"/>
    </row>
    <row r="81" spans="1:9" s="18" customFormat="1" ht="11.25">
      <c r="A81" s="23"/>
      <c r="B81" s="23"/>
      <c r="C81" s="93"/>
      <c r="G81" s="93"/>
      <c r="H81" s="93"/>
      <c r="I81" s="23"/>
    </row>
    <row r="82" spans="1:9" s="18" customFormat="1" ht="11.25">
      <c r="A82" s="23"/>
      <c r="B82" s="23"/>
      <c r="C82" s="93"/>
      <c r="G82" s="93"/>
      <c r="H82" s="93"/>
      <c r="I82" s="23"/>
    </row>
    <row r="83" spans="1:9" s="18" customFormat="1" ht="11.25">
      <c r="A83" s="23"/>
      <c r="B83" s="23"/>
      <c r="C83" s="93"/>
      <c r="G83" s="93"/>
      <c r="H83" s="93"/>
      <c r="I83" s="23"/>
    </row>
    <row r="84" spans="1:9" s="18" customFormat="1" ht="11.25">
      <c r="A84" s="23"/>
      <c r="B84" s="23"/>
      <c r="C84" s="93"/>
      <c r="G84" s="93"/>
      <c r="H84" s="93"/>
      <c r="I84" s="23"/>
    </row>
    <row r="85" spans="1:9" s="18" customFormat="1" ht="11.25">
      <c r="A85" s="23"/>
      <c r="B85" s="23"/>
      <c r="C85" s="93"/>
      <c r="G85" s="93"/>
      <c r="H85" s="93"/>
      <c r="I85" s="23"/>
    </row>
    <row r="86" spans="1:9" s="18" customFormat="1" ht="11.25">
      <c r="A86" s="23"/>
      <c r="B86" s="23"/>
      <c r="C86" s="93"/>
      <c r="G86" s="93"/>
      <c r="H86" s="93"/>
      <c r="I86" s="23"/>
    </row>
    <row r="87" spans="1:9" s="18" customFormat="1" ht="11.25">
      <c r="A87" s="23"/>
      <c r="B87" s="23"/>
      <c r="C87" s="93"/>
      <c r="G87" s="93"/>
      <c r="H87" s="93"/>
      <c r="I87" s="23"/>
    </row>
    <row r="88" spans="1:9" s="18" customFormat="1" ht="11.25">
      <c r="A88" s="23"/>
      <c r="B88" s="23"/>
      <c r="C88" s="93"/>
      <c r="G88" s="93"/>
      <c r="H88" s="93"/>
      <c r="I88" s="23"/>
    </row>
    <row r="89" spans="1:9" s="18" customFormat="1" ht="11.25">
      <c r="A89" s="23"/>
      <c r="B89" s="23"/>
      <c r="C89" s="93"/>
      <c r="G89" s="93"/>
      <c r="H89" s="93"/>
      <c r="I89" s="23"/>
    </row>
    <row r="90" spans="1:9" s="18" customFormat="1" ht="11.25">
      <c r="A90" s="23"/>
      <c r="B90" s="23"/>
      <c r="C90" s="93"/>
      <c r="G90" s="93"/>
      <c r="H90" s="93"/>
      <c r="I90" s="23"/>
    </row>
    <row r="91" spans="1:9" s="18" customFormat="1" ht="11.25">
      <c r="A91" s="23"/>
      <c r="B91" s="23"/>
      <c r="C91" s="93"/>
      <c r="G91" s="93"/>
      <c r="H91" s="93"/>
      <c r="I91" s="23"/>
    </row>
    <row r="92" spans="1:9" s="18" customFormat="1" ht="11.25">
      <c r="A92" s="23"/>
      <c r="B92" s="23"/>
      <c r="C92" s="93"/>
      <c r="G92" s="93"/>
      <c r="H92" s="93"/>
      <c r="I92" s="23"/>
    </row>
    <row r="93" spans="1:9" s="18" customFormat="1" ht="11.25">
      <c r="A93" s="23"/>
      <c r="B93" s="23"/>
      <c r="C93" s="93"/>
      <c r="G93" s="93"/>
      <c r="H93" s="93"/>
      <c r="I93" s="23"/>
    </row>
    <row r="94" spans="1:9" s="18" customFormat="1" ht="11.25">
      <c r="A94" s="23"/>
      <c r="B94" s="23"/>
      <c r="C94" s="93"/>
      <c r="G94" s="93"/>
      <c r="H94" s="93"/>
      <c r="I94" s="23"/>
    </row>
    <row r="95" spans="1:9" s="18" customFormat="1" ht="11.25">
      <c r="A95" s="23"/>
      <c r="B95" s="23"/>
      <c r="C95" s="93"/>
      <c r="G95" s="93"/>
      <c r="H95" s="93"/>
      <c r="I95" s="23"/>
    </row>
    <row r="96" spans="1:9" s="18" customFormat="1" ht="11.25">
      <c r="A96" s="23"/>
      <c r="B96" s="23"/>
      <c r="C96" s="93"/>
      <c r="G96" s="93"/>
      <c r="H96" s="93"/>
      <c r="I96" s="23"/>
    </row>
    <row r="97" spans="1:9" s="18" customFormat="1" ht="11.25">
      <c r="A97" s="23"/>
      <c r="B97" s="23"/>
      <c r="C97" s="93"/>
      <c r="G97" s="93"/>
      <c r="H97" s="93"/>
      <c r="I97" s="23"/>
    </row>
    <row r="98" spans="1:9" s="18" customFormat="1" ht="11.25">
      <c r="A98" s="23"/>
      <c r="B98" s="23"/>
      <c r="C98" s="93"/>
      <c r="G98" s="93"/>
      <c r="H98" s="93"/>
      <c r="I98" s="23"/>
    </row>
    <row r="99" spans="1:9" s="18" customFormat="1" ht="11.25">
      <c r="A99" s="23"/>
      <c r="B99" s="23"/>
      <c r="C99" s="93"/>
      <c r="G99" s="93"/>
      <c r="H99" s="93"/>
      <c r="I99" s="23"/>
    </row>
    <row r="100" spans="1:9" s="18" customFormat="1" ht="11.25">
      <c r="A100" s="23"/>
      <c r="B100" s="23"/>
      <c r="C100" s="93"/>
      <c r="G100" s="93"/>
      <c r="H100" s="93"/>
      <c r="I100" s="23"/>
    </row>
    <row r="101" spans="1:9" s="18" customFormat="1" ht="11.25">
      <c r="A101" s="23"/>
      <c r="B101" s="23"/>
      <c r="C101" s="93"/>
      <c r="G101" s="93"/>
      <c r="H101" s="93"/>
      <c r="I101" s="23"/>
    </row>
    <row r="102" spans="1:9" s="18" customFormat="1" ht="11.25">
      <c r="A102" s="23"/>
      <c r="B102" s="23"/>
      <c r="C102" s="93"/>
      <c r="G102" s="93"/>
      <c r="H102" s="93"/>
      <c r="I102" s="23"/>
    </row>
    <row r="103" spans="1:9" s="18" customFormat="1" ht="11.25">
      <c r="A103" s="23"/>
      <c r="B103" s="23"/>
      <c r="C103" s="93"/>
      <c r="G103" s="93"/>
      <c r="H103" s="93"/>
      <c r="I103" s="23"/>
    </row>
  </sheetData>
  <sheetProtection selectLockedCells="1"/>
  <mergeCells count="14">
    <mergeCell ref="A10:B10"/>
    <mergeCell ref="A14:B14"/>
    <mergeCell ref="A11:B11"/>
    <mergeCell ref="A12:B12"/>
    <mergeCell ref="A13:B13"/>
    <mergeCell ref="A3:H3"/>
    <mergeCell ref="A4:H4"/>
    <mergeCell ref="C6:C9"/>
    <mergeCell ref="D6:D9"/>
    <mergeCell ref="E6:E9"/>
    <mergeCell ref="F6:F9"/>
    <mergeCell ref="G6:G9"/>
    <mergeCell ref="H6:H9"/>
    <mergeCell ref="A6:B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0"/>
  </sheetPr>
  <dimension ref="A1:W102"/>
  <sheetViews>
    <sheetView view="pageBreakPreview" topLeftCell="A7" zoomScaleNormal="100" zoomScaleSheetLayoutView="100" workbookViewId="0">
      <selection activeCell="D21" sqref="D21"/>
    </sheetView>
  </sheetViews>
  <sheetFormatPr defaultRowHeight="11.25"/>
  <cols>
    <col min="1" max="1" width="5.625" style="255" customWidth="1"/>
    <col min="2" max="2" width="10.625" style="255" customWidth="1"/>
    <col min="3" max="3" width="7.875" style="255" customWidth="1"/>
    <col min="4" max="5" width="7.625" style="255" customWidth="1"/>
    <col min="6" max="10" width="8.625" style="255" customWidth="1"/>
    <col min="11" max="11" width="5.625" style="255" customWidth="1"/>
    <col min="12" max="12" width="10.25" style="255" customWidth="1"/>
    <col min="13" max="13" width="6.625" style="255" customWidth="1"/>
    <col min="14" max="14" width="7.125" style="255" customWidth="1"/>
    <col min="15" max="16" width="6.625" style="255" customWidth="1"/>
    <col min="17" max="17" width="8.125" style="255" customWidth="1"/>
    <col min="18" max="18" width="6.625" style="255" customWidth="1"/>
    <col min="19" max="19" width="8.625" style="255" customWidth="1"/>
    <col min="20" max="20" width="8.125" style="255" customWidth="1"/>
    <col min="21" max="21" width="7.625" style="255" customWidth="1"/>
    <col min="22" max="22" width="9.75" style="255" customWidth="1"/>
    <col min="23" max="16384" width="9" style="255"/>
  </cols>
  <sheetData>
    <row r="1" spans="1:23" s="965" customFormat="1" ht="14.1" customHeight="1">
      <c r="A1" s="931"/>
      <c r="B1" s="931"/>
      <c r="C1" s="962"/>
      <c r="D1" s="963"/>
      <c r="E1" s="964"/>
      <c r="F1" s="962"/>
      <c r="G1" s="963"/>
      <c r="H1" s="962"/>
      <c r="J1" s="935" t="s">
        <v>983</v>
      </c>
      <c r="K1" s="931" t="s">
        <v>984</v>
      </c>
      <c r="L1" s="931"/>
      <c r="M1" s="962"/>
      <c r="N1" s="963"/>
      <c r="O1" s="964"/>
      <c r="P1" s="962"/>
      <c r="Q1" s="963"/>
      <c r="R1" s="963"/>
      <c r="S1" s="963"/>
      <c r="T1" s="935"/>
      <c r="U1" s="963"/>
    </row>
    <row r="2" spans="1:23" s="226" customFormat="1" ht="14.1" customHeight="1">
      <c r="A2" s="224"/>
      <c r="B2" s="224"/>
      <c r="C2" s="223"/>
      <c r="D2" s="224"/>
      <c r="E2" s="225"/>
      <c r="F2" s="223"/>
      <c r="G2" s="224"/>
      <c r="H2" s="223"/>
      <c r="I2" s="225"/>
      <c r="J2" s="224"/>
      <c r="M2" s="225"/>
      <c r="N2" s="225"/>
      <c r="O2" s="225"/>
      <c r="P2" s="225"/>
      <c r="Q2" s="223"/>
      <c r="R2" s="224"/>
      <c r="S2" s="224"/>
      <c r="T2" s="224"/>
      <c r="U2" s="224"/>
    </row>
    <row r="3" spans="1:23" s="226" customFormat="1" ht="20.100000000000001" customHeight="1">
      <c r="A3" s="2142" t="s">
        <v>908</v>
      </c>
      <c r="B3" s="2142"/>
      <c r="C3" s="2142"/>
      <c r="D3" s="2142"/>
      <c r="E3" s="2142"/>
      <c r="F3" s="2142"/>
      <c r="G3" s="2142"/>
      <c r="H3" s="2142"/>
      <c r="I3" s="2142"/>
      <c r="J3" s="2142"/>
      <c r="K3" s="2142" t="s">
        <v>757</v>
      </c>
      <c r="L3" s="2142"/>
      <c r="M3" s="2142"/>
      <c r="N3" s="2142"/>
      <c r="O3" s="2142"/>
      <c r="P3" s="2142"/>
      <c r="Q3" s="2142"/>
      <c r="R3" s="2142"/>
      <c r="S3" s="2142"/>
      <c r="T3" s="2142"/>
      <c r="U3" s="2142"/>
    </row>
    <row r="4" spans="1:23" s="227" customFormat="1" ht="24" customHeight="1">
      <c r="A4" s="2158" t="s">
        <v>758</v>
      </c>
      <c r="B4" s="2158"/>
      <c r="C4" s="2158"/>
      <c r="D4" s="2158"/>
      <c r="E4" s="2158"/>
      <c r="F4" s="2158"/>
      <c r="G4" s="2158"/>
      <c r="H4" s="2158"/>
      <c r="I4" s="2158"/>
      <c r="J4" s="2158"/>
      <c r="K4" s="2151" t="s">
        <v>759</v>
      </c>
      <c r="L4" s="2151"/>
      <c r="M4" s="2151"/>
      <c r="N4" s="2151"/>
      <c r="O4" s="2151"/>
      <c r="P4" s="2151"/>
      <c r="Q4" s="2151"/>
      <c r="R4" s="2151"/>
      <c r="S4" s="2151"/>
      <c r="T4" s="2151"/>
      <c r="U4" s="2151"/>
    </row>
    <row r="5" spans="1:23" s="226" customFormat="1" ht="18" customHeight="1" thickBot="1">
      <c r="A5" s="12" t="s">
        <v>452</v>
      </c>
      <c r="B5" s="12"/>
      <c r="C5" s="228"/>
      <c r="E5" s="229"/>
      <c r="F5" s="228"/>
      <c r="H5" s="228"/>
      <c r="J5" s="230" t="s">
        <v>453</v>
      </c>
      <c r="K5" s="12" t="s">
        <v>452</v>
      </c>
      <c r="L5" s="12"/>
      <c r="M5" s="229"/>
      <c r="N5" s="231"/>
      <c r="O5" s="229"/>
      <c r="P5" s="229"/>
      <c r="Q5" s="228"/>
      <c r="U5" s="230" t="s">
        <v>453</v>
      </c>
    </row>
    <row r="6" spans="1:23" s="232" customFormat="1" ht="27" customHeight="1">
      <c r="A6" s="1896" t="s">
        <v>152</v>
      </c>
      <c r="B6" s="1897"/>
      <c r="C6" s="2147" t="s">
        <v>454</v>
      </c>
      <c r="D6" s="2143" t="s">
        <v>455</v>
      </c>
      <c r="E6" s="2145" t="s">
        <v>456</v>
      </c>
      <c r="F6" s="2154" t="s">
        <v>457</v>
      </c>
      <c r="G6" s="2152"/>
      <c r="H6" s="2152"/>
      <c r="I6" s="2155"/>
      <c r="J6" s="2152" t="s">
        <v>460</v>
      </c>
      <c r="K6" s="1896" t="s">
        <v>152</v>
      </c>
      <c r="L6" s="1897"/>
      <c r="M6" s="2149" t="s">
        <v>996</v>
      </c>
      <c r="N6" s="2145" t="s">
        <v>959</v>
      </c>
      <c r="O6" s="2154" t="s">
        <v>458</v>
      </c>
      <c r="P6" s="2152"/>
      <c r="Q6" s="2152"/>
      <c r="R6" s="2152"/>
      <c r="S6" s="2152"/>
      <c r="T6" s="2152"/>
      <c r="U6" s="2152"/>
      <c r="V6" s="2156" t="s">
        <v>1090</v>
      </c>
    </row>
    <row r="7" spans="1:23" s="232" customFormat="1" ht="66.95" customHeight="1">
      <c r="A7" s="1900"/>
      <c r="B7" s="1901"/>
      <c r="C7" s="2148"/>
      <c r="D7" s="2144"/>
      <c r="E7" s="2146"/>
      <c r="F7" s="1062"/>
      <c r="G7" s="233" t="s">
        <v>459</v>
      </c>
      <c r="H7" s="233" t="s">
        <v>461</v>
      </c>
      <c r="I7" s="233" t="s">
        <v>462</v>
      </c>
      <c r="J7" s="2153"/>
      <c r="K7" s="1900"/>
      <c r="L7" s="1901"/>
      <c r="M7" s="2150"/>
      <c r="N7" s="2146"/>
      <c r="O7" s="1062"/>
      <c r="P7" s="233" t="s">
        <v>997</v>
      </c>
      <c r="Q7" s="234" t="s">
        <v>960</v>
      </c>
      <c r="R7" s="233" t="s">
        <v>995</v>
      </c>
      <c r="S7" s="235" t="s">
        <v>961</v>
      </c>
      <c r="T7" s="236" t="s">
        <v>994</v>
      </c>
      <c r="U7" s="237" t="s">
        <v>998</v>
      </c>
      <c r="V7" s="2157"/>
    </row>
    <row r="8" spans="1:23" s="232" customFormat="1" ht="15.95" customHeight="1">
      <c r="A8" s="1795" t="s">
        <v>566</v>
      </c>
      <c r="B8" s="1919"/>
      <c r="C8" s="238">
        <v>5122</v>
      </c>
      <c r="D8" s="238">
        <v>11</v>
      </c>
      <c r="E8" s="238">
        <v>4</v>
      </c>
      <c r="F8" s="238">
        <v>110</v>
      </c>
      <c r="G8" s="238">
        <v>83</v>
      </c>
      <c r="H8" s="238">
        <v>9</v>
      </c>
      <c r="I8" s="238">
        <v>18</v>
      </c>
      <c r="J8" s="238">
        <v>285</v>
      </c>
      <c r="K8" s="1795" t="s">
        <v>566</v>
      </c>
      <c r="L8" s="1919"/>
      <c r="M8" s="239">
        <v>25</v>
      </c>
      <c r="N8" s="239">
        <v>127</v>
      </c>
      <c r="O8" s="825">
        <v>4555</v>
      </c>
      <c r="P8" s="825">
        <v>3947</v>
      </c>
      <c r="Q8" s="825">
        <v>19</v>
      </c>
      <c r="R8" s="825">
        <v>510</v>
      </c>
      <c r="S8" s="825">
        <v>78</v>
      </c>
      <c r="T8" s="825">
        <v>1</v>
      </c>
      <c r="U8" s="239" t="s">
        <v>72</v>
      </c>
      <c r="V8" s="1077" t="s">
        <v>1091</v>
      </c>
    </row>
    <row r="9" spans="1:23" s="232" customFormat="1" ht="15.95" customHeight="1">
      <c r="A9" s="1795" t="s">
        <v>936</v>
      </c>
      <c r="B9" s="1919"/>
      <c r="C9" s="238">
        <v>5045</v>
      </c>
      <c r="D9" s="238">
        <v>9</v>
      </c>
      <c r="E9" s="238">
        <v>2</v>
      </c>
      <c r="F9" s="238">
        <v>80</v>
      </c>
      <c r="G9" s="238">
        <v>61</v>
      </c>
      <c r="H9" s="238">
        <v>9</v>
      </c>
      <c r="I9" s="238">
        <v>10</v>
      </c>
      <c r="J9" s="238">
        <v>275</v>
      </c>
      <c r="K9" s="1795" t="s">
        <v>936</v>
      </c>
      <c r="L9" s="1919"/>
      <c r="M9" s="239">
        <v>19</v>
      </c>
      <c r="N9" s="239">
        <v>104</v>
      </c>
      <c r="O9" s="825">
        <v>4556</v>
      </c>
      <c r="P9" s="825">
        <v>3916</v>
      </c>
      <c r="Q9" s="825">
        <v>28</v>
      </c>
      <c r="R9" s="825">
        <v>508</v>
      </c>
      <c r="S9" s="825">
        <v>81</v>
      </c>
      <c r="T9" s="825">
        <v>23</v>
      </c>
      <c r="U9" s="239" t="s">
        <v>72</v>
      </c>
      <c r="V9" s="1077" t="s">
        <v>1091</v>
      </c>
    </row>
    <row r="10" spans="1:23" s="232" customFormat="1" ht="15.95" customHeight="1">
      <c r="A10" s="1795" t="s">
        <v>1009</v>
      </c>
      <c r="B10" s="1796"/>
      <c r="C10" s="238">
        <v>4752</v>
      </c>
      <c r="D10" s="238">
        <v>11</v>
      </c>
      <c r="E10" s="238">
        <v>4</v>
      </c>
      <c r="F10" s="238">
        <v>112</v>
      </c>
      <c r="G10" s="238">
        <v>83</v>
      </c>
      <c r="H10" s="238">
        <v>12</v>
      </c>
      <c r="I10" s="238">
        <v>17</v>
      </c>
      <c r="J10" s="238">
        <v>300</v>
      </c>
      <c r="K10" s="1795" t="s">
        <v>1009</v>
      </c>
      <c r="L10" s="1796"/>
      <c r="M10" s="239">
        <v>31</v>
      </c>
      <c r="N10" s="239">
        <v>148</v>
      </c>
      <c r="O10" s="825">
        <v>4146</v>
      </c>
      <c r="P10" s="825">
        <v>3401</v>
      </c>
      <c r="Q10" s="825">
        <v>25</v>
      </c>
      <c r="R10" s="825">
        <v>508</v>
      </c>
      <c r="S10" s="825">
        <v>101</v>
      </c>
      <c r="T10" s="825">
        <v>14</v>
      </c>
      <c r="U10" s="239">
        <v>97</v>
      </c>
      <c r="V10" s="1077" t="s">
        <v>1091</v>
      </c>
    </row>
    <row r="11" spans="1:23" s="232" customFormat="1" ht="15.95" customHeight="1">
      <c r="A11" s="1795" t="s">
        <v>1010</v>
      </c>
      <c r="B11" s="1796"/>
      <c r="C11" s="238">
        <v>4875</v>
      </c>
      <c r="D11" s="238">
        <v>10</v>
      </c>
      <c r="E11" s="238">
        <v>4</v>
      </c>
      <c r="F11" s="238">
        <v>128</v>
      </c>
      <c r="G11" s="238">
        <v>97</v>
      </c>
      <c r="H11" s="238">
        <v>12</v>
      </c>
      <c r="I11" s="238">
        <v>19</v>
      </c>
      <c r="J11" s="238">
        <v>321</v>
      </c>
      <c r="K11" s="1795" t="s">
        <v>1010</v>
      </c>
      <c r="L11" s="1796"/>
      <c r="M11" s="239">
        <v>27</v>
      </c>
      <c r="N11" s="239">
        <v>108</v>
      </c>
      <c r="O11" s="825">
        <v>4277</v>
      </c>
      <c r="P11" s="825">
        <v>3466</v>
      </c>
      <c r="Q11" s="825">
        <v>29</v>
      </c>
      <c r="R11" s="825">
        <v>521</v>
      </c>
      <c r="S11" s="825">
        <v>120</v>
      </c>
      <c r="T11" s="825">
        <v>17</v>
      </c>
      <c r="U11" s="239">
        <v>124</v>
      </c>
      <c r="V11" s="1077" t="s">
        <v>295</v>
      </c>
    </row>
    <row r="12" spans="1:23" s="241" customFormat="1" ht="15.95" customHeight="1">
      <c r="A12" s="1791" t="s">
        <v>1088</v>
      </c>
      <c r="B12" s="1919"/>
      <c r="C12" s="188">
        <f>SUM(C14:C36)</f>
        <v>5375</v>
      </c>
      <c r="D12" s="188">
        <f t="shared" ref="D12:I12" si="0">SUM(D14:D36)</f>
        <v>11</v>
      </c>
      <c r="E12" s="188">
        <f t="shared" si="0"/>
        <v>5</v>
      </c>
      <c r="F12" s="188">
        <f t="shared" si="0"/>
        <v>123</v>
      </c>
      <c r="G12" s="188">
        <f t="shared" si="0"/>
        <v>94</v>
      </c>
      <c r="H12" s="188">
        <f t="shared" si="0"/>
        <v>14</v>
      </c>
      <c r="I12" s="188">
        <f t="shared" si="0"/>
        <v>15</v>
      </c>
      <c r="J12" s="188">
        <f t="shared" ref="J12" si="1">SUM(J14:J36)</f>
        <v>331</v>
      </c>
      <c r="K12" s="1791" t="s">
        <v>1088</v>
      </c>
      <c r="L12" s="1919"/>
      <c r="M12" s="240">
        <f>SUM(M14:M36)</f>
        <v>26</v>
      </c>
      <c r="N12" s="240">
        <f t="shared" ref="N12:V12" si="2">SUM(N14:N36)</f>
        <v>103</v>
      </c>
      <c r="O12" s="240">
        <f>SUM(O14:O36)</f>
        <v>4276</v>
      </c>
      <c r="P12" s="240">
        <f t="shared" si="2"/>
        <v>3385</v>
      </c>
      <c r="Q12" s="240">
        <f t="shared" si="2"/>
        <v>34</v>
      </c>
      <c r="R12" s="240">
        <f t="shared" si="2"/>
        <v>539</v>
      </c>
      <c r="S12" s="240">
        <f t="shared" si="2"/>
        <v>141</v>
      </c>
      <c r="T12" s="240">
        <f t="shared" si="2"/>
        <v>15</v>
      </c>
      <c r="U12" s="240">
        <f t="shared" si="2"/>
        <v>162</v>
      </c>
      <c r="V12" s="240">
        <f t="shared" si="2"/>
        <v>500</v>
      </c>
    </row>
    <row r="13" spans="1:23" s="232" customFormat="1" ht="9.9499999999999993" customHeight="1">
      <c r="A13" s="1046"/>
      <c r="B13" s="1047"/>
      <c r="C13" s="1070"/>
      <c r="D13" s="1070"/>
      <c r="E13" s="1070"/>
      <c r="F13" s="1070"/>
      <c r="G13" s="1070"/>
      <c r="H13" s="1070"/>
      <c r="I13" s="1070"/>
      <c r="J13" s="1070"/>
      <c r="K13" s="1046"/>
      <c r="L13" s="1047"/>
      <c r="M13" s="825"/>
      <c r="N13" s="825"/>
      <c r="O13" s="825"/>
      <c r="P13" s="825"/>
      <c r="Q13" s="825"/>
      <c r="R13" s="825"/>
      <c r="S13" s="825"/>
      <c r="T13" s="825"/>
      <c r="U13" s="825"/>
    </row>
    <row r="14" spans="1:23" s="1227" customFormat="1" ht="15.95" customHeight="1">
      <c r="A14" s="1192" t="s">
        <v>224</v>
      </c>
      <c r="B14" s="1223" t="s">
        <v>463</v>
      </c>
      <c r="C14" s="1224">
        <f>SUM(D14:F14,J14,M14:O14,V14)</f>
        <v>672</v>
      </c>
      <c r="D14" s="1225"/>
      <c r="E14" s="1225"/>
      <c r="F14" s="1224">
        <f>SUM(G14:I14)</f>
        <v>8</v>
      </c>
      <c r="G14" s="1225">
        <v>6</v>
      </c>
      <c r="H14" s="1225">
        <v>1</v>
      </c>
      <c r="I14" s="1225">
        <v>1</v>
      </c>
      <c r="J14" s="1225">
        <v>26</v>
      </c>
      <c r="K14" s="1192" t="s">
        <v>224</v>
      </c>
      <c r="L14" s="1223" t="s">
        <v>463</v>
      </c>
      <c r="M14" s="1214">
        <v>3</v>
      </c>
      <c r="N14" s="1214">
        <v>1</v>
      </c>
      <c r="O14" s="1212">
        <f t="shared" ref="O14:O25" si="3">SUM(P14:U14)</f>
        <v>469</v>
      </c>
      <c r="P14" s="1214">
        <v>328</v>
      </c>
      <c r="Q14" s="1214">
        <v>1</v>
      </c>
      <c r="R14" s="1214">
        <v>112</v>
      </c>
      <c r="S14" s="1214">
        <v>5</v>
      </c>
      <c r="T14" s="1214"/>
      <c r="U14" s="1214">
        <v>23</v>
      </c>
      <c r="V14" s="1226">
        <v>165</v>
      </c>
    </row>
    <row r="15" spans="1:23" s="1227" customFormat="1" ht="15.95" customHeight="1">
      <c r="A15" s="1192" t="s">
        <v>226</v>
      </c>
      <c r="B15" s="1223" t="s">
        <v>464</v>
      </c>
      <c r="C15" s="1224">
        <f t="shared" ref="C15:C36" si="4">SUM(D15:F15,J15,M15:O15,V15)</f>
        <v>709</v>
      </c>
      <c r="D15" s="1225"/>
      <c r="E15" s="1225">
        <v>2</v>
      </c>
      <c r="F15" s="1224">
        <f t="shared" ref="F15:F36" si="5">SUM(G15:I15)</f>
        <v>8</v>
      </c>
      <c r="G15" s="1225">
        <v>6</v>
      </c>
      <c r="H15" s="1225">
        <v>1</v>
      </c>
      <c r="I15" s="1225">
        <v>1</v>
      </c>
      <c r="J15" s="1225">
        <v>24</v>
      </c>
      <c r="K15" s="1192" t="s">
        <v>226</v>
      </c>
      <c r="L15" s="1223" t="s">
        <v>464</v>
      </c>
      <c r="M15" s="1214"/>
      <c r="N15" s="1214">
        <v>4</v>
      </c>
      <c r="O15" s="1212">
        <f t="shared" si="3"/>
        <v>619</v>
      </c>
      <c r="P15" s="1214">
        <v>526</v>
      </c>
      <c r="Q15" s="1214"/>
      <c r="R15" s="1214">
        <v>63</v>
      </c>
      <c r="S15" s="1214">
        <v>3</v>
      </c>
      <c r="T15" s="1214">
        <v>2</v>
      </c>
      <c r="U15" s="1214">
        <v>25</v>
      </c>
      <c r="V15" s="1226">
        <v>52</v>
      </c>
    </row>
    <row r="16" spans="1:23" s="1230" customFormat="1" ht="15.95" customHeight="1">
      <c r="A16" s="1192" t="s">
        <v>228</v>
      </c>
      <c r="B16" s="1223" t="s">
        <v>465</v>
      </c>
      <c r="C16" s="1224">
        <f t="shared" si="4"/>
        <v>272</v>
      </c>
      <c r="D16" s="1225">
        <v>2</v>
      </c>
      <c r="E16" s="1225"/>
      <c r="F16" s="1224">
        <f t="shared" si="5"/>
        <v>14</v>
      </c>
      <c r="G16" s="1225">
        <v>11</v>
      </c>
      <c r="H16" s="1225">
        <v>1</v>
      </c>
      <c r="I16" s="1225">
        <v>2</v>
      </c>
      <c r="J16" s="1225">
        <v>16</v>
      </c>
      <c r="K16" s="1192" t="s">
        <v>228</v>
      </c>
      <c r="L16" s="1223" t="s">
        <v>465</v>
      </c>
      <c r="M16" s="1214">
        <v>1</v>
      </c>
      <c r="N16" s="1214">
        <v>5</v>
      </c>
      <c r="O16" s="1212">
        <f t="shared" si="3"/>
        <v>219</v>
      </c>
      <c r="P16" s="1214">
        <v>165</v>
      </c>
      <c r="Q16" s="1214">
        <v>8</v>
      </c>
      <c r="R16" s="1214">
        <v>26</v>
      </c>
      <c r="S16" s="1214">
        <v>9</v>
      </c>
      <c r="T16" s="1228"/>
      <c r="U16" s="1228">
        <v>11</v>
      </c>
      <c r="V16" s="1229">
        <v>15</v>
      </c>
      <c r="W16" s="1227"/>
    </row>
    <row r="17" spans="1:23" s="1233" customFormat="1" ht="15.95" customHeight="1">
      <c r="A17" s="1192" t="s">
        <v>230</v>
      </c>
      <c r="B17" s="1223" t="s">
        <v>466</v>
      </c>
      <c r="C17" s="1224">
        <f t="shared" si="4"/>
        <v>354</v>
      </c>
      <c r="D17" s="1225">
        <v>1</v>
      </c>
      <c r="E17" s="1225">
        <v>1</v>
      </c>
      <c r="F17" s="1224">
        <f t="shared" si="5"/>
        <v>7</v>
      </c>
      <c r="G17" s="1225">
        <v>5</v>
      </c>
      <c r="H17" s="1225">
        <v>1</v>
      </c>
      <c r="I17" s="1225">
        <v>1</v>
      </c>
      <c r="J17" s="1225">
        <v>55</v>
      </c>
      <c r="K17" s="1192" t="s">
        <v>230</v>
      </c>
      <c r="L17" s="1223" t="s">
        <v>466</v>
      </c>
      <c r="M17" s="1214">
        <v>2</v>
      </c>
      <c r="N17" s="1214">
        <v>1</v>
      </c>
      <c r="O17" s="1212">
        <f t="shared" si="3"/>
        <v>279</v>
      </c>
      <c r="P17" s="1214">
        <v>210</v>
      </c>
      <c r="Q17" s="1214">
        <v>3</v>
      </c>
      <c r="R17" s="1214">
        <v>38</v>
      </c>
      <c r="S17" s="1214">
        <v>20</v>
      </c>
      <c r="T17" s="1231"/>
      <c r="U17" s="1231">
        <v>8</v>
      </c>
      <c r="V17" s="1232">
        <v>8</v>
      </c>
      <c r="W17" s="1227"/>
    </row>
    <row r="18" spans="1:23" s="1236" customFormat="1" ht="15.95" customHeight="1">
      <c r="A18" s="1192" t="s">
        <v>232</v>
      </c>
      <c r="B18" s="1223" t="s">
        <v>467</v>
      </c>
      <c r="C18" s="1224">
        <f t="shared" si="4"/>
        <v>722</v>
      </c>
      <c r="D18" s="1225">
        <v>1</v>
      </c>
      <c r="E18" s="1225"/>
      <c r="F18" s="1224">
        <f t="shared" si="5"/>
        <v>9</v>
      </c>
      <c r="G18" s="1225">
        <v>6</v>
      </c>
      <c r="H18" s="1225">
        <v>1</v>
      </c>
      <c r="I18" s="1225">
        <v>2</v>
      </c>
      <c r="J18" s="1225">
        <v>37</v>
      </c>
      <c r="K18" s="1192" t="s">
        <v>232</v>
      </c>
      <c r="L18" s="1223" t="s">
        <v>467</v>
      </c>
      <c r="M18" s="1214">
        <v>2</v>
      </c>
      <c r="N18" s="1214">
        <v>4</v>
      </c>
      <c r="O18" s="1212">
        <f t="shared" si="3"/>
        <v>607</v>
      </c>
      <c r="P18" s="1214">
        <v>489</v>
      </c>
      <c r="Q18" s="1214">
        <v>3</v>
      </c>
      <c r="R18" s="1214">
        <v>86</v>
      </c>
      <c r="S18" s="1214">
        <v>23</v>
      </c>
      <c r="T18" s="1234">
        <v>1</v>
      </c>
      <c r="U18" s="1234">
        <v>5</v>
      </c>
      <c r="V18" s="1235">
        <v>62</v>
      </c>
      <c r="W18" s="1227"/>
    </row>
    <row r="19" spans="1:23" s="1236" customFormat="1" ht="15.95" customHeight="1">
      <c r="A19" s="1192" t="s">
        <v>234</v>
      </c>
      <c r="B19" s="1223" t="s">
        <v>131</v>
      </c>
      <c r="C19" s="1224">
        <f t="shared" si="4"/>
        <v>263</v>
      </c>
      <c r="D19" s="1225">
        <v>1</v>
      </c>
      <c r="E19" s="1225"/>
      <c r="F19" s="1224">
        <f t="shared" si="5"/>
        <v>7</v>
      </c>
      <c r="G19" s="1225">
        <v>4</v>
      </c>
      <c r="H19" s="1225">
        <v>1</v>
      </c>
      <c r="I19" s="1225">
        <v>2</v>
      </c>
      <c r="J19" s="1225">
        <v>13</v>
      </c>
      <c r="K19" s="1192" t="s">
        <v>234</v>
      </c>
      <c r="L19" s="1223" t="s">
        <v>131</v>
      </c>
      <c r="M19" s="1214"/>
      <c r="N19" s="1214"/>
      <c r="O19" s="1212">
        <f t="shared" si="3"/>
        <v>226</v>
      </c>
      <c r="P19" s="1214">
        <v>175</v>
      </c>
      <c r="Q19" s="1214">
        <v>2</v>
      </c>
      <c r="R19" s="1214">
        <v>18</v>
      </c>
      <c r="S19" s="1214">
        <v>14</v>
      </c>
      <c r="T19" s="1234">
        <v>1</v>
      </c>
      <c r="U19" s="1234">
        <v>16</v>
      </c>
      <c r="V19" s="1235">
        <v>16</v>
      </c>
      <c r="W19" s="1227"/>
    </row>
    <row r="20" spans="1:23" s="1236" customFormat="1" ht="15.95" customHeight="1">
      <c r="A20" s="1192" t="s">
        <v>236</v>
      </c>
      <c r="B20" s="1223" t="s">
        <v>468</v>
      </c>
      <c r="C20" s="1224">
        <f t="shared" si="4"/>
        <v>236</v>
      </c>
      <c r="D20" s="1225">
        <v>1</v>
      </c>
      <c r="E20" s="1225"/>
      <c r="F20" s="1224">
        <f t="shared" si="5"/>
        <v>10</v>
      </c>
      <c r="G20" s="1225">
        <v>7</v>
      </c>
      <c r="H20" s="1225">
        <v>1</v>
      </c>
      <c r="I20" s="1225">
        <v>2</v>
      </c>
      <c r="J20" s="1225">
        <v>21</v>
      </c>
      <c r="K20" s="1192" t="s">
        <v>236</v>
      </c>
      <c r="L20" s="1223" t="s">
        <v>468</v>
      </c>
      <c r="M20" s="1214"/>
      <c r="N20" s="1214">
        <v>14</v>
      </c>
      <c r="O20" s="1212">
        <f t="shared" si="3"/>
        <v>162</v>
      </c>
      <c r="P20" s="1214">
        <v>128</v>
      </c>
      <c r="Q20" s="1214"/>
      <c r="R20" s="1214">
        <v>16</v>
      </c>
      <c r="S20" s="1214">
        <v>6</v>
      </c>
      <c r="T20" s="1234"/>
      <c r="U20" s="1234">
        <v>12</v>
      </c>
      <c r="V20" s="1235">
        <v>28</v>
      </c>
      <c r="W20" s="1227"/>
    </row>
    <row r="21" spans="1:23" s="1236" customFormat="1" ht="15.95" customHeight="1">
      <c r="A21" s="1192" t="s">
        <v>238</v>
      </c>
      <c r="B21" s="1223" t="s">
        <v>469</v>
      </c>
      <c r="C21" s="1224">
        <f t="shared" si="4"/>
        <v>246</v>
      </c>
      <c r="D21" s="1225">
        <v>1</v>
      </c>
      <c r="E21" s="1225"/>
      <c r="F21" s="1224">
        <f t="shared" si="5"/>
        <v>6</v>
      </c>
      <c r="G21" s="1194">
        <v>5</v>
      </c>
      <c r="H21" s="1194"/>
      <c r="I21" s="1225">
        <v>1</v>
      </c>
      <c r="J21" s="1225">
        <v>15</v>
      </c>
      <c r="K21" s="1192" t="s">
        <v>238</v>
      </c>
      <c r="L21" s="1223" t="s">
        <v>469</v>
      </c>
      <c r="M21" s="1214">
        <v>1</v>
      </c>
      <c r="N21" s="1214">
        <v>2</v>
      </c>
      <c r="O21" s="1212">
        <f t="shared" si="3"/>
        <v>213</v>
      </c>
      <c r="P21" s="1214">
        <v>181</v>
      </c>
      <c r="Q21" s="1214"/>
      <c r="R21" s="1214">
        <v>18</v>
      </c>
      <c r="S21" s="1214">
        <v>6</v>
      </c>
      <c r="T21" s="1234">
        <v>1</v>
      </c>
      <c r="U21" s="1234">
        <v>7</v>
      </c>
      <c r="V21" s="1235">
        <v>8</v>
      </c>
      <c r="W21" s="1227"/>
    </row>
    <row r="22" spans="1:23" s="1236" customFormat="1" ht="15.95" customHeight="1">
      <c r="A22" s="1192" t="s">
        <v>240</v>
      </c>
      <c r="B22" s="1223" t="s">
        <v>470</v>
      </c>
      <c r="C22" s="1224">
        <f t="shared" si="4"/>
        <v>200</v>
      </c>
      <c r="D22" s="1225"/>
      <c r="E22" s="1225">
        <v>1</v>
      </c>
      <c r="F22" s="1224">
        <f t="shared" si="5"/>
        <v>4</v>
      </c>
      <c r="G22" s="1225">
        <v>3</v>
      </c>
      <c r="H22" s="1225">
        <v>1</v>
      </c>
      <c r="I22" s="1225">
        <v>0</v>
      </c>
      <c r="J22" s="1225">
        <v>8</v>
      </c>
      <c r="K22" s="1192" t="s">
        <v>240</v>
      </c>
      <c r="L22" s="1223" t="s">
        <v>470</v>
      </c>
      <c r="M22" s="1214"/>
      <c r="N22" s="1214">
        <v>8</v>
      </c>
      <c r="O22" s="1212">
        <f t="shared" si="3"/>
        <v>172</v>
      </c>
      <c r="P22" s="1214">
        <v>150</v>
      </c>
      <c r="Q22" s="1214"/>
      <c r="R22" s="1214">
        <v>18</v>
      </c>
      <c r="S22" s="1214">
        <v>1</v>
      </c>
      <c r="T22" s="1234"/>
      <c r="U22" s="1234">
        <v>3</v>
      </c>
      <c r="V22" s="1235">
        <v>7</v>
      </c>
      <c r="W22" s="1227"/>
    </row>
    <row r="23" spans="1:23" s="1236" customFormat="1" ht="15.95" customHeight="1">
      <c r="A23" s="1192" t="s">
        <v>242</v>
      </c>
      <c r="B23" s="1223" t="s">
        <v>471</v>
      </c>
      <c r="C23" s="1224">
        <f t="shared" si="4"/>
        <v>523</v>
      </c>
      <c r="D23" s="1225">
        <v>1</v>
      </c>
      <c r="E23" s="1225">
        <v>1</v>
      </c>
      <c r="F23" s="1224">
        <f t="shared" si="5"/>
        <v>28</v>
      </c>
      <c r="G23" s="1225">
        <v>23</v>
      </c>
      <c r="H23" s="1225">
        <v>4</v>
      </c>
      <c r="I23" s="1225">
        <v>1</v>
      </c>
      <c r="J23" s="1225">
        <v>36</v>
      </c>
      <c r="K23" s="1192" t="s">
        <v>242</v>
      </c>
      <c r="L23" s="1223" t="s">
        <v>471</v>
      </c>
      <c r="M23" s="1214">
        <v>8</v>
      </c>
      <c r="N23" s="1214">
        <v>42</v>
      </c>
      <c r="O23" s="1212">
        <f t="shared" si="3"/>
        <v>341</v>
      </c>
      <c r="P23" s="1214">
        <v>243</v>
      </c>
      <c r="Q23" s="1214">
        <v>2</v>
      </c>
      <c r="R23" s="1214">
        <v>62</v>
      </c>
      <c r="S23" s="1214">
        <v>19</v>
      </c>
      <c r="T23" s="1234">
        <v>2</v>
      </c>
      <c r="U23" s="1234">
        <v>13</v>
      </c>
      <c r="V23" s="1235">
        <v>66</v>
      </c>
      <c r="W23" s="1227"/>
    </row>
    <row r="24" spans="1:23" s="1236" customFormat="1" ht="15.95" customHeight="1">
      <c r="A24" s="1192" t="s">
        <v>244</v>
      </c>
      <c r="B24" s="1223" t="s">
        <v>472</v>
      </c>
      <c r="C24" s="1224">
        <f t="shared" si="4"/>
        <v>47</v>
      </c>
      <c r="D24" s="1225">
        <v>1</v>
      </c>
      <c r="E24" s="1225"/>
      <c r="F24" s="1224">
        <f t="shared" si="5"/>
        <v>3</v>
      </c>
      <c r="G24" s="1225">
        <v>2</v>
      </c>
      <c r="H24" s="1225">
        <v>1</v>
      </c>
      <c r="I24" s="1225"/>
      <c r="J24" s="1225">
        <v>2</v>
      </c>
      <c r="K24" s="1192" t="s">
        <v>244</v>
      </c>
      <c r="L24" s="1223" t="s">
        <v>472</v>
      </c>
      <c r="M24" s="1214"/>
      <c r="N24" s="1214">
        <v>1</v>
      </c>
      <c r="O24" s="1212">
        <f t="shared" si="3"/>
        <v>39</v>
      </c>
      <c r="P24" s="1214">
        <v>32</v>
      </c>
      <c r="Q24" s="1214"/>
      <c r="R24" s="1214">
        <v>4</v>
      </c>
      <c r="S24" s="1214">
        <v>3</v>
      </c>
      <c r="T24" s="1234"/>
      <c r="U24" s="1234"/>
      <c r="V24" s="1235">
        <v>1</v>
      </c>
      <c r="W24" s="1227"/>
    </row>
    <row r="25" spans="1:23" s="1236" customFormat="1" ht="15.95" customHeight="1">
      <c r="A25" s="1192" t="s">
        <v>246</v>
      </c>
      <c r="B25" s="1223" t="s">
        <v>473</v>
      </c>
      <c r="C25" s="1224">
        <f t="shared" si="4"/>
        <v>99</v>
      </c>
      <c r="D25" s="1225"/>
      <c r="E25" s="1225"/>
      <c r="F25" s="1224">
        <f t="shared" si="5"/>
        <v>0</v>
      </c>
      <c r="G25" s="1225"/>
      <c r="H25" s="1225"/>
      <c r="I25" s="1225"/>
      <c r="J25" s="1225">
        <v>3</v>
      </c>
      <c r="K25" s="1192" t="s">
        <v>246</v>
      </c>
      <c r="L25" s="1223" t="s">
        <v>473</v>
      </c>
      <c r="M25" s="1214"/>
      <c r="N25" s="1214">
        <v>5</v>
      </c>
      <c r="O25" s="1212">
        <f t="shared" si="3"/>
        <v>90</v>
      </c>
      <c r="P25" s="1214">
        <v>78</v>
      </c>
      <c r="Q25" s="1214"/>
      <c r="R25" s="1214">
        <v>6</v>
      </c>
      <c r="S25" s="1214">
        <v>2</v>
      </c>
      <c r="T25" s="1234"/>
      <c r="U25" s="1234">
        <v>4</v>
      </c>
      <c r="V25" s="1235">
        <v>1</v>
      </c>
      <c r="W25" s="1227"/>
    </row>
    <row r="26" spans="1:23" s="1236" customFormat="1" ht="15.95" customHeight="1">
      <c r="A26" s="1192" t="s">
        <v>248</v>
      </c>
      <c r="B26" s="1223" t="s">
        <v>474</v>
      </c>
      <c r="C26" s="1224">
        <f t="shared" si="4"/>
        <v>95</v>
      </c>
      <c r="D26" s="1225"/>
      <c r="E26" s="1225"/>
      <c r="F26" s="1224">
        <f t="shared" si="5"/>
        <v>1</v>
      </c>
      <c r="G26" s="1225"/>
      <c r="H26" s="1225"/>
      <c r="I26" s="1225">
        <v>1</v>
      </c>
      <c r="J26" s="1225">
        <v>2</v>
      </c>
      <c r="K26" s="1192" t="s">
        <v>248</v>
      </c>
      <c r="L26" s="1223" t="s">
        <v>474</v>
      </c>
      <c r="M26" s="1214"/>
      <c r="N26" s="1214">
        <v>1</v>
      </c>
      <c r="O26" s="1212">
        <f>SUM(P26:U26)</f>
        <v>83</v>
      </c>
      <c r="P26" s="1214">
        <v>70</v>
      </c>
      <c r="Q26" s="1214"/>
      <c r="R26" s="1214">
        <v>8</v>
      </c>
      <c r="S26" s="1214">
        <v>2</v>
      </c>
      <c r="T26" s="1234"/>
      <c r="U26" s="1234">
        <v>3</v>
      </c>
      <c r="V26" s="1235">
        <v>8</v>
      </c>
      <c r="W26" s="1227"/>
    </row>
    <row r="27" spans="1:23" s="1236" customFormat="1" ht="15.95" customHeight="1">
      <c r="A27" s="1192" t="s">
        <v>250</v>
      </c>
      <c r="B27" s="1223" t="s">
        <v>475</v>
      </c>
      <c r="C27" s="1224">
        <f t="shared" si="4"/>
        <v>24</v>
      </c>
      <c r="D27" s="1225"/>
      <c r="E27" s="1225"/>
      <c r="F27" s="1224">
        <f t="shared" si="5"/>
        <v>0</v>
      </c>
      <c r="G27" s="1225"/>
      <c r="H27" s="1225"/>
      <c r="I27" s="1225"/>
      <c r="J27" s="1225"/>
      <c r="K27" s="1192" t="s">
        <v>250</v>
      </c>
      <c r="L27" s="1223" t="s">
        <v>475</v>
      </c>
      <c r="M27" s="1214"/>
      <c r="N27" s="1214"/>
      <c r="O27" s="1212">
        <f t="shared" ref="O27:O36" si="6">SUM(P27:U27)</f>
        <v>23</v>
      </c>
      <c r="P27" s="1214">
        <v>22</v>
      </c>
      <c r="Q27" s="1214"/>
      <c r="R27" s="1214"/>
      <c r="S27" s="1214"/>
      <c r="T27" s="1234"/>
      <c r="U27" s="1234">
        <v>1</v>
      </c>
      <c r="V27" s="1235">
        <v>1</v>
      </c>
      <c r="W27" s="1227"/>
    </row>
    <row r="28" spans="1:23" s="1236" customFormat="1" ht="15.95" customHeight="1">
      <c r="A28" s="1192" t="s">
        <v>252</v>
      </c>
      <c r="B28" s="1223" t="s">
        <v>476</v>
      </c>
      <c r="C28" s="1224">
        <f t="shared" si="4"/>
        <v>55</v>
      </c>
      <c r="D28" s="1225"/>
      <c r="E28" s="1225"/>
      <c r="F28" s="1224">
        <f t="shared" si="5"/>
        <v>0</v>
      </c>
      <c r="G28" s="1225"/>
      <c r="H28" s="1225"/>
      <c r="I28" s="1225"/>
      <c r="J28" s="1225"/>
      <c r="K28" s="1192" t="s">
        <v>252</v>
      </c>
      <c r="L28" s="1223" t="s">
        <v>476</v>
      </c>
      <c r="M28" s="1214"/>
      <c r="N28" s="1214"/>
      <c r="O28" s="1212">
        <f t="shared" si="6"/>
        <v>50</v>
      </c>
      <c r="P28" s="1214">
        <v>42</v>
      </c>
      <c r="Q28" s="1214"/>
      <c r="R28" s="1214">
        <v>7</v>
      </c>
      <c r="S28" s="1214"/>
      <c r="T28" s="1234"/>
      <c r="U28" s="1234">
        <v>1</v>
      </c>
      <c r="V28" s="1235">
        <v>5</v>
      </c>
      <c r="W28" s="1227"/>
    </row>
    <row r="29" spans="1:23" s="1236" customFormat="1" ht="15.95" customHeight="1">
      <c r="A29" s="1192" t="s">
        <v>254</v>
      </c>
      <c r="B29" s="1223" t="s">
        <v>477</v>
      </c>
      <c r="C29" s="1224">
        <f t="shared" si="4"/>
        <v>89</v>
      </c>
      <c r="D29" s="1225"/>
      <c r="E29" s="1225"/>
      <c r="F29" s="1224">
        <f t="shared" si="5"/>
        <v>1</v>
      </c>
      <c r="G29" s="1194">
        <v>1</v>
      </c>
      <c r="H29" s="1194"/>
      <c r="I29" s="1225"/>
      <c r="J29" s="1225">
        <v>4</v>
      </c>
      <c r="K29" s="1192" t="s">
        <v>254</v>
      </c>
      <c r="L29" s="1223" t="s">
        <v>477</v>
      </c>
      <c r="M29" s="1214"/>
      <c r="N29" s="1214"/>
      <c r="O29" s="1212">
        <f t="shared" si="6"/>
        <v>79</v>
      </c>
      <c r="P29" s="1214">
        <v>66</v>
      </c>
      <c r="Q29" s="1214"/>
      <c r="R29" s="1214">
        <v>7</v>
      </c>
      <c r="S29" s="1214">
        <v>3</v>
      </c>
      <c r="T29" s="1234"/>
      <c r="U29" s="1234">
        <v>3</v>
      </c>
      <c r="V29" s="1235">
        <v>5</v>
      </c>
      <c r="W29" s="1227"/>
    </row>
    <row r="30" spans="1:23" s="1236" customFormat="1" ht="15.95" customHeight="1">
      <c r="A30" s="1192" t="s">
        <v>256</v>
      </c>
      <c r="B30" s="1223" t="s">
        <v>478</v>
      </c>
      <c r="C30" s="1224">
        <f t="shared" si="4"/>
        <v>114</v>
      </c>
      <c r="D30" s="1225">
        <v>1</v>
      </c>
      <c r="E30" s="1225"/>
      <c r="F30" s="1224">
        <f t="shared" si="5"/>
        <v>7</v>
      </c>
      <c r="G30" s="1225">
        <v>7</v>
      </c>
      <c r="H30" s="1225"/>
      <c r="I30" s="1225"/>
      <c r="J30" s="1225">
        <v>14</v>
      </c>
      <c r="K30" s="1192" t="s">
        <v>256</v>
      </c>
      <c r="L30" s="1223" t="s">
        <v>478</v>
      </c>
      <c r="M30" s="1214"/>
      <c r="N30" s="1214"/>
      <c r="O30" s="1212">
        <f t="shared" si="6"/>
        <v>77</v>
      </c>
      <c r="P30" s="1214">
        <v>50</v>
      </c>
      <c r="Q30" s="1214">
        <v>13</v>
      </c>
      <c r="R30" s="1214">
        <v>5</v>
      </c>
      <c r="S30" s="1214">
        <v>9</v>
      </c>
      <c r="T30" s="1234"/>
      <c r="U30" s="1234"/>
      <c r="V30" s="1235">
        <v>15</v>
      </c>
      <c r="W30" s="1227"/>
    </row>
    <row r="31" spans="1:23" s="1236" customFormat="1" ht="15.95" customHeight="1">
      <c r="A31" s="1192" t="s">
        <v>258</v>
      </c>
      <c r="B31" s="1223" t="s">
        <v>479</v>
      </c>
      <c r="C31" s="1224">
        <f t="shared" si="4"/>
        <v>96</v>
      </c>
      <c r="D31" s="1225"/>
      <c r="E31" s="1225"/>
      <c r="F31" s="1224">
        <f t="shared" si="5"/>
        <v>1</v>
      </c>
      <c r="G31" s="1225">
        <v>1</v>
      </c>
      <c r="H31" s="1225"/>
      <c r="I31" s="1225"/>
      <c r="J31" s="1225">
        <v>8</v>
      </c>
      <c r="K31" s="1192" t="s">
        <v>258</v>
      </c>
      <c r="L31" s="1223" t="s">
        <v>479</v>
      </c>
      <c r="M31" s="1214"/>
      <c r="N31" s="1214">
        <v>6</v>
      </c>
      <c r="O31" s="1212">
        <f t="shared" si="6"/>
        <v>79</v>
      </c>
      <c r="P31" s="1214">
        <v>68</v>
      </c>
      <c r="Q31" s="1214"/>
      <c r="R31" s="1214">
        <v>5</v>
      </c>
      <c r="S31" s="1214">
        <v>1</v>
      </c>
      <c r="T31" s="1234">
        <v>3</v>
      </c>
      <c r="U31" s="1234">
        <v>2</v>
      </c>
      <c r="V31" s="1235">
        <v>2</v>
      </c>
      <c r="W31" s="1227"/>
    </row>
    <row r="32" spans="1:23" s="1236" customFormat="1" ht="15.95" customHeight="1">
      <c r="A32" s="1192" t="s">
        <v>260</v>
      </c>
      <c r="B32" s="1223" t="s">
        <v>480</v>
      </c>
      <c r="C32" s="1224">
        <f t="shared" si="4"/>
        <v>239</v>
      </c>
      <c r="D32" s="1225"/>
      <c r="E32" s="1225"/>
      <c r="F32" s="1224">
        <f t="shared" si="5"/>
        <v>7</v>
      </c>
      <c r="G32" s="1225">
        <v>6</v>
      </c>
      <c r="H32" s="1225"/>
      <c r="I32" s="1225">
        <v>1</v>
      </c>
      <c r="J32" s="1225">
        <v>29</v>
      </c>
      <c r="K32" s="1192" t="s">
        <v>260</v>
      </c>
      <c r="L32" s="1223" t="s">
        <v>480</v>
      </c>
      <c r="M32" s="1214">
        <v>9</v>
      </c>
      <c r="N32" s="1214">
        <v>5</v>
      </c>
      <c r="O32" s="1212">
        <f t="shared" si="6"/>
        <v>161</v>
      </c>
      <c r="P32" s="1214">
        <v>117</v>
      </c>
      <c r="Q32" s="1214">
        <v>2</v>
      </c>
      <c r="R32" s="1214">
        <v>17</v>
      </c>
      <c r="S32" s="1214">
        <v>10</v>
      </c>
      <c r="T32" s="1234">
        <v>2</v>
      </c>
      <c r="U32" s="1234">
        <v>13</v>
      </c>
      <c r="V32" s="1235">
        <v>28</v>
      </c>
      <c r="W32" s="1227"/>
    </row>
    <row r="33" spans="1:23" s="1236" customFormat="1" ht="15.95" customHeight="1">
      <c r="A33" s="1192" t="s">
        <v>262</v>
      </c>
      <c r="B33" s="1223" t="s">
        <v>481</v>
      </c>
      <c r="C33" s="1224">
        <f t="shared" si="4"/>
        <v>118</v>
      </c>
      <c r="D33" s="1225"/>
      <c r="E33" s="1225"/>
      <c r="F33" s="1224">
        <f t="shared" si="5"/>
        <v>2</v>
      </c>
      <c r="G33" s="1225">
        <v>1</v>
      </c>
      <c r="H33" s="1225">
        <v>1</v>
      </c>
      <c r="I33" s="1225"/>
      <c r="J33" s="1225">
        <v>12</v>
      </c>
      <c r="K33" s="1192" t="s">
        <v>262</v>
      </c>
      <c r="L33" s="1223" t="s">
        <v>481</v>
      </c>
      <c r="M33" s="1214"/>
      <c r="N33" s="1214">
        <v>1</v>
      </c>
      <c r="O33" s="1212">
        <f t="shared" si="6"/>
        <v>101</v>
      </c>
      <c r="P33" s="1214">
        <v>86</v>
      </c>
      <c r="Q33" s="1214"/>
      <c r="R33" s="1214">
        <v>9</v>
      </c>
      <c r="S33" s="1214">
        <v>2</v>
      </c>
      <c r="T33" s="1234">
        <v>1</v>
      </c>
      <c r="U33" s="1234">
        <v>3</v>
      </c>
      <c r="V33" s="1235">
        <v>2</v>
      </c>
      <c r="W33" s="1227"/>
    </row>
    <row r="34" spans="1:23" s="1236" customFormat="1" ht="15.95" customHeight="1">
      <c r="A34" s="1192" t="s">
        <v>264</v>
      </c>
      <c r="B34" s="1223" t="s">
        <v>132</v>
      </c>
      <c r="C34" s="1224">
        <f t="shared" si="4"/>
        <v>87</v>
      </c>
      <c r="D34" s="1225"/>
      <c r="E34" s="1225"/>
      <c r="F34" s="1224">
        <f t="shared" si="5"/>
        <v>0</v>
      </c>
      <c r="G34" s="1225"/>
      <c r="H34" s="1225"/>
      <c r="I34" s="1225"/>
      <c r="J34" s="1225">
        <v>3</v>
      </c>
      <c r="K34" s="1192" t="s">
        <v>264</v>
      </c>
      <c r="L34" s="1223" t="s">
        <v>132</v>
      </c>
      <c r="M34" s="1214"/>
      <c r="N34" s="1214"/>
      <c r="O34" s="1212">
        <f t="shared" si="6"/>
        <v>80</v>
      </c>
      <c r="P34" s="1214">
        <v>66</v>
      </c>
      <c r="Q34" s="1214"/>
      <c r="R34" s="1214">
        <v>6</v>
      </c>
      <c r="S34" s="1214">
        <v>1</v>
      </c>
      <c r="T34" s="1234">
        <v>1</v>
      </c>
      <c r="U34" s="1234">
        <v>6</v>
      </c>
      <c r="V34" s="1235">
        <v>4</v>
      </c>
      <c r="W34" s="1227"/>
    </row>
    <row r="35" spans="1:23" s="1236" customFormat="1" ht="15.95" customHeight="1">
      <c r="A35" s="1192" t="s">
        <v>266</v>
      </c>
      <c r="B35" s="1223" t="s">
        <v>482</v>
      </c>
      <c r="C35" s="1224">
        <f t="shared" si="4"/>
        <v>75</v>
      </c>
      <c r="D35" s="1225"/>
      <c r="E35" s="1225"/>
      <c r="F35" s="1224">
        <f t="shared" si="5"/>
        <v>0</v>
      </c>
      <c r="G35" s="1225"/>
      <c r="H35" s="1225"/>
      <c r="I35" s="1225"/>
      <c r="J35" s="1225">
        <v>2</v>
      </c>
      <c r="K35" s="1192" t="s">
        <v>266</v>
      </c>
      <c r="L35" s="1223" t="s">
        <v>482</v>
      </c>
      <c r="M35" s="1214"/>
      <c r="N35" s="1214">
        <v>1</v>
      </c>
      <c r="O35" s="1212">
        <f t="shared" si="6"/>
        <v>71</v>
      </c>
      <c r="P35" s="1214">
        <v>60</v>
      </c>
      <c r="Q35" s="1214"/>
      <c r="R35" s="1214">
        <v>6</v>
      </c>
      <c r="S35" s="1214">
        <v>2</v>
      </c>
      <c r="T35" s="1214"/>
      <c r="U35" s="1214">
        <v>3</v>
      </c>
      <c r="V35" s="1235">
        <v>1</v>
      </c>
      <c r="W35" s="1227"/>
    </row>
    <row r="36" spans="1:23" s="1236" customFormat="1" ht="15.95" customHeight="1" thickBot="1">
      <c r="A36" s="1237" t="s">
        <v>268</v>
      </c>
      <c r="B36" s="1238" t="s">
        <v>133</v>
      </c>
      <c r="C36" s="1239">
        <f t="shared" si="4"/>
        <v>40</v>
      </c>
      <c r="D36" s="1240">
        <v>1</v>
      </c>
      <c r="E36" s="1240"/>
      <c r="F36" s="1241">
        <f t="shared" si="5"/>
        <v>0</v>
      </c>
      <c r="G36" s="1240"/>
      <c r="H36" s="1240"/>
      <c r="I36" s="1240"/>
      <c r="J36" s="1240">
        <v>1</v>
      </c>
      <c r="K36" s="1237" t="s">
        <v>268</v>
      </c>
      <c r="L36" s="1238" t="s">
        <v>133</v>
      </c>
      <c r="M36" s="1222"/>
      <c r="N36" s="1222">
        <v>2</v>
      </c>
      <c r="O36" s="1221">
        <f t="shared" si="6"/>
        <v>36</v>
      </c>
      <c r="P36" s="1222">
        <v>33</v>
      </c>
      <c r="Q36" s="1222"/>
      <c r="R36" s="1222">
        <v>2</v>
      </c>
      <c r="S36" s="1222"/>
      <c r="T36" s="1222">
        <v>1</v>
      </c>
      <c r="U36" s="1222"/>
      <c r="V36" s="1222"/>
      <c r="W36" s="1227"/>
    </row>
    <row r="37" spans="1:23" s="246" customFormat="1" ht="11.1" customHeight="1">
      <c r="A37" s="190" t="s">
        <v>1202</v>
      </c>
      <c r="B37" s="190"/>
      <c r="C37" s="243"/>
      <c r="D37" s="244"/>
      <c r="E37" s="245" t="s">
        <v>337</v>
      </c>
      <c r="F37" s="1070"/>
      <c r="H37" s="247"/>
      <c r="I37" s="247"/>
      <c r="J37" s="260" t="s">
        <v>1206</v>
      </c>
      <c r="K37" s="190" t="s">
        <v>1202</v>
      </c>
      <c r="L37" s="190"/>
      <c r="M37" s="245" t="s">
        <v>337</v>
      </c>
      <c r="N37" s="245" t="s">
        <v>337</v>
      </c>
      <c r="P37" s="248"/>
      <c r="Q37" s="248"/>
      <c r="R37" s="248"/>
      <c r="S37" s="248"/>
      <c r="T37" s="248"/>
      <c r="V37" s="260" t="s">
        <v>1206</v>
      </c>
    </row>
    <row r="38" spans="1:23" s="254" customFormat="1" ht="11.1" customHeight="1">
      <c r="A38" s="249" t="s">
        <v>483</v>
      </c>
      <c r="B38" s="250"/>
      <c r="C38" s="251"/>
      <c r="D38" s="252"/>
      <c r="E38" s="253"/>
      <c r="F38" s="251"/>
      <c r="G38" s="252"/>
      <c r="H38" s="251"/>
      <c r="I38" s="253"/>
      <c r="J38" s="252"/>
      <c r="K38" s="249" t="s">
        <v>483</v>
      </c>
      <c r="M38" s="253"/>
      <c r="N38" s="253"/>
      <c r="O38" s="253"/>
      <c r="P38" s="253"/>
      <c r="Q38" s="251"/>
      <c r="R38" s="252"/>
      <c r="S38" s="252"/>
      <c r="T38" s="252"/>
      <c r="U38" s="252"/>
    </row>
    <row r="39" spans="1:23" s="254" customFormat="1" ht="11.1" customHeight="1">
      <c r="A39" s="249" t="s">
        <v>940</v>
      </c>
      <c r="B39" s="250"/>
      <c r="C39" s="251"/>
      <c r="D39" s="252"/>
      <c r="E39" s="253"/>
      <c r="F39" s="251"/>
      <c r="G39" s="252"/>
      <c r="H39" s="251"/>
      <c r="I39" s="253"/>
      <c r="J39" s="252"/>
      <c r="K39" s="249" t="s">
        <v>940</v>
      </c>
      <c r="M39" s="253"/>
      <c r="N39" s="253"/>
      <c r="O39" s="253"/>
      <c r="P39" s="253"/>
      <c r="Q39" s="251"/>
      <c r="R39" s="252"/>
      <c r="S39" s="252"/>
      <c r="T39" s="252"/>
      <c r="U39" s="252"/>
    </row>
    <row r="40" spans="1:23" s="254" customFormat="1" ht="11.1" customHeight="1">
      <c r="A40" s="249" t="s">
        <v>941</v>
      </c>
      <c r="B40" s="250"/>
      <c r="C40" s="251"/>
      <c r="D40" s="252"/>
      <c r="E40" s="253"/>
      <c r="F40" s="251"/>
      <c r="G40" s="252"/>
      <c r="H40" s="251"/>
      <c r="I40" s="253"/>
      <c r="J40" s="252"/>
      <c r="K40" s="249" t="s">
        <v>941</v>
      </c>
      <c r="M40" s="253"/>
      <c r="N40" s="253"/>
      <c r="O40" s="253"/>
      <c r="P40" s="253"/>
      <c r="Q40" s="251"/>
      <c r="R40" s="252"/>
      <c r="S40" s="252"/>
      <c r="T40" s="252"/>
      <c r="U40" s="252"/>
    </row>
    <row r="41" spans="1:23" s="226" customFormat="1"/>
    <row r="42" spans="1:23" s="226" customFormat="1"/>
    <row r="43" spans="1:23" s="226" customFormat="1"/>
    <row r="44" spans="1:23" s="226" customFormat="1"/>
    <row r="45" spans="1:23" s="226" customFormat="1"/>
    <row r="46" spans="1:23" s="226" customFormat="1"/>
    <row r="47" spans="1:23" s="226" customFormat="1"/>
    <row r="48" spans="1:23" s="226" customFormat="1"/>
    <row r="49" s="226" customFormat="1"/>
    <row r="50" s="226" customFormat="1"/>
    <row r="51" s="226" customFormat="1"/>
    <row r="52" s="226" customFormat="1"/>
    <row r="53" s="226" customFormat="1"/>
    <row r="54" s="226" customFormat="1"/>
    <row r="55" s="226" customFormat="1"/>
    <row r="56" s="226" customFormat="1"/>
    <row r="57" s="226" customFormat="1"/>
    <row r="58" s="226" customFormat="1"/>
    <row r="59" s="226" customFormat="1"/>
    <row r="60" s="226" customFormat="1"/>
    <row r="61" s="226" customFormat="1"/>
    <row r="62" s="226" customFormat="1"/>
    <row r="63" s="226" customFormat="1"/>
    <row r="64" s="226" customFormat="1"/>
    <row r="65" s="226" customFormat="1"/>
    <row r="66" s="226" customFormat="1"/>
    <row r="67" s="226" customFormat="1"/>
    <row r="68" s="226" customFormat="1"/>
    <row r="69" s="226" customFormat="1"/>
    <row r="70" s="226" customFormat="1"/>
    <row r="71" s="226" customFormat="1"/>
    <row r="72" s="226" customFormat="1"/>
    <row r="73" s="226" customFormat="1"/>
    <row r="74" s="226" customFormat="1"/>
    <row r="75" s="226" customFormat="1"/>
    <row r="76" s="226" customFormat="1"/>
    <row r="77" s="226" customFormat="1"/>
    <row r="78" s="226" customFormat="1"/>
    <row r="79" s="226" customFormat="1"/>
    <row r="80" s="226" customFormat="1"/>
    <row r="81" s="226" customFormat="1"/>
    <row r="82" s="226" customFormat="1"/>
    <row r="83" s="226" customFormat="1"/>
    <row r="84" s="226" customFormat="1"/>
    <row r="85" s="226" customFormat="1"/>
    <row r="86" s="226" customFormat="1"/>
    <row r="87" s="226" customFormat="1"/>
    <row r="88" s="226" customFormat="1"/>
    <row r="89" s="226" customFormat="1"/>
    <row r="90" s="226" customFormat="1"/>
    <row r="91" s="226" customFormat="1"/>
    <row r="92" s="226" customFormat="1"/>
    <row r="93" s="226" customFormat="1"/>
    <row r="94" s="226" customFormat="1"/>
    <row r="95" s="226" customFormat="1"/>
    <row r="96" s="226" customFormat="1"/>
    <row r="97" s="226" customFormat="1"/>
    <row r="98" s="226" customFormat="1"/>
    <row r="99" s="226" customFormat="1"/>
    <row r="100" s="226" customFormat="1"/>
    <row r="101" s="226" customFormat="1"/>
    <row r="102" s="226" customFormat="1"/>
  </sheetData>
  <sheetProtection selectLockedCells="1"/>
  <mergeCells count="25">
    <mergeCell ref="V6:V7"/>
    <mergeCell ref="A11:B11"/>
    <mergeCell ref="K11:L11"/>
    <mergeCell ref="O6:U6"/>
    <mergeCell ref="A4:J4"/>
    <mergeCell ref="N6:N7"/>
    <mergeCell ref="A3:J3"/>
    <mergeCell ref="D6:D7"/>
    <mergeCell ref="E6:E7"/>
    <mergeCell ref="C6:C7"/>
    <mergeCell ref="M6:M7"/>
    <mergeCell ref="K3:U3"/>
    <mergeCell ref="K4:U4"/>
    <mergeCell ref="K6:L7"/>
    <mergeCell ref="J6:J7"/>
    <mergeCell ref="A6:B7"/>
    <mergeCell ref="F6:I6"/>
    <mergeCell ref="A12:B12"/>
    <mergeCell ref="K12:L12"/>
    <mergeCell ref="A9:B9"/>
    <mergeCell ref="K9:L9"/>
    <mergeCell ref="A8:B8"/>
    <mergeCell ref="K8:L8"/>
    <mergeCell ref="A10:B10"/>
    <mergeCell ref="K10:L10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79" pageOrder="overThenDown" orientation="portrait" r:id="rId1"/>
  <headerFooter scaleWithDoc="0" alignWithMargins="0"/>
  <colBreaks count="1" manualBreakCount="1">
    <brk id="10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0"/>
  </sheetPr>
  <dimension ref="A1:Q102"/>
  <sheetViews>
    <sheetView view="pageBreakPreview" topLeftCell="A10" zoomScaleNormal="100" zoomScaleSheetLayoutView="100" workbookViewId="0">
      <selection activeCell="E26" sqref="E26"/>
    </sheetView>
  </sheetViews>
  <sheetFormatPr defaultRowHeight="14.25"/>
  <cols>
    <col min="1" max="1" width="6.125" style="74" customWidth="1"/>
    <col min="2" max="2" width="11.125" style="74" customWidth="1"/>
    <col min="3" max="3" width="9.875" style="74" customWidth="1"/>
    <col min="4" max="4" width="10.875" style="1034" customWidth="1"/>
    <col min="5" max="5" width="8.875" style="1034" customWidth="1"/>
    <col min="6" max="9" width="8.875" style="71" customWidth="1"/>
    <col min="10" max="10" width="6.625" style="94" customWidth="1"/>
    <col min="11" max="11" width="12.125" style="94" customWidth="1"/>
    <col min="12" max="12" width="10.625" style="94" customWidth="1"/>
    <col min="13" max="17" width="10.625" style="71" customWidth="1"/>
    <col min="18" max="16384" width="9" style="71"/>
  </cols>
  <sheetData>
    <row r="1" spans="1:17" s="961" customFormat="1" ht="14.1" customHeight="1">
      <c r="A1" s="931"/>
      <c r="B1" s="931"/>
      <c r="C1" s="931"/>
      <c r="D1" s="960"/>
      <c r="E1" s="960"/>
      <c r="I1" s="928" t="s">
        <v>985</v>
      </c>
      <c r="J1" s="931" t="s">
        <v>1054</v>
      </c>
      <c r="K1" s="931"/>
      <c r="L1" s="931"/>
      <c r="M1" s="960"/>
      <c r="N1" s="960"/>
      <c r="P1" s="928"/>
    </row>
    <row r="2" spans="1:17" s="18" customFormat="1" ht="14.1" customHeight="1">
      <c r="A2" s="23"/>
      <c r="B2" s="23"/>
      <c r="C2" s="23"/>
      <c r="D2" s="93"/>
      <c r="E2" s="93"/>
      <c r="J2" s="93"/>
      <c r="K2" s="93"/>
      <c r="L2" s="93"/>
    </row>
    <row r="3" spans="1:17" s="1031" customFormat="1" ht="20.100000000000001" customHeight="1">
      <c r="A3" s="1706" t="s">
        <v>800</v>
      </c>
      <c r="B3" s="1706"/>
      <c r="C3" s="1706"/>
      <c r="D3" s="1706"/>
      <c r="E3" s="1706"/>
      <c r="F3" s="1706"/>
      <c r="G3" s="1706"/>
      <c r="H3" s="1706"/>
      <c r="I3" s="1706"/>
      <c r="J3" s="1706" t="s">
        <v>801</v>
      </c>
      <c r="K3" s="1706"/>
      <c r="L3" s="1706"/>
      <c r="M3" s="1706"/>
      <c r="N3" s="1706"/>
      <c r="O3" s="1706"/>
      <c r="P3" s="1706"/>
      <c r="Q3" s="1706"/>
    </row>
    <row r="4" spans="1:17" s="1032" customFormat="1" ht="30.75" customHeight="1">
      <c r="A4" s="2159" t="s">
        <v>552</v>
      </c>
      <c r="B4" s="2159"/>
      <c r="C4" s="2159"/>
      <c r="D4" s="2159"/>
      <c r="E4" s="2159"/>
      <c r="F4" s="2159"/>
      <c r="G4" s="2159"/>
      <c r="H4" s="2159"/>
      <c r="I4" s="2159"/>
      <c r="J4" s="2159" t="s">
        <v>553</v>
      </c>
      <c r="K4" s="2159"/>
      <c r="L4" s="2159"/>
      <c r="M4" s="2159"/>
      <c r="N4" s="2159"/>
      <c r="O4" s="2159"/>
      <c r="P4" s="2159"/>
      <c r="Q4" s="2159"/>
    </row>
    <row r="5" spans="1:17" s="12" customFormat="1" ht="18" customHeight="1" thickBot="1">
      <c r="A5" s="12" t="s">
        <v>157</v>
      </c>
      <c r="D5" s="86"/>
      <c r="E5" s="86"/>
      <c r="I5" s="73" t="s">
        <v>158</v>
      </c>
      <c r="J5" s="12" t="s">
        <v>157</v>
      </c>
      <c r="Q5" s="73" t="s">
        <v>158</v>
      </c>
    </row>
    <row r="6" spans="1:17" s="1065" customFormat="1" ht="19.5" customHeight="1">
      <c r="A6" s="2168" t="s">
        <v>345</v>
      </c>
      <c r="B6" s="1991"/>
      <c r="C6" s="1346" t="s">
        <v>863</v>
      </c>
      <c r="D6" s="1346" t="s">
        <v>346</v>
      </c>
      <c r="E6" s="1363" t="s">
        <v>850</v>
      </c>
      <c r="F6" s="1288"/>
      <c r="G6" s="1288"/>
      <c r="H6" s="1288"/>
      <c r="I6" s="1288"/>
      <c r="J6" s="2168" t="s">
        <v>345</v>
      </c>
      <c r="K6" s="1991"/>
      <c r="L6" s="2174" t="s">
        <v>861</v>
      </c>
      <c r="M6" s="2168"/>
      <c r="N6" s="2168"/>
      <c r="O6" s="2168"/>
      <c r="P6" s="2168"/>
      <c r="Q6" s="2160" t="s">
        <v>857</v>
      </c>
    </row>
    <row r="7" spans="1:17" s="1065" customFormat="1" ht="27" customHeight="1">
      <c r="A7" s="2169"/>
      <c r="B7" s="1919"/>
      <c r="C7" s="1347"/>
      <c r="D7" s="1347"/>
      <c r="E7" s="1832" t="s">
        <v>851</v>
      </c>
      <c r="F7" s="1834" t="s">
        <v>852</v>
      </c>
      <c r="G7" s="2173"/>
      <c r="H7" s="1848"/>
      <c r="I7" s="1834" t="s">
        <v>958</v>
      </c>
      <c r="J7" s="2169"/>
      <c r="K7" s="1919"/>
      <c r="L7" s="2126" t="s">
        <v>851</v>
      </c>
      <c r="M7" s="2181" t="s">
        <v>856</v>
      </c>
      <c r="N7" s="2181"/>
      <c r="O7" s="2181"/>
      <c r="P7" s="2179" t="s">
        <v>860</v>
      </c>
      <c r="Q7" s="2161"/>
    </row>
    <row r="8" spans="1:17" s="1065" customFormat="1" ht="18" customHeight="1">
      <c r="A8" s="2169"/>
      <c r="B8" s="1919"/>
      <c r="C8" s="1347"/>
      <c r="D8" s="1347"/>
      <c r="E8" s="1370"/>
      <c r="F8" s="2163" t="s">
        <v>853</v>
      </c>
      <c r="G8" s="2163" t="s">
        <v>854</v>
      </c>
      <c r="H8" s="2171" t="s">
        <v>855</v>
      </c>
      <c r="I8" s="1834"/>
      <c r="J8" s="2169"/>
      <c r="K8" s="1919"/>
      <c r="L8" s="2178"/>
      <c r="M8" s="2182" t="s">
        <v>858</v>
      </c>
      <c r="N8" s="2175" t="s">
        <v>862</v>
      </c>
      <c r="O8" s="2161" t="s">
        <v>859</v>
      </c>
      <c r="P8" s="2180"/>
      <c r="Q8" s="2161"/>
    </row>
    <row r="9" spans="1:17" s="1065" customFormat="1" ht="18" customHeight="1">
      <c r="A9" s="2170"/>
      <c r="B9" s="1994"/>
      <c r="C9" s="1348"/>
      <c r="D9" s="1348"/>
      <c r="E9" s="1371"/>
      <c r="F9" s="2119"/>
      <c r="G9" s="2119"/>
      <c r="H9" s="2172"/>
      <c r="I9" s="1972"/>
      <c r="J9" s="2170"/>
      <c r="K9" s="1994"/>
      <c r="L9" s="2127"/>
      <c r="M9" s="2183"/>
      <c r="N9" s="2176"/>
      <c r="O9" s="2177"/>
      <c r="P9" s="2177"/>
      <c r="Q9" s="2162"/>
    </row>
    <row r="10" spans="1:17" s="218" customFormat="1" ht="16.5" customHeight="1">
      <c r="A10" s="2166" t="s">
        <v>280</v>
      </c>
      <c r="B10" s="2167"/>
      <c r="C10" s="216">
        <v>19027.68</v>
      </c>
      <c r="D10" s="219">
        <v>1343637</v>
      </c>
      <c r="E10" s="219">
        <v>247368</v>
      </c>
      <c r="F10" s="219">
        <v>240099</v>
      </c>
      <c r="G10" s="13" t="s">
        <v>849</v>
      </c>
      <c r="H10" s="13" t="s">
        <v>849</v>
      </c>
      <c r="I10" s="219">
        <v>7269</v>
      </c>
      <c r="J10" s="2166" t="s">
        <v>280</v>
      </c>
      <c r="K10" s="2167"/>
      <c r="L10" s="1063">
        <v>1098560</v>
      </c>
      <c r="M10" s="13">
        <v>116205</v>
      </c>
      <c r="N10" s="13">
        <v>13796</v>
      </c>
      <c r="O10" s="13">
        <v>102409</v>
      </c>
      <c r="P10" s="13">
        <v>982355</v>
      </c>
      <c r="Q10" s="217" t="s">
        <v>849</v>
      </c>
    </row>
    <row r="11" spans="1:17" s="218" customFormat="1" ht="16.5" customHeight="1">
      <c r="A11" s="2166" t="s">
        <v>291</v>
      </c>
      <c r="B11" s="2167"/>
      <c r="C11" s="216">
        <v>19029.150000000001</v>
      </c>
      <c r="D11" s="219">
        <v>1343341</v>
      </c>
      <c r="E11" s="219">
        <v>250584</v>
      </c>
      <c r="F11" s="219">
        <v>243282</v>
      </c>
      <c r="G11" s="13" t="s">
        <v>849</v>
      </c>
      <c r="H11" s="13" t="s">
        <v>849</v>
      </c>
      <c r="I11" s="219">
        <v>7302</v>
      </c>
      <c r="J11" s="2166" t="s">
        <v>291</v>
      </c>
      <c r="K11" s="2167"/>
      <c r="L11" s="1063">
        <v>1092757</v>
      </c>
      <c r="M11" s="13">
        <v>115818</v>
      </c>
      <c r="N11" s="13">
        <v>13800</v>
      </c>
      <c r="O11" s="13">
        <v>102018</v>
      </c>
      <c r="P11" s="13">
        <v>976939</v>
      </c>
      <c r="Q11" s="217" t="s">
        <v>849</v>
      </c>
    </row>
    <row r="12" spans="1:17" s="218" customFormat="1" ht="16.5" customHeight="1">
      <c r="A12" s="2166" t="s">
        <v>287</v>
      </c>
      <c r="B12" s="2167"/>
      <c r="C12" s="216">
        <v>19028.003000000001</v>
      </c>
      <c r="D12" s="219">
        <v>1342798</v>
      </c>
      <c r="E12" s="219">
        <v>252284</v>
      </c>
      <c r="F12" s="219">
        <v>244979</v>
      </c>
      <c r="G12" s="13" t="s">
        <v>295</v>
      </c>
      <c r="H12" s="13" t="s">
        <v>295</v>
      </c>
      <c r="I12" s="219">
        <v>7305</v>
      </c>
      <c r="J12" s="2166" t="s">
        <v>287</v>
      </c>
      <c r="K12" s="2167"/>
      <c r="L12" s="1063">
        <v>1090514</v>
      </c>
      <c r="M12" s="13">
        <v>115736</v>
      </c>
      <c r="N12" s="13">
        <v>13797</v>
      </c>
      <c r="O12" s="13">
        <v>101939</v>
      </c>
      <c r="P12" s="13">
        <v>974778</v>
      </c>
      <c r="Q12" s="217">
        <v>70.569999999999993</v>
      </c>
    </row>
    <row r="13" spans="1:17" s="1246" customFormat="1" ht="16.5" customHeight="1">
      <c r="A13" s="2164" t="s">
        <v>1011</v>
      </c>
      <c r="B13" s="2165"/>
      <c r="C13" s="1242">
        <f>SUM(C15:C37)</f>
        <v>19030.738210099997</v>
      </c>
      <c r="D13" s="1243">
        <f>SUM(D15:D37)</f>
        <v>1337741</v>
      </c>
      <c r="E13" s="1243">
        <f t="shared" ref="E13:I13" si="0">SUM(E15:E37)</f>
        <v>263572</v>
      </c>
      <c r="F13" s="1243">
        <f t="shared" si="0"/>
        <v>255301</v>
      </c>
      <c r="G13" s="1243">
        <f t="shared" si="0"/>
        <v>242341</v>
      </c>
      <c r="H13" s="1243">
        <f t="shared" si="0"/>
        <v>12960</v>
      </c>
      <c r="I13" s="1243">
        <f t="shared" si="0"/>
        <v>8271</v>
      </c>
      <c r="J13" s="2164" t="s">
        <v>1011</v>
      </c>
      <c r="K13" s="2165"/>
      <c r="L13" s="1244">
        <f>SUM(L15:L37)</f>
        <v>1074169</v>
      </c>
      <c r="M13" s="1244">
        <f t="shared" ref="M13:P13" si="1">SUM(M15:M37)</f>
        <v>107467</v>
      </c>
      <c r="N13" s="1244">
        <f t="shared" si="1"/>
        <v>14303</v>
      </c>
      <c r="O13" s="1244">
        <f t="shared" si="1"/>
        <v>93164</v>
      </c>
      <c r="P13" s="1244">
        <f t="shared" si="1"/>
        <v>966702</v>
      </c>
      <c r="Q13" s="1245">
        <v>70.290000000000006</v>
      </c>
    </row>
    <row r="14" spans="1:17" s="1249" customFormat="1" ht="16.5" customHeight="1">
      <c r="A14" s="1247"/>
      <c r="B14" s="1248"/>
      <c r="C14" s="1247"/>
      <c r="D14" s="910"/>
      <c r="E14" s="910"/>
      <c r="F14" s="910"/>
      <c r="G14" s="910"/>
      <c r="H14" s="910"/>
      <c r="I14" s="910"/>
      <c r="J14" s="1247"/>
      <c r="K14" s="1248"/>
      <c r="L14" s="1247"/>
      <c r="M14" s="910"/>
      <c r="N14" s="910"/>
      <c r="O14" s="910"/>
      <c r="P14" s="910"/>
    </row>
    <row r="15" spans="1:17" s="1249" customFormat="1" ht="16.5" customHeight="1">
      <c r="A15" s="1224" t="s">
        <v>224</v>
      </c>
      <c r="B15" s="1250" t="s">
        <v>225</v>
      </c>
      <c r="C15" s="1251">
        <v>1129.96</v>
      </c>
      <c r="D15" s="910">
        <f>SUM(E15,L15)</f>
        <v>75207</v>
      </c>
      <c r="E15" s="910">
        <f>SUM(F15,I15)</f>
        <v>10080</v>
      </c>
      <c r="F15" s="910">
        <f>SUM(G15:H15)</f>
        <v>8088</v>
      </c>
      <c r="G15" s="910">
        <v>7428</v>
      </c>
      <c r="H15" s="910">
        <v>660</v>
      </c>
      <c r="I15" s="910">
        <v>1992</v>
      </c>
      <c r="J15" s="1224" t="s">
        <v>224</v>
      </c>
      <c r="K15" s="1250" t="s">
        <v>225</v>
      </c>
      <c r="L15" s="1252">
        <f>SUM(M15,P15)</f>
        <v>65127</v>
      </c>
      <c r="M15" s="910">
        <f>SUM(N15:O15)</f>
        <v>9482</v>
      </c>
      <c r="N15" s="910">
        <v>1921</v>
      </c>
      <c r="O15" s="910">
        <v>7561</v>
      </c>
      <c r="P15" s="910">
        <v>55645</v>
      </c>
      <c r="Q15" s="1253">
        <v>66.557223264540298</v>
      </c>
    </row>
    <row r="16" spans="1:17" s="1249" customFormat="1" ht="16.5" customHeight="1">
      <c r="A16" s="1224" t="s">
        <v>226</v>
      </c>
      <c r="B16" s="1250" t="s">
        <v>227</v>
      </c>
      <c r="C16" s="1251">
        <v>1324.89</v>
      </c>
      <c r="D16" s="910">
        <f t="shared" ref="D16:D37" si="2">SUM(E16,L16)</f>
        <v>89275</v>
      </c>
      <c r="E16" s="910">
        <f t="shared" ref="E16:E37" si="3">SUM(F16,I16)</f>
        <v>4494</v>
      </c>
      <c r="F16" s="910">
        <f t="shared" ref="F16:F37" si="4">SUM(G16:H16)</f>
        <v>3902</v>
      </c>
      <c r="G16" s="910">
        <v>3798</v>
      </c>
      <c r="H16" s="910">
        <v>104</v>
      </c>
      <c r="I16" s="910">
        <v>592</v>
      </c>
      <c r="J16" s="1224" t="s">
        <v>226</v>
      </c>
      <c r="K16" s="1250" t="s">
        <v>227</v>
      </c>
      <c r="L16" s="1252">
        <f t="shared" ref="L16:L37" si="5">SUM(M16,P16)</f>
        <v>84781</v>
      </c>
      <c r="M16" s="910">
        <f t="shared" ref="M16:M37" si="6">SUM(N16:O16)</f>
        <v>9903</v>
      </c>
      <c r="N16" s="910">
        <v>2049</v>
      </c>
      <c r="O16" s="910">
        <v>7854</v>
      </c>
      <c r="P16" s="910">
        <v>74878</v>
      </c>
      <c r="Q16" s="1253">
        <v>67.38295254700391</v>
      </c>
    </row>
    <row r="17" spans="1:17" s="1249" customFormat="1" ht="16.5" customHeight="1">
      <c r="A17" s="1224" t="s">
        <v>228</v>
      </c>
      <c r="B17" s="1250" t="s">
        <v>229</v>
      </c>
      <c r="C17" s="1251">
        <v>1009.23</v>
      </c>
      <c r="D17" s="910">
        <f t="shared" si="2"/>
        <v>69768</v>
      </c>
      <c r="E17" s="910">
        <f t="shared" si="3"/>
        <v>8720</v>
      </c>
      <c r="F17" s="910">
        <f t="shared" si="4"/>
        <v>8613</v>
      </c>
      <c r="G17" s="910">
        <v>8289</v>
      </c>
      <c r="H17" s="910">
        <v>324</v>
      </c>
      <c r="I17" s="910">
        <v>107</v>
      </c>
      <c r="J17" s="1224" t="s">
        <v>228</v>
      </c>
      <c r="K17" s="1250" t="s">
        <v>229</v>
      </c>
      <c r="L17" s="1252">
        <f t="shared" si="5"/>
        <v>61048</v>
      </c>
      <c r="M17" s="910">
        <f t="shared" si="6"/>
        <v>3645</v>
      </c>
      <c r="N17" s="910">
        <v>116</v>
      </c>
      <c r="O17" s="910">
        <v>3529</v>
      </c>
      <c r="P17" s="910">
        <v>57403</v>
      </c>
      <c r="Q17" s="1253">
        <v>69.129930739276475</v>
      </c>
    </row>
    <row r="18" spans="1:17" s="1249" customFormat="1" ht="16.5" customHeight="1">
      <c r="A18" s="1224" t="s">
        <v>230</v>
      </c>
      <c r="B18" s="1250" t="s">
        <v>231</v>
      </c>
      <c r="C18" s="1251">
        <v>1521.94</v>
      </c>
      <c r="D18" s="910">
        <f t="shared" si="2"/>
        <v>106518</v>
      </c>
      <c r="E18" s="910">
        <f t="shared" si="3"/>
        <v>7610</v>
      </c>
      <c r="F18" s="910">
        <f t="shared" si="4"/>
        <v>7258</v>
      </c>
      <c r="G18" s="910">
        <v>7208</v>
      </c>
      <c r="H18" s="910">
        <v>50</v>
      </c>
      <c r="I18" s="910">
        <v>352</v>
      </c>
      <c r="J18" s="1224" t="s">
        <v>230</v>
      </c>
      <c r="K18" s="1250" t="s">
        <v>231</v>
      </c>
      <c r="L18" s="1252">
        <f t="shared" si="5"/>
        <v>98908</v>
      </c>
      <c r="M18" s="910">
        <f t="shared" si="6"/>
        <v>6455</v>
      </c>
      <c r="N18" s="910">
        <v>467</v>
      </c>
      <c r="O18" s="910">
        <v>5988</v>
      </c>
      <c r="P18" s="910">
        <v>92453</v>
      </c>
      <c r="Q18" s="1253">
        <v>69.988304400961937</v>
      </c>
    </row>
    <row r="19" spans="1:17" s="1249" customFormat="1" ht="16.5" customHeight="1">
      <c r="A19" s="1224" t="s">
        <v>232</v>
      </c>
      <c r="B19" s="1250" t="s">
        <v>233</v>
      </c>
      <c r="C19" s="1251">
        <v>615.38</v>
      </c>
      <c r="D19" s="910">
        <f t="shared" si="2"/>
        <v>34162</v>
      </c>
      <c r="E19" s="910">
        <f t="shared" si="3"/>
        <v>1776</v>
      </c>
      <c r="F19" s="910">
        <f t="shared" si="4"/>
        <v>1600</v>
      </c>
      <c r="G19" s="910">
        <v>1581</v>
      </c>
      <c r="H19" s="910">
        <v>19</v>
      </c>
      <c r="I19" s="910">
        <v>176</v>
      </c>
      <c r="J19" s="1224" t="s">
        <v>232</v>
      </c>
      <c r="K19" s="1250" t="s">
        <v>233</v>
      </c>
      <c r="L19" s="1252">
        <f t="shared" si="5"/>
        <v>32386</v>
      </c>
      <c r="M19" s="910">
        <f t="shared" si="6"/>
        <v>2380</v>
      </c>
      <c r="N19" s="910">
        <v>79</v>
      </c>
      <c r="O19" s="910">
        <v>2301</v>
      </c>
      <c r="P19" s="910">
        <v>30006</v>
      </c>
      <c r="Q19" s="1253">
        <v>55.513666352497651</v>
      </c>
    </row>
    <row r="20" spans="1:17" s="1249" customFormat="1" ht="16.5" customHeight="1">
      <c r="A20" s="1224" t="s">
        <v>234</v>
      </c>
      <c r="B20" s="1250" t="s">
        <v>235</v>
      </c>
      <c r="C20" s="1251">
        <v>669.39</v>
      </c>
      <c r="D20" s="910">
        <f t="shared" si="2"/>
        <v>41016</v>
      </c>
      <c r="E20" s="910">
        <f t="shared" si="3"/>
        <v>14385</v>
      </c>
      <c r="F20" s="910">
        <f t="shared" si="4"/>
        <v>14193</v>
      </c>
      <c r="G20" s="910">
        <v>14135</v>
      </c>
      <c r="H20" s="910">
        <v>58</v>
      </c>
      <c r="I20" s="910">
        <v>192</v>
      </c>
      <c r="J20" s="1224" t="s">
        <v>234</v>
      </c>
      <c r="K20" s="1250" t="s">
        <v>235</v>
      </c>
      <c r="L20" s="1252">
        <f t="shared" si="5"/>
        <v>26631</v>
      </c>
      <c r="M20" s="910">
        <f t="shared" si="6"/>
        <v>1129</v>
      </c>
      <c r="N20" s="910">
        <v>175</v>
      </c>
      <c r="O20" s="910">
        <v>954</v>
      </c>
      <c r="P20" s="910">
        <v>25502</v>
      </c>
      <c r="Q20" s="1253">
        <v>61.273696947967551</v>
      </c>
    </row>
    <row r="21" spans="1:17" s="1249" customFormat="1" ht="16.5" customHeight="1">
      <c r="A21" s="1224" t="s">
        <v>236</v>
      </c>
      <c r="B21" s="1250" t="s">
        <v>237</v>
      </c>
      <c r="C21" s="1251">
        <v>919.31</v>
      </c>
      <c r="D21" s="910">
        <f t="shared" si="2"/>
        <v>62252</v>
      </c>
      <c r="E21" s="910">
        <f t="shared" si="3"/>
        <v>5686</v>
      </c>
      <c r="F21" s="910">
        <f t="shared" si="4"/>
        <v>3733</v>
      </c>
      <c r="G21" s="910">
        <v>3723</v>
      </c>
      <c r="H21" s="910">
        <v>10</v>
      </c>
      <c r="I21" s="910">
        <v>1953</v>
      </c>
      <c r="J21" s="1224" t="s">
        <v>236</v>
      </c>
      <c r="K21" s="1250" t="s">
        <v>237</v>
      </c>
      <c r="L21" s="1252">
        <f t="shared" si="5"/>
        <v>56566</v>
      </c>
      <c r="M21" s="910">
        <f t="shared" si="6"/>
        <v>4194</v>
      </c>
      <c r="N21" s="910">
        <v>221</v>
      </c>
      <c r="O21" s="910">
        <v>3973</v>
      </c>
      <c r="P21" s="910">
        <v>52372</v>
      </c>
      <c r="Q21" s="1253">
        <v>67.71600439460029</v>
      </c>
    </row>
    <row r="22" spans="1:17" s="1249" customFormat="1" ht="16.5" customHeight="1">
      <c r="A22" s="1224" t="s">
        <v>238</v>
      </c>
      <c r="B22" s="1250" t="s">
        <v>239</v>
      </c>
      <c r="C22" s="1251">
        <v>1254.8</v>
      </c>
      <c r="D22" s="910">
        <f t="shared" si="2"/>
        <v>82249</v>
      </c>
      <c r="E22" s="910">
        <f t="shared" si="3"/>
        <v>8504</v>
      </c>
      <c r="F22" s="910">
        <f t="shared" si="4"/>
        <v>8255</v>
      </c>
      <c r="G22" s="910">
        <v>8227</v>
      </c>
      <c r="H22" s="910">
        <v>28</v>
      </c>
      <c r="I22" s="910">
        <v>249</v>
      </c>
      <c r="J22" s="1224" t="s">
        <v>238</v>
      </c>
      <c r="K22" s="1250" t="s">
        <v>239</v>
      </c>
      <c r="L22" s="1252">
        <f t="shared" si="5"/>
        <v>73745</v>
      </c>
      <c r="M22" s="910">
        <f t="shared" si="6"/>
        <v>7584</v>
      </c>
      <c r="N22" s="910">
        <v>160</v>
      </c>
      <c r="O22" s="910">
        <v>7424</v>
      </c>
      <c r="P22" s="910">
        <v>66161</v>
      </c>
      <c r="Q22" s="1253">
        <v>65.547497609180752</v>
      </c>
    </row>
    <row r="23" spans="1:17" s="1249" customFormat="1" ht="16.5" customHeight="1">
      <c r="A23" s="1224" t="s">
        <v>240</v>
      </c>
      <c r="B23" s="1250" t="s">
        <v>241</v>
      </c>
      <c r="C23" s="1251">
        <v>911.71</v>
      </c>
      <c r="D23" s="910">
        <f t="shared" si="2"/>
        <v>68566</v>
      </c>
      <c r="E23" s="910">
        <f t="shared" si="3"/>
        <v>13307</v>
      </c>
      <c r="F23" s="910">
        <f t="shared" si="4"/>
        <v>13204</v>
      </c>
      <c r="G23" s="910">
        <v>13182</v>
      </c>
      <c r="H23" s="910">
        <v>22</v>
      </c>
      <c r="I23" s="910">
        <v>103</v>
      </c>
      <c r="J23" s="1224" t="s">
        <v>240</v>
      </c>
      <c r="K23" s="1250" t="s">
        <v>1030</v>
      </c>
      <c r="L23" s="1252">
        <f t="shared" si="5"/>
        <v>55259</v>
      </c>
      <c r="M23" s="910">
        <f t="shared" si="6"/>
        <v>5946</v>
      </c>
      <c r="N23" s="910">
        <v>2223</v>
      </c>
      <c r="O23" s="910">
        <v>3723</v>
      </c>
      <c r="P23" s="1254">
        <v>49313</v>
      </c>
      <c r="Q23" s="1253">
        <v>75.205931710741353</v>
      </c>
    </row>
    <row r="24" spans="1:17" s="1249" customFormat="1" ht="16.5" customHeight="1">
      <c r="A24" s="1224" t="s">
        <v>242</v>
      </c>
      <c r="B24" s="1250" t="s">
        <v>243</v>
      </c>
      <c r="C24" s="1251">
        <v>411.73</v>
      </c>
      <c r="D24" s="910">
        <f t="shared" si="2"/>
        <v>23188</v>
      </c>
      <c r="E24" s="910">
        <f t="shared" si="3"/>
        <v>949</v>
      </c>
      <c r="F24" s="910">
        <f t="shared" si="4"/>
        <v>862</v>
      </c>
      <c r="G24" s="910">
        <v>832</v>
      </c>
      <c r="H24" s="910">
        <v>30</v>
      </c>
      <c r="I24" s="910">
        <v>87</v>
      </c>
      <c r="J24" s="1224" t="s">
        <v>242</v>
      </c>
      <c r="K24" s="1250" t="s">
        <v>243</v>
      </c>
      <c r="L24" s="1252">
        <f t="shared" si="5"/>
        <v>22239</v>
      </c>
      <c r="M24" s="910">
        <f t="shared" si="6"/>
        <v>959</v>
      </c>
      <c r="N24" s="910">
        <v>22</v>
      </c>
      <c r="O24" s="910">
        <v>937</v>
      </c>
      <c r="P24" s="910">
        <v>21280</v>
      </c>
      <c r="Q24" s="1253">
        <v>56.318461127437878</v>
      </c>
    </row>
    <row r="25" spans="1:17" s="1249" customFormat="1" ht="16.5" customHeight="1">
      <c r="A25" s="1224" t="s">
        <v>244</v>
      </c>
      <c r="B25" s="1250" t="s">
        <v>245</v>
      </c>
      <c r="C25" s="1251">
        <v>614.22821010000007</v>
      </c>
      <c r="D25" s="910">
        <f t="shared" si="2"/>
        <v>46250</v>
      </c>
      <c r="E25" s="910">
        <f t="shared" si="3"/>
        <v>2374</v>
      </c>
      <c r="F25" s="910">
        <f t="shared" si="4"/>
        <v>1732</v>
      </c>
      <c r="G25" s="910">
        <v>1727</v>
      </c>
      <c r="H25" s="910">
        <v>5</v>
      </c>
      <c r="I25" s="910">
        <v>642</v>
      </c>
      <c r="J25" s="1224" t="s">
        <v>244</v>
      </c>
      <c r="K25" s="1250" t="s">
        <v>245</v>
      </c>
      <c r="L25" s="1252">
        <f t="shared" si="5"/>
        <v>43876</v>
      </c>
      <c r="M25" s="910">
        <f t="shared" si="6"/>
        <v>2990</v>
      </c>
      <c r="N25" s="910">
        <v>85</v>
      </c>
      <c r="O25" s="910">
        <v>2905</v>
      </c>
      <c r="P25" s="910">
        <v>40886</v>
      </c>
      <c r="Q25" s="1253">
        <v>75.297526985005618</v>
      </c>
    </row>
    <row r="26" spans="1:17" s="1249" customFormat="1" ht="16.5" customHeight="1">
      <c r="A26" s="1224" t="s">
        <v>246</v>
      </c>
      <c r="B26" s="1250" t="s">
        <v>247</v>
      </c>
      <c r="C26" s="1251">
        <v>1175.1300000000001</v>
      </c>
      <c r="D26" s="910">
        <f t="shared" si="2"/>
        <v>78991</v>
      </c>
      <c r="E26" s="910">
        <f t="shared" si="3"/>
        <v>2933</v>
      </c>
      <c r="F26" s="910">
        <f t="shared" si="4"/>
        <v>2902</v>
      </c>
      <c r="G26" s="910">
        <v>2890</v>
      </c>
      <c r="H26" s="910">
        <v>12</v>
      </c>
      <c r="I26" s="910">
        <v>31</v>
      </c>
      <c r="J26" s="1224" t="s">
        <v>246</v>
      </c>
      <c r="K26" s="1250" t="s">
        <v>247</v>
      </c>
      <c r="L26" s="1252">
        <f t="shared" si="5"/>
        <v>76058</v>
      </c>
      <c r="M26" s="910">
        <f t="shared" si="6"/>
        <v>8799</v>
      </c>
      <c r="N26" s="910">
        <v>136</v>
      </c>
      <c r="O26" s="910">
        <v>8663</v>
      </c>
      <c r="P26" s="910">
        <v>67259</v>
      </c>
      <c r="Q26" s="1253">
        <v>67.218945988954417</v>
      </c>
    </row>
    <row r="27" spans="1:17" s="1249" customFormat="1" ht="16.5" customHeight="1">
      <c r="A27" s="1224" t="s">
        <v>248</v>
      </c>
      <c r="B27" s="1250" t="s">
        <v>249</v>
      </c>
      <c r="C27" s="1251">
        <v>846.05</v>
      </c>
      <c r="D27" s="910">
        <f t="shared" si="2"/>
        <v>66487</v>
      </c>
      <c r="E27" s="910">
        <f t="shared" si="3"/>
        <v>9881</v>
      </c>
      <c r="F27" s="910">
        <f t="shared" si="4"/>
        <v>9034</v>
      </c>
      <c r="G27" s="910">
        <v>9031</v>
      </c>
      <c r="H27" s="910">
        <v>3</v>
      </c>
      <c r="I27" s="910">
        <v>847</v>
      </c>
      <c r="J27" s="1224" t="s">
        <v>248</v>
      </c>
      <c r="K27" s="1250" t="s">
        <v>249</v>
      </c>
      <c r="L27" s="1252">
        <f t="shared" si="5"/>
        <v>56606</v>
      </c>
      <c r="M27" s="910">
        <f t="shared" si="6"/>
        <v>14949</v>
      </c>
      <c r="N27" s="910">
        <v>3025</v>
      </c>
      <c r="O27" s="910">
        <v>11924</v>
      </c>
      <c r="P27" s="910">
        <v>41657</v>
      </c>
      <c r="Q27" s="1253">
        <v>78.58519000059097</v>
      </c>
    </row>
    <row r="28" spans="1:17" s="1249" customFormat="1" ht="16.5" customHeight="1">
      <c r="A28" s="1224" t="s">
        <v>250</v>
      </c>
      <c r="B28" s="1250" t="s">
        <v>251</v>
      </c>
      <c r="C28" s="1251">
        <v>815.25</v>
      </c>
      <c r="D28" s="910">
        <f t="shared" si="2"/>
        <v>65764</v>
      </c>
      <c r="E28" s="910">
        <f t="shared" si="3"/>
        <v>35924</v>
      </c>
      <c r="F28" s="910">
        <f t="shared" si="4"/>
        <v>35827</v>
      </c>
      <c r="G28" s="910">
        <v>24722</v>
      </c>
      <c r="H28" s="910">
        <v>11105</v>
      </c>
      <c r="I28" s="910">
        <v>97</v>
      </c>
      <c r="J28" s="1224" t="s">
        <v>250</v>
      </c>
      <c r="K28" s="1250" t="s">
        <v>251</v>
      </c>
      <c r="L28" s="1252">
        <f t="shared" si="5"/>
        <v>29840</v>
      </c>
      <c r="M28" s="910">
        <f t="shared" si="6"/>
        <v>5554</v>
      </c>
      <c r="N28" s="910">
        <v>73</v>
      </c>
      <c r="O28" s="910">
        <v>5481</v>
      </c>
      <c r="P28" s="910">
        <v>24286</v>
      </c>
      <c r="Q28" s="1253">
        <v>80.667279975467636</v>
      </c>
    </row>
    <row r="29" spans="1:17" s="1249" customFormat="1" ht="16.5" customHeight="1">
      <c r="A29" s="1224" t="s">
        <v>252</v>
      </c>
      <c r="B29" s="1250" t="s">
        <v>253</v>
      </c>
      <c r="C29" s="1251">
        <v>741.11</v>
      </c>
      <c r="D29" s="910">
        <f t="shared" si="2"/>
        <v>59486</v>
      </c>
      <c r="E29" s="910">
        <f t="shared" si="3"/>
        <v>21238</v>
      </c>
      <c r="F29" s="910">
        <f t="shared" si="4"/>
        <v>21170</v>
      </c>
      <c r="G29" s="910">
        <v>21163</v>
      </c>
      <c r="H29" s="910">
        <v>7</v>
      </c>
      <c r="I29" s="910">
        <v>68</v>
      </c>
      <c r="J29" s="1224" t="s">
        <v>252</v>
      </c>
      <c r="K29" s="1250" t="s">
        <v>253</v>
      </c>
      <c r="L29" s="1252">
        <f t="shared" si="5"/>
        <v>38248</v>
      </c>
      <c r="M29" s="910">
        <f t="shared" si="6"/>
        <v>6558</v>
      </c>
      <c r="N29" s="910">
        <v>43</v>
      </c>
      <c r="O29" s="910">
        <v>6515</v>
      </c>
      <c r="P29" s="910">
        <v>31690</v>
      </c>
      <c r="Q29" s="1253">
        <v>80.266087355453308</v>
      </c>
    </row>
    <row r="30" spans="1:17" s="1249" customFormat="1" ht="16.5" customHeight="1">
      <c r="A30" s="1224" t="s">
        <v>254</v>
      </c>
      <c r="B30" s="1250" t="s">
        <v>255</v>
      </c>
      <c r="C30" s="1251">
        <v>693.84</v>
      </c>
      <c r="D30" s="910">
        <f t="shared" si="2"/>
        <v>50558</v>
      </c>
      <c r="E30" s="910">
        <f t="shared" si="3"/>
        <v>4858</v>
      </c>
      <c r="F30" s="910">
        <f t="shared" si="4"/>
        <v>4730</v>
      </c>
      <c r="G30" s="910">
        <v>4727</v>
      </c>
      <c r="H30" s="910">
        <v>3</v>
      </c>
      <c r="I30" s="910">
        <v>128</v>
      </c>
      <c r="J30" s="1224" t="s">
        <v>254</v>
      </c>
      <c r="K30" s="1250" t="s">
        <v>255</v>
      </c>
      <c r="L30" s="1252">
        <f t="shared" si="5"/>
        <v>45700</v>
      </c>
      <c r="M30" s="910">
        <f t="shared" si="6"/>
        <v>1591</v>
      </c>
      <c r="N30" s="910">
        <v>96</v>
      </c>
      <c r="O30" s="910">
        <v>1495</v>
      </c>
      <c r="P30" s="910">
        <v>44109</v>
      </c>
      <c r="Q30" s="1253">
        <v>72.866943387524501</v>
      </c>
    </row>
    <row r="31" spans="1:17" s="1249" customFormat="1" ht="16.5" customHeight="1">
      <c r="A31" s="1224" t="s">
        <v>256</v>
      </c>
      <c r="B31" s="1250" t="s">
        <v>257</v>
      </c>
      <c r="C31" s="1251">
        <v>384.09</v>
      </c>
      <c r="D31" s="910">
        <f t="shared" si="2"/>
        <v>24327</v>
      </c>
      <c r="E31" s="910">
        <f t="shared" si="3"/>
        <v>586</v>
      </c>
      <c r="F31" s="910">
        <f t="shared" si="4"/>
        <v>526</v>
      </c>
      <c r="G31" s="910">
        <v>516</v>
      </c>
      <c r="H31" s="910">
        <v>10</v>
      </c>
      <c r="I31" s="910">
        <v>60</v>
      </c>
      <c r="J31" s="1224" t="s">
        <v>256</v>
      </c>
      <c r="K31" s="1250" t="s">
        <v>257</v>
      </c>
      <c r="L31" s="1252">
        <f t="shared" si="5"/>
        <v>23741</v>
      </c>
      <c r="M31" s="910">
        <f t="shared" si="6"/>
        <v>796</v>
      </c>
      <c r="N31" s="910">
        <v>46</v>
      </c>
      <c r="O31" s="910">
        <v>750</v>
      </c>
      <c r="P31" s="910">
        <v>22945</v>
      </c>
      <c r="Q31" s="1253">
        <v>63.336717956728897</v>
      </c>
    </row>
    <row r="32" spans="1:17" s="1249" customFormat="1" ht="16.5" customHeight="1">
      <c r="A32" s="1224" t="s">
        <v>258</v>
      </c>
      <c r="B32" s="1250" t="s">
        <v>259</v>
      </c>
      <c r="C32" s="1251">
        <v>616.12</v>
      </c>
      <c r="D32" s="910">
        <f t="shared" si="2"/>
        <v>40580</v>
      </c>
      <c r="E32" s="910">
        <f t="shared" si="3"/>
        <v>2175</v>
      </c>
      <c r="F32" s="910">
        <f t="shared" si="4"/>
        <v>2004</v>
      </c>
      <c r="G32" s="910">
        <v>1967</v>
      </c>
      <c r="H32" s="910">
        <v>37</v>
      </c>
      <c r="I32" s="910">
        <v>171</v>
      </c>
      <c r="J32" s="1224" t="s">
        <v>258</v>
      </c>
      <c r="K32" s="1250" t="s">
        <v>259</v>
      </c>
      <c r="L32" s="1252">
        <f t="shared" si="5"/>
        <v>38405</v>
      </c>
      <c r="M32" s="910">
        <f t="shared" si="6"/>
        <v>4189</v>
      </c>
      <c r="N32" s="910">
        <v>2577</v>
      </c>
      <c r="O32" s="910">
        <v>1612</v>
      </c>
      <c r="P32" s="910">
        <v>34216</v>
      </c>
      <c r="Q32" s="1253">
        <v>65.863792767642664</v>
      </c>
    </row>
    <row r="33" spans="1:17" s="1249" customFormat="1" ht="16.5" customHeight="1">
      <c r="A33" s="1224" t="s">
        <v>260</v>
      </c>
      <c r="B33" s="1250" t="s">
        <v>261</v>
      </c>
      <c r="C33" s="1251">
        <v>450.93</v>
      </c>
      <c r="D33" s="910">
        <f t="shared" si="2"/>
        <v>29185</v>
      </c>
      <c r="E33" s="910">
        <f t="shared" si="3"/>
        <v>2192</v>
      </c>
      <c r="F33" s="910">
        <f t="shared" si="4"/>
        <v>2067</v>
      </c>
      <c r="G33" s="910">
        <v>1748</v>
      </c>
      <c r="H33" s="910">
        <v>319</v>
      </c>
      <c r="I33" s="910">
        <v>125</v>
      </c>
      <c r="J33" s="1224" t="s">
        <v>260</v>
      </c>
      <c r="K33" s="1250" t="s">
        <v>261</v>
      </c>
      <c r="L33" s="1252">
        <f t="shared" si="5"/>
        <v>26993</v>
      </c>
      <c r="M33" s="910">
        <f t="shared" si="6"/>
        <v>1170</v>
      </c>
      <c r="N33" s="910">
        <v>596</v>
      </c>
      <c r="O33" s="910">
        <v>574</v>
      </c>
      <c r="P33" s="910">
        <v>25823</v>
      </c>
      <c r="Q33" s="1253">
        <v>64.721797174727783</v>
      </c>
    </row>
    <row r="34" spans="1:17" s="1249" customFormat="1" ht="16.5" customHeight="1">
      <c r="A34" s="1224" t="s">
        <v>262</v>
      </c>
      <c r="B34" s="1250" t="s">
        <v>263</v>
      </c>
      <c r="C34" s="1251">
        <v>661.38</v>
      </c>
      <c r="D34" s="910">
        <f t="shared" si="2"/>
        <v>35560</v>
      </c>
      <c r="E34" s="910">
        <f t="shared" si="3"/>
        <v>1972</v>
      </c>
      <c r="F34" s="910">
        <f t="shared" si="4"/>
        <v>1914</v>
      </c>
      <c r="G34" s="910">
        <v>1906</v>
      </c>
      <c r="H34" s="910">
        <v>8</v>
      </c>
      <c r="I34" s="910">
        <v>58</v>
      </c>
      <c r="J34" s="1224" t="s">
        <v>262</v>
      </c>
      <c r="K34" s="1250" t="s">
        <v>263</v>
      </c>
      <c r="L34" s="1252">
        <f t="shared" si="5"/>
        <v>33588</v>
      </c>
      <c r="M34" s="910">
        <f t="shared" si="6"/>
        <v>1520</v>
      </c>
      <c r="N34" s="910">
        <v>63</v>
      </c>
      <c r="O34" s="910">
        <v>1457</v>
      </c>
      <c r="P34" s="910">
        <v>32068</v>
      </c>
      <c r="Q34" s="1253">
        <v>53.766367292630555</v>
      </c>
    </row>
    <row r="35" spans="1:17" s="1249" customFormat="1" ht="16.5" customHeight="1">
      <c r="A35" s="1224" t="s">
        <v>264</v>
      </c>
      <c r="B35" s="1250" t="s">
        <v>265</v>
      </c>
      <c r="C35" s="1251">
        <v>1201.96</v>
      </c>
      <c r="D35" s="910">
        <f t="shared" si="2"/>
        <v>98054</v>
      </c>
      <c r="E35" s="910">
        <f t="shared" si="3"/>
        <v>51917</v>
      </c>
      <c r="F35" s="910">
        <f t="shared" si="4"/>
        <v>51858</v>
      </c>
      <c r="G35" s="910">
        <v>51830</v>
      </c>
      <c r="H35" s="910">
        <v>28</v>
      </c>
      <c r="I35" s="910">
        <v>59</v>
      </c>
      <c r="J35" s="1224" t="s">
        <v>264</v>
      </c>
      <c r="K35" s="1250" t="s">
        <v>265</v>
      </c>
      <c r="L35" s="1252">
        <f t="shared" si="5"/>
        <v>46137</v>
      </c>
      <c r="M35" s="910">
        <f t="shared" si="6"/>
        <v>3453</v>
      </c>
      <c r="N35" s="910">
        <v>74</v>
      </c>
      <c r="O35" s="910">
        <v>3379</v>
      </c>
      <c r="P35" s="910">
        <v>42684</v>
      </c>
      <c r="Q35" s="1253">
        <v>81.578421910878902</v>
      </c>
    </row>
    <row r="36" spans="1:17" s="1249" customFormat="1" ht="16.5" customHeight="1">
      <c r="A36" s="1224" t="s">
        <v>266</v>
      </c>
      <c r="B36" s="1250" t="s">
        <v>267</v>
      </c>
      <c r="C36" s="1251">
        <v>989.44</v>
      </c>
      <c r="D36" s="910">
        <f t="shared" si="2"/>
        <v>84212</v>
      </c>
      <c r="E36" s="910">
        <f t="shared" si="3"/>
        <v>49445</v>
      </c>
      <c r="F36" s="910">
        <f t="shared" si="4"/>
        <v>49276</v>
      </c>
      <c r="G36" s="910">
        <v>49253</v>
      </c>
      <c r="H36" s="910">
        <v>23</v>
      </c>
      <c r="I36" s="910">
        <v>169</v>
      </c>
      <c r="J36" s="1224" t="s">
        <v>266</v>
      </c>
      <c r="K36" s="1250" t="s">
        <v>267</v>
      </c>
      <c r="L36" s="1252">
        <f t="shared" si="5"/>
        <v>34767</v>
      </c>
      <c r="M36" s="910">
        <f t="shared" si="6"/>
        <v>2995</v>
      </c>
      <c r="N36" s="910">
        <v>51</v>
      </c>
      <c r="O36" s="910">
        <v>2944</v>
      </c>
      <c r="P36" s="910">
        <v>31772</v>
      </c>
      <c r="Q36" s="1253">
        <v>85.110769728331178</v>
      </c>
    </row>
    <row r="37" spans="1:17" s="218" customFormat="1" ht="16.5" customHeight="1" thickBot="1">
      <c r="A37" s="213" t="s">
        <v>268</v>
      </c>
      <c r="B37" s="214" t="s">
        <v>269</v>
      </c>
      <c r="C37" s="1075">
        <v>72.87</v>
      </c>
      <c r="D37" s="19">
        <f t="shared" si="2"/>
        <v>6086</v>
      </c>
      <c r="E37" s="19">
        <f t="shared" si="3"/>
        <v>2566</v>
      </c>
      <c r="F37" s="19">
        <f t="shared" si="4"/>
        <v>2553</v>
      </c>
      <c r="G37" s="56">
        <v>2458</v>
      </c>
      <c r="H37" s="56">
        <v>95</v>
      </c>
      <c r="I37" s="56">
        <v>13</v>
      </c>
      <c r="J37" s="213" t="s">
        <v>268</v>
      </c>
      <c r="K37" s="214" t="s">
        <v>269</v>
      </c>
      <c r="L37" s="221">
        <f t="shared" si="5"/>
        <v>3520</v>
      </c>
      <c r="M37" s="19">
        <f t="shared" si="6"/>
        <v>1226</v>
      </c>
      <c r="N37" s="56">
        <v>5</v>
      </c>
      <c r="O37" s="56">
        <v>1221</v>
      </c>
      <c r="P37" s="56">
        <v>2294</v>
      </c>
      <c r="Q37" s="1076">
        <v>83.518594757787838</v>
      </c>
    </row>
    <row r="38" spans="1:17" s="165" customFormat="1" ht="12.75" customHeight="1">
      <c r="A38" s="249" t="s">
        <v>1016</v>
      </c>
      <c r="D38" s="1025"/>
      <c r="E38" s="1025"/>
      <c r="F38" s="202"/>
      <c r="G38" s="202"/>
      <c r="H38" s="202"/>
      <c r="I38" s="1026" t="s">
        <v>1079</v>
      </c>
      <c r="J38" s="249" t="s">
        <v>1028</v>
      </c>
      <c r="K38" s="249"/>
      <c r="L38" s="249"/>
      <c r="M38" s="202"/>
      <c r="N38" s="202"/>
      <c r="O38" s="202"/>
      <c r="Q38" s="1026" t="s">
        <v>1080</v>
      </c>
    </row>
    <row r="39" spans="1:17" s="18" customFormat="1" ht="12.75" customHeight="1">
      <c r="A39" s="165" t="s">
        <v>912</v>
      </c>
      <c r="B39" s="222"/>
      <c r="C39" s="222"/>
      <c r="D39" s="1035"/>
      <c r="E39" s="1035"/>
      <c r="F39" s="222"/>
      <c r="G39" s="222"/>
      <c r="H39" s="222"/>
      <c r="I39" s="222"/>
      <c r="J39" s="165" t="s">
        <v>913</v>
      </c>
      <c r="K39" s="1068"/>
      <c r="L39" s="1068"/>
    </row>
    <row r="40" spans="1:17" s="18" customFormat="1" ht="15.75" customHeight="1">
      <c r="A40" s="23"/>
      <c r="B40" s="23"/>
      <c r="C40" s="23"/>
      <c r="D40" s="93"/>
      <c r="E40" s="93"/>
      <c r="J40" s="93"/>
      <c r="K40" s="93"/>
      <c r="L40" s="93"/>
    </row>
    <row r="41" spans="1:17" s="18" customFormat="1" ht="11.25">
      <c r="A41" s="23"/>
      <c r="B41" s="23"/>
      <c r="C41" s="23"/>
      <c r="D41" s="93"/>
      <c r="E41" s="93"/>
      <c r="J41" s="93"/>
      <c r="K41" s="93"/>
      <c r="L41" s="93"/>
    </row>
    <row r="42" spans="1:17" s="18" customFormat="1" ht="11.25">
      <c r="A42" s="23"/>
      <c r="B42" s="23"/>
      <c r="C42" s="23"/>
      <c r="D42" s="93"/>
      <c r="E42" s="93"/>
      <c r="J42" s="93"/>
      <c r="K42" s="93"/>
      <c r="L42" s="93"/>
    </row>
    <row r="43" spans="1:17" s="18" customFormat="1" ht="11.25">
      <c r="A43" s="23"/>
      <c r="B43" s="23"/>
      <c r="C43" s="23"/>
      <c r="D43" s="93"/>
      <c r="E43" s="93"/>
      <c r="J43" s="93"/>
      <c r="K43" s="93"/>
      <c r="L43" s="93"/>
    </row>
    <row r="44" spans="1:17" s="18" customFormat="1" ht="11.25">
      <c r="A44" s="23"/>
      <c r="B44" s="23"/>
      <c r="C44" s="23"/>
      <c r="D44" s="93"/>
      <c r="E44" s="93"/>
      <c r="J44" s="93"/>
      <c r="K44" s="93"/>
      <c r="L44" s="93"/>
    </row>
    <row r="45" spans="1:17" s="18" customFormat="1" ht="11.25">
      <c r="A45" s="23"/>
      <c r="B45" s="23"/>
      <c r="C45" s="23"/>
      <c r="D45" s="93"/>
      <c r="E45" s="93"/>
      <c r="J45" s="93"/>
      <c r="K45" s="93"/>
      <c r="L45" s="93"/>
    </row>
    <row r="46" spans="1:17" s="18" customFormat="1" ht="11.25">
      <c r="A46" s="23"/>
      <c r="B46" s="23"/>
      <c r="C46" s="23"/>
      <c r="D46" s="93"/>
      <c r="E46" s="93"/>
      <c r="J46" s="93"/>
      <c r="K46" s="93"/>
      <c r="L46" s="93"/>
    </row>
    <row r="47" spans="1:17" s="18" customFormat="1" ht="11.25">
      <c r="A47" s="23"/>
      <c r="B47" s="23"/>
      <c r="C47" s="23"/>
      <c r="D47" s="93"/>
      <c r="E47" s="93"/>
      <c r="J47" s="93"/>
      <c r="K47" s="93"/>
      <c r="L47" s="93"/>
    </row>
    <row r="48" spans="1:17" s="18" customFormat="1" ht="11.25">
      <c r="A48" s="23"/>
      <c r="B48" s="23"/>
      <c r="C48" s="23"/>
      <c r="D48" s="93"/>
      <c r="E48" s="93"/>
      <c r="J48" s="93"/>
      <c r="K48" s="93"/>
      <c r="L48" s="93"/>
    </row>
    <row r="49" spans="1:12" s="18" customFormat="1" ht="11.25">
      <c r="A49" s="23"/>
      <c r="B49" s="23"/>
      <c r="C49" s="23"/>
      <c r="D49" s="93"/>
      <c r="E49" s="93"/>
      <c r="J49" s="93"/>
      <c r="K49" s="93"/>
      <c r="L49" s="93"/>
    </row>
    <row r="50" spans="1:12" s="18" customFormat="1" ht="11.25">
      <c r="A50" s="23"/>
      <c r="B50" s="23"/>
      <c r="C50" s="23"/>
      <c r="D50" s="93"/>
      <c r="E50" s="93"/>
      <c r="J50" s="93"/>
      <c r="K50" s="93"/>
      <c r="L50" s="93"/>
    </row>
    <row r="51" spans="1:12" s="18" customFormat="1" ht="11.25">
      <c r="A51" s="23"/>
      <c r="B51" s="23"/>
      <c r="C51" s="23"/>
      <c r="D51" s="93"/>
      <c r="E51" s="93"/>
      <c r="J51" s="93"/>
      <c r="K51" s="93"/>
      <c r="L51" s="93"/>
    </row>
    <row r="52" spans="1:12" s="18" customFormat="1" ht="11.25">
      <c r="A52" s="23"/>
      <c r="B52" s="23"/>
      <c r="C52" s="23"/>
      <c r="D52" s="93"/>
      <c r="E52" s="93"/>
      <c r="J52" s="93"/>
      <c r="K52" s="93"/>
      <c r="L52" s="93"/>
    </row>
    <row r="53" spans="1:12" s="18" customFormat="1" ht="11.25">
      <c r="A53" s="23"/>
      <c r="B53" s="23"/>
      <c r="C53" s="23"/>
      <c r="D53" s="93"/>
      <c r="E53" s="93"/>
      <c r="J53" s="93"/>
      <c r="K53" s="93"/>
      <c r="L53" s="93"/>
    </row>
    <row r="54" spans="1:12" s="18" customFormat="1" ht="11.25">
      <c r="A54" s="23"/>
      <c r="B54" s="23"/>
      <c r="C54" s="23"/>
      <c r="D54" s="93"/>
      <c r="E54" s="93"/>
      <c r="J54" s="93"/>
      <c r="K54" s="93"/>
      <c r="L54" s="93"/>
    </row>
    <row r="55" spans="1:12" s="18" customFormat="1" ht="11.25">
      <c r="A55" s="23"/>
      <c r="B55" s="23"/>
      <c r="C55" s="23"/>
      <c r="D55" s="93"/>
      <c r="E55" s="93"/>
      <c r="J55" s="93"/>
      <c r="K55" s="93"/>
      <c r="L55" s="93"/>
    </row>
    <row r="56" spans="1:12" s="18" customFormat="1" ht="11.25">
      <c r="A56" s="23"/>
      <c r="B56" s="23"/>
      <c r="C56" s="23"/>
      <c r="D56" s="93"/>
      <c r="E56" s="93"/>
      <c r="J56" s="93"/>
      <c r="K56" s="93"/>
      <c r="L56" s="93"/>
    </row>
    <row r="57" spans="1:12" s="18" customFormat="1" ht="11.25">
      <c r="A57" s="23"/>
      <c r="B57" s="23"/>
      <c r="C57" s="23"/>
      <c r="D57" s="93"/>
      <c r="E57" s="93"/>
      <c r="J57" s="93"/>
      <c r="K57" s="93"/>
      <c r="L57" s="93"/>
    </row>
    <row r="58" spans="1:12" s="18" customFormat="1" ht="11.25">
      <c r="A58" s="23"/>
      <c r="B58" s="23"/>
      <c r="C58" s="23"/>
      <c r="D58" s="93"/>
      <c r="E58" s="93"/>
      <c r="J58" s="93"/>
      <c r="K58" s="93"/>
      <c r="L58" s="93"/>
    </row>
    <row r="59" spans="1:12" s="18" customFormat="1" ht="11.25">
      <c r="A59" s="23"/>
      <c r="B59" s="23"/>
      <c r="C59" s="23"/>
      <c r="D59" s="93"/>
      <c r="E59" s="93"/>
      <c r="J59" s="93"/>
      <c r="K59" s="93"/>
      <c r="L59" s="93"/>
    </row>
    <row r="60" spans="1:12" s="18" customFormat="1" ht="11.25">
      <c r="A60" s="23"/>
      <c r="B60" s="23"/>
      <c r="C60" s="23"/>
      <c r="D60" s="93"/>
      <c r="E60" s="93"/>
      <c r="J60" s="93"/>
      <c r="K60" s="93"/>
      <c r="L60" s="93"/>
    </row>
    <row r="61" spans="1:12" s="18" customFormat="1" ht="11.25">
      <c r="A61" s="23"/>
      <c r="B61" s="23"/>
      <c r="C61" s="23"/>
      <c r="D61" s="93"/>
      <c r="E61" s="93"/>
      <c r="J61" s="93"/>
      <c r="K61" s="93"/>
      <c r="L61" s="93"/>
    </row>
    <row r="62" spans="1:12" s="18" customFormat="1" ht="11.25">
      <c r="A62" s="23"/>
      <c r="B62" s="23"/>
      <c r="C62" s="23"/>
      <c r="D62" s="93"/>
      <c r="E62" s="93"/>
      <c r="J62" s="93"/>
      <c r="K62" s="93"/>
      <c r="L62" s="93"/>
    </row>
    <row r="63" spans="1:12" s="18" customFormat="1" ht="11.25">
      <c r="A63" s="23"/>
      <c r="B63" s="23"/>
      <c r="C63" s="23"/>
      <c r="D63" s="93"/>
      <c r="E63" s="93"/>
      <c r="J63" s="93"/>
      <c r="K63" s="93"/>
      <c r="L63" s="93"/>
    </row>
    <row r="64" spans="1:12" s="18" customFormat="1" ht="11.25">
      <c r="A64" s="23"/>
      <c r="B64" s="23"/>
      <c r="C64" s="23"/>
      <c r="D64" s="93"/>
      <c r="E64" s="93"/>
      <c r="J64" s="93"/>
      <c r="K64" s="93"/>
      <c r="L64" s="93"/>
    </row>
    <row r="65" spans="1:12" s="18" customFormat="1" ht="11.25">
      <c r="A65" s="23"/>
      <c r="B65" s="23"/>
      <c r="C65" s="23"/>
      <c r="D65" s="93"/>
      <c r="E65" s="93"/>
      <c r="J65" s="93"/>
      <c r="K65" s="93"/>
      <c r="L65" s="93"/>
    </row>
    <row r="66" spans="1:12" s="18" customFormat="1" ht="11.25">
      <c r="A66" s="23"/>
      <c r="B66" s="23"/>
      <c r="C66" s="23"/>
      <c r="D66" s="93"/>
      <c r="E66" s="93"/>
      <c r="J66" s="93"/>
      <c r="K66" s="93"/>
      <c r="L66" s="93"/>
    </row>
    <row r="67" spans="1:12" s="18" customFormat="1" ht="11.25">
      <c r="A67" s="23"/>
      <c r="B67" s="23"/>
      <c r="C67" s="23"/>
      <c r="D67" s="93"/>
      <c r="E67" s="93"/>
      <c r="J67" s="93"/>
      <c r="K67" s="93"/>
      <c r="L67" s="93"/>
    </row>
    <row r="68" spans="1:12" s="18" customFormat="1" ht="11.25">
      <c r="A68" s="23"/>
      <c r="B68" s="23"/>
      <c r="C68" s="23"/>
      <c r="D68" s="93"/>
      <c r="E68" s="93"/>
      <c r="J68" s="93"/>
      <c r="K68" s="93"/>
      <c r="L68" s="93"/>
    </row>
    <row r="69" spans="1:12" s="18" customFormat="1" ht="11.25">
      <c r="A69" s="23"/>
      <c r="B69" s="23"/>
      <c r="C69" s="23"/>
      <c r="D69" s="93"/>
      <c r="E69" s="93"/>
      <c r="J69" s="93"/>
      <c r="K69" s="93"/>
      <c r="L69" s="93"/>
    </row>
    <row r="70" spans="1:12" s="18" customFormat="1" ht="11.25">
      <c r="A70" s="23"/>
      <c r="B70" s="23"/>
      <c r="C70" s="23"/>
      <c r="D70" s="93"/>
      <c r="E70" s="93"/>
      <c r="J70" s="93"/>
      <c r="K70" s="93"/>
      <c r="L70" s="93"/>
    </row>
    <row r="71" spans="1:12" s="18" customFormat="1" ht="11.25">
      <c r="A71" s="23"/>
      <c r="B71" s="23"/>
      <c r="C71" s="23"/>
      <c r="D71" s="93"/>
      <c r="E71" s="93"/>
      <c r="J71" s="93"/>
      <c r="K71" s="93"/>
      <c r="L71" s="93"/>
    </row>
    <row r="72" spans="1:12" s="18" customFormat="1" ht="11.25">
      <c r="A72" s="23"/>
      <c r="B72" s="23"/>
      <c r="C72" s="23"/>
      <c r="D72" s="93"/>
      <c r="E72" s="93"/>
      <c r="J72" s="93"/>
      <c r="K72" s="93"/>
      <c r="L72" s="93"/>
    </row>
    <row r="73" spans="1:12" s="18" customFormat="1" ht="11.25">
      <c r="A73" s="23"/>
      <c r="B73" s="23"/>
      <c r="C73" s="23"/>
      <c r="D73" s="93"/>
      <c r="E73" s="93"/>
      <c r="J73" s="93"/>
      <c r="K73" s="93"/>
      <c r="L73" s="93"/>
    </row>
    <row r="74" spans="1:12" s="18" customFormat="1" ht="11.25">
      <c r="A74" s="23"/>
      <c r="B74" s="23"/>
      <c r="C74" s="23"/>
      <c r="D74" s="93"/>
      <c r="E74" s="93"/>
      <c r="J74" s="93"/>
      <c r="K74" s="93"/>
      <c r="L74" s="93"/>
    </row>
    <row r="75" spans="1:12" s="18" customFormat="1" ht="11.25">
      <c r="A75" s="23"/>
      <c r="B75" s="23"/>
      <c r="C75" s="23"/>
      <c r="D75" s="93"/>
      <c r="E75" s="93"/>
      <c r="J75" s="93"/>
      <c r="K75" s="93"/>
      <c r="L75" s="93"/>
    </row>
    <row r="76" spans="1:12" s="18" customFormat="1" ht="11.25">
      <c r="A76" s="23"/>
      <c r="B76" s="23"/>
      <c r="C76" s="23"/>
      <c r="D76" s="93"/>
      <c r="E76" s="93"/>
      <c r="J76" s="93"/>
      <c r="K76" s="93"/>
      <c r="L76" s="93"/>
    </row>
    <row r="77" spans="1:12" s="18" customFormat="1" ht="11.25">
      <c r="A77" s="23"/>
      <c r="B77" s="23"/>
      <c r="C77" s="23"/>
      <c r="D77" s="93"/>
      <c r="E77" s="93"/>
      <c r="J77" s="93"/>
      <c r="K77" s="93"/>
      <c r="L77" s="93"/>
    </row>
    <row r="78" spans="1:12" s="18" customFormat="1" ht="11.25">
      <c r="A78" s="23"/>
      <c r="B78" s="23"/>
      <c r="C78" s="23"/>
      <c r="D78" s="93"/>
      <c r="E78" s="93"/>
      <c r="J78" s="93"/>
      <c r="K78" s="93"/>
      <c r="L78" s="93"/>
    </row>
    <row r="79" spans="1:12" s="18" customFormat="1" ht="11.25">
      <c r="A79" s="23"/>
      <c r="B79" s="23"/>
      <c r="C79" s="23"/>
      <c r="D79" s="93"/>
      <c r="E79" s="93"/>
      <c r="J79" s="93"/>
      <c r="K79" s="93"/>
      <c r="L79" s="93"/>
    </row>
    <row r="80" spans="1:12" s="18" customFormat="1" ht="11.25">
      <c r="A80" s="23"/>
      <c r="B80" s="23"/>
      <c r="C80" s="23"/>
      <c r="D80" s="93"/>
      <c r="E80" s="93"/>
      <c r="J80" s="93"/>
      <c r="K80" s="93"/>
      <c r="L80" s="93"/>
    </row>
    <row r="81" spans="1:12" s="18" customFormat="1" ht="11.25">
      <c r="A81" s="23"/>
      <c r="B81" s="23"/>
      <c r="C81" s="23"/>
      <c r="D81" s="93"/>
      <c r="E81" s="93"/>
      <c r="J81" s="93"/>
      <c r="K81" s="93"/>
      <c r="L81" s="93"/>
    </row>
    <row r="82" spans="1:12" s="18" customFormat="1" ht="11.25">
      <c r="A82" s="23"/>
      <c r="B82" s="23"/>
      <c r="C82" s="23"/>
      <c r="D82" s="93"/>
      <c r="E82" s="93"/>
      <c r="J82" s="93"/>
      <c r="K82" s="93"/>
      <c r="L82" s="93"/>
    </row>
    <row r="83" spans="1:12" s="18" customFormat="1" ht="11.25">
      <c r="A83" s="23"/>
      <c r="B83" s="23"/>
      <c r="C83" s="23"/>
      <c r="D83" s="93"/>
      <c r="E83" s="93"/>
      <c r="J83" s="93"/>
      <c r="K83" s="93"/>
      <c r="L83" s="93"/>
    </row>
    <row r="84" spans="1:12" s="18" customFormat="1" ht="11.25">
      <c r="A84" s="23"/>
      <c r="B84" s="23"/>
      <c r="C84" s="23"/>
      <c r="D84" s="93"/>
      <c r="E84" s="93"/>
      <c r="J84" s="93"/>
      <c r="K84" s="93"/>
      <c r="L84" s="93"/>
    </row>
    <row r="85" spans="1:12" s="18" customFormat="1" ht="11.25">
      <c r="A85" s="23"/>
      <c r="B85" s="23"/>
      <c r="C85" s="23"/>
      <c r="D85" s="93"/>
      <c r="E85" s="93"/>
      <c r="J85" s="93"/>
      <c r="K85" s="93"/>
      <c r="L85" s="93"/>
    </row>
    <row r="86" spans="1:12" s="18" customFormat="1" ht="11.25">
      <c r="A86" s="23"/>
      <c r="B86" s="23"/>
      <c r="C86" s="23"/>
      <c r="D86" s="93"/>
      <c r="E86" s="93"/>
      <c r="J86" s="93"/>
      <c r="K86" s="93"/>
      <c r="L86" s="93"/>
    </row>
    <row r="87" spans="1:12" s="18" customFormat="1" ht="11.25">
      <c r="A87" s="23"/>
      <c r="B87" s="23"/>
      <c r="C87" s="23"/>
      <c r="D87" s="93"/>
      <c r="E87" s="93"/>
      <c r="J87" s="93"/>
      <c r="K87" s="93"/>
      <c r="L87" s="93"/>
    </row>
    <row r="88" spans="1:12" s="18" customFormat="1" ht="11.25">
      <c r="A88" s="23"/>
      <c r="B88" s="23"/>
      <c r="C88" s="23"/>
      <c r="D88" s="93"/>
      <c r="E88" s="93"/>
      <c r="J88" s="93"/>
      <c r="K88" s="93"/>
      <c r="L88" s="93"/>
    </row>
    <row r="89" spans="1:12" s="18" customFormat="1" ht="11.25">
      <c r="A89" s="23"/>
      <c r="B89" s="23"/>
      <c r="C89" s="23"/>
      <c r="D89" s="93"/>
      <c r="E89" s="93"/>
      <c r="J89" s="93"/>
      <c r="K89" s="93"/>
      <c r="L89" s="93"/>
    </row>
    <row r="90" spans="1:12" s="18" customFormat="1" ht="11.25">
      <c r="A90" s="23"/>
      <c r="B90" s="23"/>
      <c r="C90" s="23"/>
      <c r="D90" s="93"/>
      <c r="E90" s="93"/>
      <c r="J90" s="93"/>
      <c r="K90" s="93"/>
      <c r="L90" s="93"/>
    </row>
    <row r="91" spans="1:12" s="18" customFormat="1" ht="11.25">
      <c r="A91" s="23"/>
      <c r="B91" s="23"/>
      <c r="C91" s="23"/>
      <c r="D91" s="93"/>
      <c r="E91" s="93"/>
      <c r="J91" s="93"/>
      <c r="K91" s="93"/>
      <c r="L91" s="93"/>
    </row>
    <row r="92" spans="1:12" s="18" customFormat="1" ht="11.25">
      <c r="A92" s="23"/>
      <c r="B92" s="23"/>
      <c r="C92" s="23"/>
      <c r="D92" s="93"/>
      <c r="E92" s="93"/>
      <c r="J92" s="93"/>
      <c r="K92" s="93"/>
      <c r="L92" s="93"/>
    </row>
    <row r="93" spans="1:12" s="18" customFormat="1" ht="11.25">
      <c r="A93" s="23"/>
      <c r="B93" s="23"/>
      <c r="C93" s="23"/>
      <c r="D93" s="93"/>
      <c r="E93" s="93"/>
      <c r="J93" s="93"/>
      <c r="K93" s="93"/>
      <c r="L93" s="93"/>
    </row>
    <row r="94" spans="1:12" s="18" customFormat="1" ht="11.25">
      <c r="A94" s="23"/>
      <c r="B94" s="23"/>
      <c r="C94" s="23"/>
      <c r="D94" s="93"/>
      <c r="E94" s="93"/>
      <c r="J94" s="93"/>
      <c r="K94" s="93"/>
      <c r="L94" s="93"/>
    </row>
    <row r="95" spans="1:12" s="18" customFormat="1" ht="11.25">
      <c r="A95" s="23"/>
      <c r="B95" s="23"/>
      <c r="C95" s="23"/>
      <c r="D95" s="93"/>
      <c r="E95" s="93"/>
      <c r="J95" s="93"/>
      <c r="K95" s="93"/>
      <c r="L95" s="93"/>
    </row>
    <row r="96" spans="1:12" s="18" customFormat="1" ht="11.25">
      <c r="A96" s="23"/>
      <c r="B96" s="23"/>
      <c r="C96" s="23"/>
      <c r="D96" s="93"/>
      <c r="E96" s="93"/>
      <c r="J96" s="93"/>
      <c r="K96" s="93"/>
      <c r="L96" s="93"/>
    </row>
    <row r="97" spans="1:12" s="18" customFormat="1" ht="11.25">
      <c r="A97" s="23"/>
      <c r="B97" s="23"/>
      <c r="C97" s="23"/>
      <c r="D97" s="93"/>
      <c r="E97" s="93"/>
      <c r="J97" s="93"/>
      <c r="K97" s="93"/>
      <c r="L97" s="93"/>
    </row>
    <row r="98" spans="1:12" s="18" customFormat="1" ht="11.25">
      <c r="A98" s="23"/>
      <c r="B98" s="23"/>
      <c r="C98" s="23"/>
      <c r="D98" s="93"/>
      <c r="E98" s="93"/>
      <c r="J98" s="93"/>
      <c r="K98" s="93"/>
      <c r="L98" s="93"/>
    </row>
    <row r="99" spans="1:12" s="18" customFormat="1" ht="11.25">
      <c r="A99" s="23"/>
      <c r="B99" s="23"/>
      <c r="C99" s="23"/>
      <c r="D99" s="93"/>
      <c r="E99" s="93"/>
      <c r="J99" s="93"/>
      <c r="K99" s="93"/>
      <c r="L99" s="93"/>
    </row>
    <row r="100" spans="1:12" s="18" customFormat="1" ht="11.25">
      <c r="A100" s="23"/>
      <c r="B100" s="23"/>
      <c r="C100" s="23"/>
      <c r="D100" s="93"/>
      <c r="E100" s="93"/>
      <c r="J100" s="93"/>
      <c r="K100" s="93"/>
      <c r="L100" s="93"/>
    </row>
    <row r="101" spans="1:12" s="18" customFormat="1" ht="11.25">
      <c r="A101" s="23"/>
      <c r="B101" s="23"/>
      <c r="C101" s="23"/>
      <c r="D101" s="93"/>
      <c r="E101" s="93"/>
      <c r="J101" s="93"/>
      <c r="K101" s="93"/>
      <c r="L101" s="93"/>
    </row>
    <row r="102" spans="1:12" s="18" customFormat="1" ht="11.25">
      <c r="A102" s="23"/>
      <c r="B102" s="23"/>
      <c r="C102" s="23"/>
      <c r="D102" s="93"/>
      <c r="E102" s="93"/>
      <c r="J102" s="93"/>
      <c r="K102" s="93"/>
      <c r="L102" s="93"/>
    </row>
  </sheetData>
  <sheetProtection selectLockedCells="1"/>
  <mergeCells count="31">
    <mergeCell ref="L6:P6"/>
    <mergeCell ref="N8:N9"/>
    <mergeCell ref="O8:O9"/>
    <mergeCell ref="J6:K9"/>
    <mergeCell ref="L7:L9"/>
    <mergeCell ref="P7:P9"/>
    <mergeCell ref="M7:O7"/>
    <mergeCell ref="M8:M9"/>
    <mergeCell ref="A4:I4"/>
    <mergeCell ref="I7:I9"/>
    <mergeCell ref="A6:B9"/>
    <mergeCell ref="D6:D9"/>
    <mergeCell ref="G8:G9"/>
    <mergeCell ref="H8:H9"/>
    <mergeCell ref="F7:H7"/>
    <mergeCell ref="J3:Q3"/>
    <mergeCell ref="J4:Q4"/>
    <mergeCell ref="Q6:Q9"/>
    <mergeCell ref="F8:F9"/>
    <mergeCell ref="A13:B13"/>
    <mergeCell ref="A11:B11"/>
    <mergeCell ref="J11:K11"/>
    <mergeCell ref="J10:K10"/>
    <mergeCell ref="J13:K13"/>
    <mergeCell ref="A12:B12"/>
    <mergeCell ref="J12:K12"/>
    <mergeCell ref="A3:I3"/>
    <mergeCell ref="A10:B10"/>
    <mergeCell ref="C6:C9"/>
    <mergeCell ref="E6:I6"/>
    <mergeCell ref="E7:E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9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P105"/>
  <sheetViews>
    <sheetView view="pageBreakPreview" topLeftCell="A7" zoomScaleNormal="100" zoomScaleSheetLayoutView="100" workbookViewId="0">
      <selection activeCell="G19" sqref="G19"/>
    </sheetView>
  </sheetViews>
  <sheetFormatPr defaultRowHeight="14.25"/>
  <cols>
    <col min="1" max="1" width="7.625" style="74" customWidth="1"/>
    <col min="2" max="2" width="12.125" style="74" customWidth="1"/>
    <col min="3" max="3" width="11.125" style="1034" customWidth="1"/>
    <col min="4" max="4" width="11.25" style="1034" customWidth="1"/>
    <col min="5" max="5" width="10.375" style="71" customWidth="1"/>
    <col min="6" max="6" width="10.875" style="71" customWidth="1"/>
    <col min="7" max="7" width="10.375" style="71" customWidth="1"/>
    <col min="8" max="8" width="8.75" style="71" customWidth="1"/>
    <col min="9" max="9" width="7.625" style="94" customWidth="1"/>
    <col min="10" max="10" width="12.375" style="94" customWidth="1"/>
    <col min="11" max="12" width="12.625" style="71" customWidth="1"/>
    <col min="13" max="13" width="12.375" style="1034" customWidth="1"/>
    <col min="14" max="15" width="12.375" style="71" customWidth="1"/>
    <col min="16" max="16384" width="9" style="71"/>
  </cols>
  <sheetData>
    <row r="1" spans="1:16" s="933" customFormat="1" ht="14.1" customHeight="1">
      <c r="A1" s="959"/>
      <c r="B1" s="959"/>
      <c r="C1" s="936"/>
      <c r="D1" s="936"/>
      <c r="H1" s="934" t="s">
        <v>1055</v>
      </c>
      <c r="I1" s="931" t="s">
        <v>1007</v>
      </c>
      <c r="J1" s="931"/>
      <c r="K1" s="936"/>
      <c r="L1" s="936"/>
      <c r="P1" s="935"/>
    </row>
    <row r="2" spans="1:16" ht="14.1" customHeight="1">
      <c r="I2" s="74"/>
      <c r="J2" s="74"/>
      <c r="K2" s="1034"/>
      <c r="L2" s="1034"/>
      <c r="M2" s="71"/>
    </row>
    <row r="3" spans="1:16" s="1031" customFormat="1" ht="20.100000000000001" customHeight="1">
      <c r="A3" s="1706" t="s">
        <v>839</v>
      </c>
      <c r="B3" s="1706"/>
      <c r="C3" s="1706"/>
      <c r="D3" s="1706"/>
      <c r="E3" s="1706"/>
      <c r="F3" s="1706"/>
      <c r="G3" s="1706"/>
      <c r="H3" s="1706"/>
      <c r="I3" s="1706" t="s">
        <v>840</v>
      </c>
      <c r="J3" s="1706"/>
      <c r="K3" s="1706"/>
      <c r="L3" s="1706"/>
      <c r="M3" s="1706"/>
      <c r="N3" s="1706"/>
      <c r="O3" s="1706"/>
      <c r="P3" s="29"/>
    </row>
    <row r="4" spans="1:16" s="1032" customFormat="1" ht="30" customHeight="1">
      <c r="A4" s="2159" t="s">
        <v>838</v>
      </c>
      <c r="B4" s="2159"/>
      <c r="C4" s="2159"/>
      <c r="D4" s="2159"/>
      <c r="E4" s="2159"/>
      <c r="F4" s="2159"/>
      <c r="G4" s="2159"/>
      <c r="H4" s="2159"/>
      <c r="I4" s="2159" t="s">
        <v>841</v>
      </c>
      <c r="J4" s="2159"/>
      <c r="K4" s="2159"/>
      <c r="L4" s="2159"/>
      <c r="M4" s="2159"/>
      <c r="N4" s="2159"/>
      <c r="O4" s="2159"/>
      <c r="P4" s="207"/>
    </row>
    <row r="5" spans="1:16" s="12" customFormat="1" ht="18" customHeight="1" thickBot="1">
      <c r="A5" s="12" t="s">
        <v>157</v>
      </c>
      <c r="C5" s="86"/>
      <c r="D5" s="86"/>
      <c r="H5" s="73" t="s">
        <v>158</v>
      </c>
      <c r="I5" s="12" t="s">
        <v>157</v>
      </c>
      <c r="K5" s="86"/>
      <c r="L5" s="86"/>
      <c r="O5" s="73" t="s">
        <v>158</v>
      </c>
    </row>
    <row r="6" spans="1:16" s="208" customFormat="1" ht="30" customHeight="1">
      <c r="A6" s="2193" t="s">
        <v>189</v>
      </c>
      <c r="B6" s="2194"/>
      <c r="C6" s="2207" t="s">
        <v>61</v>
      </c>
      <c r="D6" s="2187" t="s">
        <v>190</v>
      </c>
      <c r="E6" s="2188"/>
      <c r="F6" s="2188"/>
      <c r="G6" s="2188"/>
      <c r="H6" s="2189"/>
      <c r="I6" s="2193" t="s">
        <v>189</v>
      </c>
      <c r="J6" s="2194"/>
      <c r="K6" s="2190" t="s">
        <v>192</v>
      </c>
      <c r="L6" s="2191"/>
      <c r="M6" s="2191"/>
      <c r="N6" s="2191"/>
      <c r="O6" s="2192"/>
    </row>
    <row r="7" spans="1:16" s="208" customFormat="1" ht="11.1" customHeight="1">
      <c r="A7" s="2195"/>
      <c r="B7" s="2196"/>
      <c r="C7" s="2208"/>
      <c r="D7" s="2185"/>
      <c r="E7" s="2184" t="s">
        <v>193</v>
      </c>
      <c r="F7" s="2184" t="s">
        <v>194</v>
      </c>
      <c r="G7" s="2199" t="s">
        <v>347</v>
      </c>
      <c r="H7" s="2202" t="s">
        <v>348</v>
      </c>
      <c r="I7" s="2195"/>
      <c r="J7" s="2196"/>
      <c r="K7" s="2205"/>
      <c r="L7" s="2184" t="s">
        <v>349</v>
      </c>
      <c r="M7" s="2184" t="s">
        <v>350</v>
      </c>
      <c r="N7" s="2199" t="s">
        <v>351</v>
      </c>
      <c r="O7" s="2202" t="s">
        <v>352</v>
      </c>
    </row>
    <row r="8" spans="1:16" s="208" customFormat="1" ht="11.1" customHeight="1">
      <c r="A8" s="2195"/>
      <c r="B8" s="2196"/>
      <c r="C8" s="2209"/>
      <c r="D8" s="2185"/>
      <c r="E8" s="2185"/>
      <c r="F8" s="2185"/>
      <c r="G8" s="2200"/>
      <c r="H8" s="2203"/>
      <c r="I8" s="2195"/>
      <c r="J8" s="2196"/>
      <c r="K8" s="2205"/>
      <c r="L8" s="2185"/>
      <c r="M8" s="2185"/>
      <c r="N8" s="2200"/>
      <c r="O8" s="2203"/>
    </row>
    <row r="9" spans="1:16" s="208" customFormat="1" ht="11.1" customHeight="1">
      <c r="A9" s="2197"/>
      <c r="B9" s="2198"/>
      <c r="C9" s="2210"/>
      <c r="D9" s="2186"/>
      <c r="E9" s="2186"/>
      <c r="F9" s="2186"/>
      <c r="G9" s="2201"/>
      <c r="H9" s="2204"/>
      <c r="I9" s="2197"/>
      <c r="J9" s="2198"/>
      <c r="K9" s="2206"/>
      <c r="L9" s="2186"/>
      <c r="M9" s="2186"/>
      <c r="N9" s="2201"/>
      <c r="O9" s="2204"/>
    </row>
    <row r="10" spans="1:16" s="17" customFormat="1" ht="18" customHeight="1">
      <c r="A10" s="2166" t="s">
        <v>279</v>
      </c>
      <c r="B10" s="2167"/>
      <c r="C10" s="13">
        <v>1344808</v>
      </c>
      <c r="D10" s="13">
        <v>1328301</v>
      </c>
      <c r="E10" s="13">
        <v>562806</v>
      </c>
      <c r="F10" s="13">
        <v>242251</v>
      </c>
      <c r="G10" s="13">
        <v>523214</v>
      </c>
      <c r="H10" s="13">
        <v>30</v>
      </c>
      <c r="I10" s="2166" t="s">
        <v>279</v>
      </c>
      <c r="J10" s="2167"/>
      <c r="K10" s="13">
        <v>16507</v>
      </c>
      <c r="L10" s="13">
        <v>4853</v>
      </c>
      <c r="M10" s="13">
        <v>266</v>
      </c>
      <c r="N10" s="13">
        <v>0</v>
      </c>
      <c r="O10" s="1033">
        <v>11388</v>
      </c>
    </row>
    <row r="11" spans="1:16" s="17" customFormat="1" ht="18" customHeight="1">
      <c r="A11" s="2166" t="s">
        <v>280</v>
      </c>
      <c r="B11" s="2167"/>
      <c r="C11" s="13">
        <v>1343637</v>
      </c>
      <c r="D11" s="13">
        <v>1324781</v>
      </c>
      <c r="E11" s="13">
        <v>562133</v>
      </c>
      <c r="F11" s="13">
        <v>241254</v>
      </c>
      <c r="G11" s="13">
        <v>521364</v>
      </c>
      <c r="H11" s="13">
        <v>30</v>
      </c>
      <c r="I11" s="2166" t="s">
        <v>280</v>
      </c>
      <c r="J11" s="2167"/>
      <c r="K11" s="13">
        <v>18856</v>
      </c>
      <c r="L11" s="13">
        <v>5653</v>
      </c>
      <c r="M11" s="13">
        <v>357</v>
      </c>
      <c r="N11" s="13">
        <v>0</v>
      </c>
      <c r="O11" s="1033">
        <v>12846</v>
      </c>
    </row>
    <row r="12" spans="1:16" s="17" customFormat="1" ht="18" customHeight="1">
      <c r="A12" s="2166" t="s">
        <v>291</v>
      </c>
      <c r="B12" s="2167"/>
      <c r="C12" s="13">
        <v>1343341</v>
      </c>
      <c r="D12" s="13">
        <v>1320930</v>
      </c>
      <c r="E12" s="13">
        <v>560561</v>
      </c>
      <c r="F12" s="13">
        <v>240855</v>
      </c>
      <c r="G12" s="13">
        <v>519484</v>
      </c>
      <c r="H12" s="13">
        <v>30</v>
      </c>
      <c r="I12" s="2166" t="s">
        <v>291</v>
      </c>
      <c r="J12" s="2167"/>
      <c r="K12" s="13">
        <v>22411</v>
      </c>
      <c r="L12" s="13">
        <v>7617</v>
      </c>
      <c r="M12" s="13">
        <v>256</v>
      </c>
      <c r="N12" s="13">
        <v>7</v>
      </c>
      <c r="O12" s="1033">
        <v>14531</v>
      </c>
    </row>
    <row r="13" spans="1:16" s="17" customFormat="1" ht="18" customHeight="1">
      <c r="A13" s="2166" t="s">
        <v>287</v>
      </c>
      <c r="B13" s="2167"/>
      <c r="C13" s="13">
        <v>1342798</v>
      </c>
      <c r="D13" s="13">
        <v>1319449</v>
      </c>
      <c r="E13" s="13">
        <v>564298</v>
      </c>
      <c r="F13" s="13">
        <v>236387</v>
      </c>
      <c r="G13" s="13">
        <v>518734</v>
      </c>
      <c r="H13" s="13">
        <v>30</v>
      </c>
      <c r="I13" s="2166" t="s">
        <v>287</v>
      </c>
      <c r="J13" s="2167"/>
      <c r="K13" s="13">
        <v>23349</v>
      </c>
      <c r="L13" s="13">
        <v>8119</v>
      </c>
      <c r="M13" s="13">
        <v>201</v>
      </c>
      <c r="N13" s="13">
        <v>8</v>
      </c>
      <c r="O13" s="1033">
        <v>15021</v>
      </c>
    </row>
    <row r="14" spans="1:16" s="209" customFormat="1" ht="18" customHeight="1">
      <c r="A14" s="2211" t="s">
        <v>1012</v>
      </c>
      <c r="B14" s="2212"/>
      <c r="C14" s="15">
        <f>SUM(C16:C38)</f>
        <v>1337741</v>
      </c>
      <c r="D14" s="15">
        <f t="shared" ref="D14:F14" si="0">SUM(D16:D38)</f>
        <v>1308944</v>
      </c>
      <c r="E14" s="15">
        <f t="shared" si="0"/>
        <v>567171</v>
      </c>
      <c r="F14" s="15">
        <f t="shared" si="0"/>
        <v>350063</v>
      </c>
      <c r="G14" s="15">
        <f>SUM(G16:G38)</f>
        <v>389727</v>
      </c>
      <c r="H14" s="15">
        <f>SUM(H16:H38)</f>
        <v>1983</v>
      </c>
      <c r="I14" s="2211" t="s">
        <v>1012</v>
      </c>
      <c r="J14" s="2212"/>
      <c r="K14" s="15">
        <f>SUM(K16:K38)</f>
        <v>28797</v>
      </c>
      <c r="L14" s="15" t="s">
        <v>1031</v>
      </c>
      <c r="M14" s="15" t="s">
        <v>1031</v>
      </c>
      <c r="N14" s="15" t="s">
        <v>1031</v>
      </c>
      <c r="O14" s="15" t="s">
        <v>1031</v>
      </c>
    </row>
    <row r="15" spans="1:16" s="17" customFormat="1" ht="14.65" customHeight="1">
      <c r="A15" s="210"/>
      <c r="B15" s="211"/>
      <c r="C15" s="13"/>
      <c r="D15" s="13"/>
      <c r="E15" s="13"/>
      <c r="F15" s="13"/>
      <c r="G15" s="13"/>
      <c r="H15" s="13"/>
      <c r="I15" s="210"/>
      <c r="J15" s="211"/>
      <c r="K15" s="13"/>
      <c r="L15" s="13"/>
      <c r="M15" s="13"/>
      <c r="N15" s="13"/>
      <c r="O15" s="13"/>
    </row>
    <row r="16" spans="1:16" s="18" customFormat="1" ht="16.5" customHeight="1">
      <c r="A16" s="1070" t="s">
        <v>224</v>
      </c>
      <c r="B16" s="212" t="s">
        <v>225</v>
      </c>
      <c r="C16" s="194">
        <f>SUM(D16,K16)</f>
        <v>75207</v>
      </c>
      <c r="D16" s="13">
        <f>SUM(E16:H16)</f>
        <v>73269</v>
      </c>
      <c r="E16" s="55">
        <v>23263</v>
      </c>
      <c r="F16" s="55">
        <v>25467</v>
      </c>
      <c r="G16" s="55">
        <v>24221</v>
      </c>
      <c r="H16" s="55">
        <v>318</v>
      </c>
      <c r="I16" s="1070" t="s">
        <v>224</v>
      </c>
      <c r="J16" s="212" t="s">
        <v>225</v>
      </c>
      <c r="K16" s="1033">
        <v>1938</v>
      </c>
      <c r="L16" s="55" t="s">
        <v>1031</v>
      </c>
      <c r="M16" s="55" t="s">
        <v>1031</v>
      </c>
      <c r="N16" s="55" t="s">
        <v>1031</v>
      </c>
      <c r="O16" s="13" t="s">
        <v>1031</v>
      </c>
    </row>
    <row r="17" spans="1:15" s="18" customFormat="1" ht="16.5" customHeight="1">
      <c r="A17" s="1070" t="s">
        <v>226</v>
      </c>
      <c r="B17" s="212" t="s">
        <v>227</v>
      </c>
      <c r="C17" s="194">
        <f t="shared" ref="C17:C38" si="1">SUM(D17,K17)</f>
        <v>89275</v>
      </c>
      <c r="D17" s="13">
        <f t="shared" ref="D17:D38" si="2">SUM(E17:H17)</f>
        <v>86293</v>
      </c>
      <c r="E17" s="55">
        <v>36240</v>
      </c>
      <c r="F17" s="55">
        <v>28490</v>
      </c>
      <c r="G17" s="55">
        <v>21205</v>
      </c>
      <c r="H17" s="55">
        <v>358</v>
      </c>
      <c r="I17" s="1070" t="s">
        <v>226</v>
      </c>
      <c r="J17" s="212" t="s">
        <v>227</v>
      </c>
      <c r="K17" s="1033">
        <v>2982</v>
      </c>
      <c r="L17" s="55" t="s">
        <v>1031</v>
      </c>
      <c r="M17" s="55" t="s">
        <v>1031</v>
      </c>
      <c r="N17" s="55" t="s">
        <v>1031</v>
      </c>
      <c r="O17" s="55" t="s">
        <v>1031</v>
      </c>
    </row>
    <row r="18" spans="1:15" s="18" customFormat="1" ht="16.5" customHeight="1">
      <c r="A18" s="1070" t="s">
        <v>228</v>
      </c>
      <c r="B18" s="212" t="s">
        <v>229</v>
      </c>
      <c r="C18" s="194">
        <f t="shared" si="1"/>
        <v>69768</v>
      </c>
      <c r="D18" s="13">
        <f t="shared" si="2"/>
        <v>67871</v>
      </c>
      <c r="E18" s="55">
        <v>16985</v>
      </c>
      <c r="F18" s="55">
        <v>27690</v>
      </c>
      <c r="G18" s="55">
        <v>22973</v>
      </c>
      <c r="H18" s="55">
        <v>223</v>
      </c>
      <c r="I18" s="1070" t="s">
        <v>228</v>
      </c>
      <c r="J18" s="212" t="s">
        <v>229</v>
      </c>
      <c r="K18" s="1033">
        <v>1897</v>
      </c>
      <c r="L18" s="55" t="s">
        <v>1031</v>
      </c>
      <c r="M18" s="55" t="s">
        <v>1031</v>
      </c>
      <c r="N18" s="55" t="s">
        <v>1031</v>
      </c>
      <c r="O18" s="55" t="s">
        <v>1031</v>
      </c>
    </row>
    <row r="19" spans="1:15" s="18" customFormat="1" ht="16.5" customHeight="1">
      <c r="A19" s="1070" t="s">
        <v>230</v>
      </c>
      <c r="B19" s="212" t="s">
        <v>231</v>
      </c>
      <c r="C19" s="194">
        <f t="shared" si="1"/>
        <v>106518</v>
      </c>
      <c r="D19" s="13">
        <f t="shared" si="2"/>
        <v>104852</v>
      </c>
      <c r="E19" s="55">
        <v>58172</v>
      </c>
      <c r="F19" s="55">
        <v>17652</v>
      </c>
      <c r="G19" s="55">
        <v>29004</v>
      </c>
      <c r="H19" s="55">
        <v>24</v>
      </c>
      <c r="I19" s="1070" t="s">
        <v>230</v>
      </c>
      <c r="J19" s="212" t="s">
        <v>231</v>
      </c>
      <c r="K19" s="1033">
        <v>1666</v>
      </c>
      <c r="L19" s="55" t="s">
        <v>1031</v>
      </c>
      <c r="M19" s="55" t="s">
        <v>1031</v>
      </c>
      <c r="N19" s="55" t="s">
        <v>1031</v>
      </c>
      <c r="O19" s="55" t="s">
        <v>1031</v>
      </c>
    </row>
    <row r="20" spans="1:15" s="18" customFormat="1" ht="16.5" customHeight="1">
      <c r="A20" s="1070" t="s">
        <v>232</v>
      </c>
      <c r="B20" s="212" t="s">
        <v>233</v>
      </c>
      <c r="C20" s="194">
        <f t="shared" si="1"/>
        <v>34162</v>
      </c>
      <c r="D20" s="13">
        <f t="shared" si="2"/>
        <v>33057</v>
      </c>
      <c r="E20" s="55">
        <v>15544</v>
      </c>
      <c r="F20" s="55">
        <v>6987</v>
      </c>
      <c r="G20" s="55">
        <v>10419</v>
      </c>
      <c r="H20" s="55">
        <v>107</v>
      </c>
      <c r="I20" s="1070" t="s">
        <v>232</v>
      </c>
      <c r="J20" s="212" t="s">
        <v>233</v>
      </c>
      <c r="K20" s="1033">
        <v>1105</v>
      </c>
      <c r="L20" s="55" t="s">
        <v>1031</v>
      </c>
      <c r="M20" s="55" t="s">
        <v>1031</v>
      </c>
      <c r="N20" s="55" t="s">
        <v>1031</v>
      </c>
      <c r="O20" s="55" t="s">
        <v>1031</v>
      </c>
    </row>
    <row r="21" spans="1:15" s="18" customFormat="1" ht="16.5" customHeight="1">
      <c r="A21" s="1070" t="s">
        <v>234</v>
      </c>
      <c r="B21" s="212" t="s">
        <v>235</v>
      </c>
      <c r="C21" s="194">
        <f t="shared" si="1"/>
        <v>41016</v>
      </c>
      <c r="D21" s="13">
        <f t="shared" si="2"/>
        <v>39730</v>
      </c>
      <c r="E21" s="55">
        <v>19357</v>
      </c>
      <c r="F21" s="55">
        <v>8503</v>
      </c>
      <c r="G21" s="55">
        <v>11861</v>
      </c>
      <c r="H21" s="55">
        <v>9</v>
      </c>
      <c r="I21" s="1070" t="s">
        <v>234</v>
      </c>
      <c r="J21" s="212" t="s">
        <v>235</v>
      </c>
      <c r="K21" s="1033">
        <v>1286</v>
      </c>
      <c r="L21" s="55" t="s">
        <v>1031</v>
      </c>
      <c r="M21" s="55" t="s">
        <v>1031</v>
      </c>
      <c r="N21" s="55" t="s">
        <v>1031</v>
      </c>
      <c r="O21" s="55" t="s">
        <v>1031</v>
      </c>
    </row>
    <row r="22" spans="1:15" s="18" customFormat="1" ht="16.5" customHeight="1">
      <c r="A22" s="1070" t="s">
        <v>236</v>
      </c>
      <c r="B22" s="212" t="s">
        <v>237</v>
      </c>
      <c r="C22" s="194">
        <f t="shared" si="1"/>
        <v>62252</v>
      </c>
      <c r="D22" s="13">
        <f t="shared" si="2"/>
        <v>60407</v>
      </c>
      <c r="E22" s="55">
        <v>26344</v>
      </c>
      <c r="F22" s="55">
        <v>16257</v>
      </c>
      <c r="G22" s="55">
        <v>17739</v>
      </c>
      <c r="H22" s="55">
        <v>67</v>
      </c>
      <c r="I22" s="1070" t="s">
        <v>236</v>
      </c>
      <c r="J22" s="212" t="s">
        <v>237</v>
      </c>
      <c r="K22" s="1033">
        <v>1845</v>
      </c>
      <c r="L22" s="55" t="s">
        <v>1031</v>
      </c>
      <c r="M22" s="55" t="s">
        <v>1031</v>
      </c>
      <c r="N22" s="55" t="s">
        <v>1031</v>
      </c>
      <c r="O22" s="55" t="s">
        <v>1031</v>
      </c>
    </row>
    <row r="23" spans="1:15" s="18" customFormat="1" ht="16.5" customHeight="1">
      <c r="A23" s="1070" t="s">
        <v>238</v>
      </c>
      <c r="B23" s="212" t="s">
        <v>239</v>
      </c>
      <c r="C23" s="194">
        <f t="shared" si="1"/>
        <v>82249</v>
      </c>
      <c r="D23" s="13">
        <f t="shared" si="2"/>
        <v>81069</v>
      </c>
      <c r="E23" s="55">
        <v>30143</v>
      </c>
      <c r="F23" s="55">
        <v>28649</v>
      </c>
      <c r="G23" s="55">
        <v>22180</v>
      </c>
      <c r="H23" s="55">
        <v>97</v>
      </c>
      <c r="I23" s="1070" t="s">
        <v>238</v>
      </c>
      <c r="J23" s="212" t="s">
        <v>239</v>
      </c>
      <c r="K23" s="1033">
        <v>1180</v>
      </c>
      <c r="L23" s="55" t="s">
        <v>1031</v>
      </c>
      <c r="M23" s="55" t="s">
        <v>1031</v>
      </c>
      <c r="N23" s="55" t="s">
        <v>1031</v>
      </c>
      <c r="O23" s="55" t="s">
        <v>1031</v>
      </c>
    </row>
    <row r="24" spans="1:15" s="18" customFormat="1" ht="16.5" customHeight="1">
      <c r="A24" s="1070" t="s">
        <v>240</v>
      </c>
      <c r="B24" s="212" t="s">
        <v>241</v>
      </c>
      <c r="C24" s="194">
        <f t="shared" si="1"/>
        <v>68566</v>
      </c>
      <c r="D24" s="13">
        <f t="shared" si="2"/>
        <v>67232</v>
      </c>
      <c r="E24" s="55">
        <v>21227</v>
      </c>
      <c r="F24" s="55">
        <v>26021</v>
      </c>
      <c r="G24" s="55">
        <v>19967</v>
      </c>
      <c r="H24" s="55">
        <v>17</v>
      </c>
      <c r="I24" s="1070" t="s">
        <v>240</v>
      </c>
      <c r="J24" s="212" t="s">
        <v>241</v>
      </c>
      <c r="K24" s="1033">
        <v>1334</v>
      </c>
      <c r="L24" s="55" t="s">
        <v>1031</v>
      </c>
      <c r="M24" s="55" t="s">
        <v>1031</v>
      </c>
      <c r="N24" s="55" t="s">
        <v>1031</v>
      </c>
      <c r="O24" s="55" t="s">
        <v>1031</v>
      </c>
    </row>
    <row r="25" spans="1:15" s="18" customFormat="1" ht="16.5" customHeight="1">
      <c r="A25" s="1070" t="s">
        <v>242</v>
      </c>
      <c r="B25" s="212" t="s">
        <v>243</v>
      </c>
      <c r="C25" s="194">
        <f t="shared" si="1"/>
        <v>23188</v>
      </c>
      <c r="D25" s="13">
        <f t="shared" si="2"/>
        <v>22926</v>
      </c>
      <c r="E25" s="55">
        <v>9178</v>
      </c>
      <c r="F25" s="55">
        <v>5835</v>
      </c>
      <c r="G25" s="55">
        <v>7856</v>
      </c>
      <c r="H25" s="55">
        <v>57</v>
      </c>
      <c r="I25" s="1070" t="s">
        <v>242</v>
      </c>
      <c r="J25" s="212" t="s">
        <v>243</v>
      </c>
      <c r="K25" s="1033">
        <v>262</v>
      </c>
      <c r="L25" s="55" t="s">
        <v>1031</v>
      </c>
      <c r="M25" s="55" t="s">
        <v>1031</v>
      </c>
      <c r="N25" s="55" t="s">
        <v>1031</v>
      </c>
      <c r="O25" s="55" t="s">
        <v>1031</v>
      </c>
    </row>
    <row r="26" spans="1:15" s="18" customFormat="1" ht="16.5" customHeight="1">
      <c r="A26" s="1070" t="s">
        <v>244</v>
      </c>
      <c r="B26" s="212" t="s">
        <v>245</v>
      </c>
      <c r="C26" s="194">
        <f t="shared" si="1"/>
        <v>46250</v>
      </c>
      <c r="D26" s="13">
        <f t="shared" si="2"/>
        <v>44856</v>
      </c>
      <c r="E26" s="55">
        <v>19953</v>
      </c>
      <c r="F26" s="55">
        <v>10926</v>
      </c>
      <c r="G26" s="55">
        <v>13959</v>
      </c>
      <c r="H26" s="55">
        <v>18</v>
      </c>
      <c r="I26" s="1070" t="s">
        <v>244</v>
      </c>
      <c r="J26" s="212" t="s">
        <v>245</v>
      </c>
      <c r="K26" s="1033">
        <v>1394</v>
      </c>
      <c r="L26" s="55" t="s">
        <v>1031</v>
      </c>
      <c r="M26" s="55" t="s">
        <v>1031</v>
      </c>
      <c r="N26" s="55" t="s">
        <v>1031</v>
      </c>
      <c r="O26" s="55" t="s">
        <v>1031</v>
      </c>
    </row>
    <row r="27" spans="1:15" s="18" customFormat="1" ht="16.5" customHeight="1">
      <c r="A27" s="1070" t="s">
        <v>246</v>
      </c>
      <c r="B27" s="212" t="s">
        <v>247</v>
      </c>
      <c r="C27" s="194">
        <f t="shared" si="1"/>
        <v>78991</v>
      </c>
      <c r="D27" s="13">
        <f t="shared" si="2"/>
        <v>78167</v>
      </c>
      <c r="E27" s="55">
        <v>37213</v>
      </c>
      <c r="F27" s="55">
        <v>15943</v>
      </c>
      <c r="G27" s="55">
        <v>25001</v>
      </c>
      <c r="H27" s="55">
        <v>10</v>
      </c>
      <c r="I27" s="1070" t="s">
        <v>246</v>
      </c>
      <c r="J27" s="212" t="s">
        <v>247</v>
      </c>
      <c r="K27" s="1033">
        <v>824</v>
      </c>
      <c r="L27" s="55" t="s">
        <v>1031</v>
      </c>
      <c r="M27" s="55" t="s">
        <v>1031</v>
      </c>
      <c r="N27" s="55" t="s">
        <v>1031</v>
      </c>
      <c r="O27" s="55" t="s">
        <v>1031</v>
      </c>
    </row>
    <row r="28" spans="1:15" s="18" customFormat="1" ht="16.5" customHeight="1">
      <c r="A28" s="1070" t="s">
        <v>248</v>
      </c>
      <c r="B28" s="212" t="s">
        <v>249</v>
      </c>
      <c r="C28" s="194">
        <f t="shared" si="1"/>
        <v>66487</v>
      </c>
      <c r="D28" s="13">
        <f t="shared" si="2"/>
        <v>65796</v>
      </c>
      <c r="E28" s="55">
        <v>26306</v>
      </c>
      <c r="F28" s="55">
        <v>18880</v>
      </c>
      <c r="G28" s="55">
        <v>20608</v>
      </c>
      <c r="H28" s="55">
        <v>2</v>
      </c>
      <c r="I28" s="1070" t="s">
        <v>248</v>
      </c>
      <c r="J28" s="212" t="s">
        <v>249</v>
      </c>
      <c r="K28" s="1033">
        <v>691</v>
      </c>
      <c r="L28" s="55" t="s">
        <v>1031</v>
      </c>
      <c r="M28" s="55" t="s">
        <v>1031</v>
      </c>
      <c r="N28" s="55" t="s">
        <v>1031</v>
      </c>
      <c r="O28" s="55" t="s">
        <v>1031</v>
      </c>
    </row>
    <row r="29" spans="1:15" s="18" customFormat="1" ht="16.5" customHeight="1">
      <c r="A29" s="1070" t="s">
        <v>250</v>
      </c>
      <c r="B29" s="212" t="s">
        <v>251</v>
      </c>
      <c r="C29" s="194">
        <f t="shared" si="1"/>
        <v>65764</v>
      </c>
      <c r="D29" s="13">
        <f t="shared" si="2"/>
        <v>65053</v>
      </c>
      <c r="E29" s="55">
        <v>30622</v>
      </c>
      <c r="F29" s="55">
        <v>14885</v>
      </c>
      <c r="G29" s="55">
        <v>19545</v>
      </c>
      <c r="H29" s="55">
        <v>1</v>
      </c>
      <c r="I29" s="1070" t="s">
        <v>250</v>
      </c>
      <c r="J29" s="212" t="s">
        <v>251</v>
      </c>
      <c r="K29" s="1033">
        <v>711</v>
      </c>
      <c r="L29" s="55" t="s">
        <v>1031</v>
      </c>
      <c r="M29" s="55" t="s">
        <v>1031</v>
      </c>
      <c r="N29" s="55" t="s">
        <v>1031</v>
      </c>
      <c r="O29" s="55" t="s">
        <v>1031</v>
      </c>
    </row>
    <row r="30" spans="1:15" s="18" customFormat="1" ht="16.5" customHeight="1">
      <c r="A30" s="1070" t="s">
        <v>252</v>
      </c>
      <c r="B30" s="212" t="s">
        <v>253</v>
      </c>
      <c r="C30" s="194">
        <f t="shared" si="1"/>
        <v>59486</v>
      </c>
      <c r="D30" s="13">
        <f t="shared" si="2"/>
        <v>58682</v>
      </c>
      <c r="E30" s="55">
        <v>24430</v>
      </c>
      <c r="F30" s="55">
        <v>14534</v>
      </c>
      <c r="G30" s="55">
        <v>19640</v>
      </c>
      <c r="H30" s="55">
        <v>78</v>
      </c>
      <c r="I30" s="1070" t="s">
        <v>252</v>
      </c>
      <c r="J30" s="212" t="s">
        <v>253</v>
      </c>
      <c r="K30" s="1033">
        <v>804</v>
      </c>
      <c r="L30" s="55" t="s">
        <v>1031</v>
      </c>
      <c r="M30" s="55" t="s">
        <v>1031</v>
      </c>
      <c r="N30" s="55" t="s">
        <v>1031</v>
      </c>
      <c r="O30" s="55" t="s">
        <v>1031</v>
      </c>
    </row>
    <row r="31" spans="1:15" s="18" customFormat="1" ht="16.5" customHeight="1">
      <c r="A31" s="1070" t="s">
        <v>254</v>
      </c>
      <c r="B31" s="212" t="s">
        <v>255</v>
      </c>
      <c r="C31" s="194">
        <f t="shared" si="1"/>
        <v>50558</v>
      </c>
      <c r="D31" s="13">
        <f t="shared" si="2"/>
        <v>50063</v>
      </c>
      <c r="E31" s="55">
        <v>22398</v>
      </c>
      <c r="F31" s="55">
        <v>13292</v>
      </c>
      <c r="G31" s="55">
        <v>14225</v>
      </c>
      <c r="H31" s="55">
        <v>148</v>
      </c>
      <c r="I31" s="1070" t="s">
        <v>254</v>
      </c>
      <c r="J31" s="212" t="s">
        <v>255</v>
      </c>
      <c r="K31" s="1033">
        <v>495</v>
      </c>
      <c r="L31" s="55" t="s">
        <v>1031</v>
      </c>
      <c r="M31" s="55" t="s">
        <v>1031</v>
      </c>
      <c r="N31" s="55" t="s">
        <v>1031</v>
      </c>
      <c r="O31" s="55" t="s">
        <v>1031</v>
      </c>
    </row>
    <row r="32" spans="1:15" s="18" customFormat="1" ht="16.5" customHeight="1">
      <c r="A32" s="1070" t="s">
        <v>256</v>
      </c>
      <c r="B32" s="212" t="s">
        <v>257</v>
      </c>
      <c r="C32" s="194">
        <f t="shared" si="1"/>
        <v>24327</v>
      </c>
      <c r="D32" s="13">
        <f t="shared" si="2"/>
        <v>23834</v>
      </c>
      <c r="E32" s="55">
        <v>12604</v>
      </c>
      <c r="F32" s="55">
        <v>3651</v>
      </c>
      <c r="G32" s="55">
        <v>7465</v>
      </c>
      <c r="H32" s="55">
        <v>114</v>
      </c>
      <c r="I32" s="1070" t="s">
        <v>256</v>
      </c>
      <c r="J32" s="212" t="s">
        <v>257</v>
      </c>
      <c r="K32" s="1033">
        <v>493</v>
      </c>
      <c r="L32" s="55" t="s">
        <v>1031</v>
      </c>
      <c r="M32" s="55" t="s">
        <v>1031</v>
      </c>
      <c r="N32" s="55" t="s">
        <v>1031</v>
      </c>
      <c r="O32" s="55" t="s">
        <v>1031</v>
      </c>
    </row>
    <row r="33" spans="1:15" s="18" customFormat="1" ht="16.5" customHeight="1">
      <c r="A33" s="1070" t="s">
        <v>258</v>
      </c>
      <c r="B33" s="212" t="s">
        <v>259</v>
      </c>
      <c r="C33" s="194">
        <f t="shared" si="1"/>
        <v>40580</v>
      </c>
      <c r="D33" s="13">
        <f t="shared" si="2"/>
        <v>39557</v>
      </c>
      <c r="E33" s="55">
        <v>13845</v>
      </c>
      <c r="F33" s="55">
        <v>11749</v>
      </c>
      <c r="G33" s="55">
        <v>13822</v>
      </c>
      <c r="H33" s="55">
        <v>141</v>
      </c>
      <c r="I33" s="1070" t="s">
        <v>258</v>
      </c>
      <c r="J33" s="212" t="s">
        <v>259</v>
      </c>
      <c r="K33" s="1033">
        <v>1023</v>
      </c>
      <c r="L33" s="55" t="s">
        <v>1031</v>
      </c>
      <c r="M33" s="55" t="s">
        <v>1031</v>
      </c>
      <c r="N33" s="55" t="s">
        <v>1031</v>
      </c>
      <c r="O33" s="55" t="s">
        <v>1031</v>
      </c>
    </row>
    <row r="34" spans="1:15" s="18" customFormat="1" ht="16.5" customHeight="1">
      <c r="A34" s="1070" t="s">
        <v>260</v>
      </c>
      <c r="B34" s="212" t="s">
        <v>261</v>
      </c>
      <c r="C34" s="194">
        <f t="shared" si="1"/>
        <v>29185</v>
      </c>
      <c r="D34" s="13">
        <f t="shared" si="2"/>
        <v>27791</v>
      </c>
      <c r="E34" s="55">
        <v>9619</v>
      </c>
      <c r="F34" s="55">
        <v>8872</v>
      </c>
      <c r="G34" s="55">
        <v>9260</v>
      </c>
      <c r="H34" s="55">
        <v>40</v>
      </c>
      <c r="I34" s="1070" t="s">
        <v>260</v>
      </c>
      <c r="J34" s="212" t="s">
        <v>261</v>
      </c>
      <c r="K34" s="1033">
        <v>1394</v>
      </c>
      <c r="L34" s="55" t="s">
        <v>1031</v>
      </c>
      <c r="M34" s="55" t="s">
        <v>1031</v>
      </c>
      <c r="N34" s="55" t="s">
        <v>1031</v>
      </c>
      <c r="O34" s="55" t="s">
        <v>1031</v>
      </c>
    </row>
    <row r="35" spans="1:15" s="18" customFormat="1" ht="16.5" customHeight="1">
      <c r="A35" s="1070" t="s">
        <v>262</v>
      </c>
      <c r="B35" s="212" t="s">
        <v>263</v>
      </c>
      <c r="C35" s="194">
        <f t="shared" si="1"/>
        <v>35560</v>
      </c>
      <c r="D35" s="13">
        <f t="shared" si="2"/>
        <v>34009</v>
      </c>
      <c r="E35" s="55">
        <v>12791</v>
      </c>
      <c r="F35" s="55">
        <v>11217</v>
      </c>
      <c r="G35" s="55">
        <v>9980</v>
      </c>
      <c r="H35" s="55">
        <v>21</v>
      </c>
      <c r="I35" s="1070" t="s">
        <v>262</v>
      </c>
      <c r="J35" s="212" t="s">
        <v>263</v>
      </c>
      <c r="K35" s="1033">
        <v>1551</v>
      </c>
      <c r="L35" s="55" t="s">
        <v>1031</v>
      </c>
      <c r="M35" s="55" t="s">
        <v>1031</v>
      </c>
      <c r="N35" s="55" t="s">
        <v>1031</v>
      </c>
      <c r="O35" s="55" t="s">
        <v>1031</v>
      </c>
    </row>
    <row r="36" spans="1:15" s="18" customFormat="1" ht="16.5" customHeight="1">
      <c r="A36" s="1070" t="s">
        <v>264</v>
      </c>
      <c r="B36" s="212" t="s">
        <v>265</v>
      </c>
      <c r="C36" s="194">
        <f t="shared" si="1"/>
        <v>98054</v>
      </c>
      <c r="D36" s="13">
        <f t="shared" si="2"/>
        <v>96479</v>
      </c>
      <c r="E36" s="55">
        <v>52134</v>
      </c>
      <c r="F36" s="55">
        <v>19447</v>
      </c>
      <c r="G36" s="55">
        <v>24897</v>
      </c>
      <c r="H36" s="55">
        <v>1</v>
      </c>
      <c r="I36" s="1070" t="s">
        <v>264</v>
      </c>
      <c r="J36" s="212" t="s">
        <v>265</v>
      </c>
      <c r="K36" s="1033">
        <v>1575</v>
      </c>
      <c r="L36" s="55" t="s">
        <v>1031</v>
      </c>
      <c r="M36" s="55" t="s">
        <v>1031</v>
      </c>
      <c r="N36" s="55" t="s">
        <v>1031</v>
      </c>
      <c r="O36" s="55" t="s">
        <v>1031</v>
      </c>
    </row>
    <row r="37" spans="1:15" s="18" customFormat="1" ht="16.5" customHeight="1">
      <c r="A37" s="1070" t="s">
        <v>266</v>
      </c>
      <c r="B37" s="212" t="s">
        <v>267</v>
      </c>
      <c r="C37" s="194">
        <f t="shared" si="1"/>
        <v>84212</v>
      </c>
      <c r="D37" s="13">
        <f t="shared" si="2"/>
        <v>83101</v>
      </c>
      <c r="E37" s="55">
        <v>48183</v>
      </c>
      <c r="F37" s="55">
        <v>11649</v>
      </c>
      <c r="G37" s="55">
        <v>23178</v>
      </c>
      <c r="H37" s="55">
        <v>91</v>
      </c>
      <c r="I37" s="1070" t="s">
        <v>266</v>
      </c>
      <c r="J37" s="212" t="s">
        <v>267</v>
      </c>
      <c r="K37" s="1033">
        <v>1111</v>
      </c>
      <c r="L37" s="55" t="s">
        <v>1031</v>
      </c>
      <c r="M37" s="55" t="s">
        <v>1031</v>
      </c>
      <c r="N37" s="55" t="s">
        <v>1031</v>
      </c>
      <c r="O37" s="55" t="s">
        <v>1031</v>
      </c>
    </row>
    <row r="38" spans="1:15" s="18" customFormat="1" ht="16.5" customHeight="1" thickBot="1">
      <c r="A38" s="213" t="s">
        <v>268</v>
      </c>
      <c r="B38" s="214" t="s">
        <v>269</v>
      </c>
      <c r="C38" s="174">
        <f t="shared" si="1"/>
        <v>6086</v>
      </c>
      <c r="D38" s="19">
        <f t="shared" si="2"/>
        <v>4850</v>
      </c>
      <c r="E38" s="205">
        <v>620</v>
      </c>
      <c r="F38" s="205">
        <v>3467</v>
      </c>
      <c r="G38" s="205">
        <v>722</v>
      </c>
      <c r="H38" s="205">
        <v>41</v>
      </c>
      <c r="I38" s="213" t="s">
        <v>268</v>
      </c>
      <c r="J38" s="214" t="s">
        <v>269</v>
      </c>
      <c r="K38" s="19">
        <v>1236</v>
      </c>
      <c r="L38" s="205" t="s">
        <v>1031</v>
      </c>
      <c r="M38" s="205" t="s">
        <v>1031</v>
      </c>
      <c r="N38" s="205" t="s">
        <v>1031</v>
      </c>
      <c r="O38" s="205" t="s">
        <v>1031</v>
      </c>
    </row>
    <row r="39" spans="1:15" s="20" customFormat="1" ht="12" customHeight="1">
      <c r="A39" s="801" t="s">
        <v>1014</v>
      </c>
      <c r="C39" s="200"/>
      <c r="D39" s="200"/>
      <c r="E39" s="100"/>
      <c r="F39" s="100"/>
      <c r="G39" s="100"/>
      <c r="H39" s="22" t="s">
        <v>1079</v>
      </c>
      <c r="I39" s="20" t="s">
        <v>1029</v>
      </c>
      <c r="J39" s="215"/>
      <c r="K39" s="100"/>
      <c r="L39" s="100"/>
      <c r="M39" s="200"/>
      <c r="N39" s="100"/>
      <c r="O39" s="22" t="s">
        <v>1079</v>
      </c>
    </row>
    <row r="40" spans="1:15" s="20" customFormat="1" ht="12" customHeight="1">
      <c r="A40" s="801" t="s">
        <v>1015</v>
      </c>
      <c r="C40" s="200"/>
      <c r="D40" s="200"/>
      <c r="E40" s="100"/>
      <c r="F40" s="100"/>
      <c r="G40" s="100"/>
      <c r="H40" s="22"/>
      <c r="J40" s="215"/>
      <c r="K40" s="100"/>
      <c r="L40" s="100"/>
      <c r="M40" s="200"/>
      <c r="N40" s="100"/>
      <c r="O40" s="22"/>
    </row>
    <row r="41" spans="1:15" s="18" customFormat="1" ht="12" customHeight="1">
      <c r="A41" s="801" t="s">
        <v>1028</v>
      </c>
      <c r="B41" s="23"/>
      <c r="C41" s="93"/>
      <c r="D41" s="93"/>
      <c r="I41" s="93"/>
      <c r="J41" s="93"/>
      <c r="M41" s="93"/>
      <c r="O41" s="17"/>
    </row>
    <row r="42" spans="1:15" s="18" customFormat="1" ht="11.25">
      <c r="A42" s="23"/>
      <c r="B42" s="23"/>
      <c r="C42" s="93"/>
      <c r="D42" s="93"/>
      <c r="I42" s="93"/>
      <c r="J42" s="93"/>
      <c r="M42" s="93"/>
      <c r="O42" s="17"/>
    </row>
    <row r="43" spans="1:15" s="18" customFormat="1" ht="11.25">
      <c r="A43" s="23"/>
      <c r="B43" s="23"/>
      <c r="C43" s="93"/>
      <c r="D43" s="93"/>
      <c r="I43" s="93"/>
      <c r="J43" s="93"/>
      <c r="M43" s="93"/>
      <c r="O43" s="17"/>
    </row>
    <row r="44" spans="1:15" s="18" customFormat="1" ht="11.25">
      <c r="A44" s="23"/>
      <c r="B44" s="23"/>
      <c r="C44" s="93"/>
      <c r="D44" s="93"/>
      <c r="I44" s="93"/>
      <c r="J44" s="93"/>
      <c r="M44" s="93"/>
      <c r="O44" s="17"/>
    </row>
    <row r="45" spans="1:15" s="18" customFormat="1" ht="11.25">
      <c r="A45" s="23"/>
      <c r="B45" s="23"/>
      <c r="C45" s="93"/>
      <c r="D45" s="93"/>
      <c r="I45" s="93"/>
      <c r="J45" s="93"/>
      <c r="M45" s="93"/>
      <c r="O45" s="17"/>
    </row>
    <row r="46" spans="1:15" s="18" customFormat="1" ht="11.25">
      <c r="A46" s="23"/>
      <c r="B46" s="23"/>
      <c r="C46" s="93"/>
      <c r="D46" s="93"/>
      <c r="I46" s="93"/>
      <c r="J46" s="93"/>
      <c r="M46" s="93"/>
      <c r="O46" s="17"/>
    </row>
    <row r="47" spans="1:15" s="18" customFormat="1" ht="11.25">
      <c r="A47" s="23"/>
      <c r="B47" s="23"/>
      <c r="C47" s="93"/>
      <c r="D47" s="93"/>
      <c r="I47" s="93"/>
      <c r="J47" s="93"/>
      <c r="M47" s="93"/>
      <c r="O47" s="17"/>
    </row>
    <row r="48" spans="1:15" s="18" customFormat="1" ht="11.25">
      <c r="A48" s="23"/>
      <c r="B48" s="23"/>
      <c r="C48" s="93"/>
      <c r="D48" s="93"/>
      <c r="I48" s="93"/>
      <c r="J48" s="93"/>
      <c r="M48" s="93"/>
      <c r="O48" s="17"/>
    </row>
    <row r="49" spans="1:15" s="18" customFormat="1" ht="11.25">
      <c r="A49" s="23"/>
      <c r="B49" s="23"/>
      <c r="C49" s="93"/>
      <c r="D49" s="93"/>
      <c r="I49" s="93"/>
      <c r="J49" s="93"/>
      <c r="M49" s="93"/>
      <c r="O49" s="17"/>
    </row>
    <row r="50" spans="1:15" s="18" customFormat="1" ht="11.25">
      <c r="A50" s="23"/>
      <c r="B50" s="23"/>
      <c r="C50" s="93"/>
      <c r="D50" s="93"/>
      <c r="I50" s="93"/>
      <c r="J50" s="93"/>
      <c r="M50" s="93"/>
      <c r="O50" s="17"/>
    </row>
    <row r="51" spans="1:15" s="18" customFormat="1" ht="11.25">
      <c r="A51" s="23"/>
      <c r="B51" s="23"/>
      <c r="C51" s="93"/>
      <c r="D51" s="93"/>
      <c r="I51" s="93"/>
      <c r="J51" s="93"/>
      <c r="M51" s="93"/>
      <c r="O51" s="17"/>
    </row>
    <row r="52" spans="1:15" s="18" customFormat="1" ht="11.25">
      <c r="A52" s="23"/>
      <c r="B52" s="23"/>
      <c r="C52" s="93"/>
      <c r="D52" s="93"/>
      <c r="I52" s="93"/>
      <c r="J52" s="93"/>
      <c r="M52" s="93"/>
    </row>
    <row r="53" spans="1:15" s="18" customFormat="1" ht="11.25">
      <c r="A53" s="23"/>
      <c r="B53" s="23"/>
      <c r="C53" s="93"/>
      <c r="D53" s="93"/>
      <c r="I53" s="93"/>
      <c r="J53" s="93"/>
      <c r="M53" s="93"/>
    </row>
    <row r="54" spans="1:15" s="18" customFormat="1" ht="11.25">
      <c r="A54" s="23"/>
      <c r="B54" s="23"/>
      <c r="C54" s="93"/>
      <c r="D54" s="93"/>
      <c r="I54" s="93"/>
      <c r="J54" s="93"/>
      <c r="M54" s="93"/>
    </row>
    <row r="55" spans="1:15" s="18" customFormat="1" ht="11.25">
      <c r="A55" s="23"/>
      <c r="B55" s="23"/>
      <c r="C55" s="93"/>
      <c r="D55" s="93"/>
      <c r="I55" s="93"/>
      <c r="J55" s="93"/>
      <c r="M55" s="93"/>
    </row>
    <row r="56" spans="1:15" s="18" customFormat="1" ht="11.25">
      <c r="A56" s="23"/>
      <c r="B56" s="23"/>
      <c r="C56" s="93"/>
      <c r="D56" s="93"/>
      <c r="I56" s="93"/>
      <c r="J56" s="93"/>
      <c r="M56" s="93"/>
    </row>
    <row r="57" spans="1:15" s="18" customFormat="1" ht="11.25">
      <c r="A57" s="23"/>
      <c r="B57" s="23"/>
      <c r="C57" s="93"/>
      <c r="D57" s="93"/>
      <c r="I57" s="93"/>
      <c r="J57" s="93"/>
      <c r="M57" s="93"/>
    </row>
    <row r="58" spans="1:15" s="18" customFormat="1" ht="11.25">
      <c r="A58" s="23"/>
      <c r="B58" s="23"/>
      <c r="C58" s="93"/>
      <c r="D58" s="93"/>
      <c r="I58" s="93"/>
      <c r="J58" s="93"/>
      <c r="M58" s="93"/>
    </row>
    <row r="59" spans="1:15" s="18" customFormat="1" ht="11.25">
      <c r="A59" s="23"/>
      <c r="B59" s="23"/>
      <c r="C59" s="93"/>
      <c r="D59" s="93"/>
      <c r="I59" s="93"/>
      <c r="J59" s="93"/>
      <c r="M59" s="93"/>
    </row>
    <row r="60" spans="1:15" s="18" customFormat="1" ht="11.25">
      <c r="A60" s="23"/>
      <c r="B60" s="23"/>
      <c r="C60" s="93"/>
      <c r="D60" s="93"/>
      <c r="I60" s="93"/>
      <c r="J60" s="93"/>
      <c r="M60" s="93"/>
    </row>
    <row r="61" spans="1:15" s="18" customFormat="1" ht="11.25">
      <c r="A61" s="23"/>
      <c r="B61" s="23"/>
      <c r="C61" s="93"/>
      <c r="D61" s="93"/>
      <c r="I61" s="93"/>
      <c r="J61" s="93"/>
      <c r="M61" s="93"/>
    </row>
    <row r="62" spans="1:15" s="18" customFormat="1" ht="11.25">
      <c r="A62" s="23"/>
      <c r="B62" s="23"/>
      <c r="C62" s="93"/>
      <c r="D62" s="93"/>
      <c r="I62" s="93"/>
      <c r="J62" s="93"/>
      <c r="M62" s="93"/>
    </row>
    <row r="63" spans="1:15" s="18" customFormat="1" ht="11.25">
      <c r="A63" s="23"/>
      <c r="B63" s="23"/>
      <c r="C63" s="93"/>
      <c r="D63" s="93"/>
      <c r="I63" s="93"/>
      <c r="J63" s="93"/>
      <c r="M63" s="93"/>
    </row>
    <row r="64" spans="1:15" s="18" customFormat="1" ht="11.25">
      <c r="A64" s="23"/>
      <c r="B64" s="23"/>
      <c r="C64" s="93"/>
      <c r="D64" s="93"/>
      <c r="I64" s="93"/>
      <c r="J64" s="93"/>
      <c r="M64" s="93"/>
    </row>
    <row r="65" spans="1:13" s="18" customFormat="1" ht="11.25">
      <c r="A65" s="23"/>
      <c r="B65" s="23"/>
      <c r="C65" s="93"/>
      <c r="D65" s="93"/>
      <c r="I65" s="93"/>
      <c r="J65" s="93"/>
      <c r="M65" s="93"/>
    </row>
    <row r="66" spans="1:13" s="18" customFormat="1" ht="11.25">
      <c r="A66" s="23"/>
      <c r="B66" s="23"/>
      <c r="C66" s="93"/>
      <c r="D66" s="93"/>
      <c r="I66" s="93"/>
      <c r="J66" s="93"/>
      <c r="M66" s="93"/>
    </row>
    <row r="67" spans="1:13" s="18" customFormat="1" ht="11.25">
      <c r="A67" s="23"/>
      <c r="B67" s="23"/>
      <c r="C67" s="93"/>
      <c r="D67" s="93"/>
      <c r="I67" s="93"/>
      <c r="J67" s="93"/>
      <c r="M67" s="93"/>
    </row>
    <row r="68" spans="1:13" s="18" customFormat="1" ht="11.25">
      <c r="A68" s="23"/>
      <c r="B68" s="23"/>
      <c r="C68" s="93"/>
      <c r="D68" s="93"/>
      <c r="I68" s="93"/>
      <c r="J68" s="93"/>
      <c r="M68" s="93"/>
    </row>
    <row r="69" spans="1:13" s="18" customFormat="1" ht="11.25">
      <c r="A69" s="23"/>
      <c r="B69" s="23"/>
      <c r="C69" s="93"/>
      <c r="D69" s="93"/>
      <c r="I69" s="93"/>
      <c r="J69" s="93"/>
      <c r="M69" s="93"/>
    </row>
    <row r="70" spans="1:13" s="18" customFormat="1" ht="11.25">
      <c r="A70" s="23"/>
      <c r="B70" s="23"/>
      <c r="C70" s="93"/>
      <c r="D70" s="93"/>
      <c r="I70" s="93"/>
      <c r="J70" s="93"/>
      <c r="M70" s="93"/>
    </row>
    <row r="71" spans="1:13" s="18" customFormat="1" ht="11.25">
      <c r="A71" s="23"/>
      <c r="B71" s="23"/>
      <c r="C71" s="93"/>
      <c r="D71" s="93"/>
      <c r="I71" s="93"/>
      <c r="J71" s="93"/>
      <c r="M71" s="93"/>
    </row>
    <row r="72" spans="1:13" s="18" customFormat="1" ht="11.25">
      <c r="A72" s="23"/>
      <c r="B72" s="23"/>
      <c r="C72" s="93"/>
      <c r="D72" s="93"/>
      <c r="I72" s="93"/>
      <c r="J72" s="93"/>
      <c r="M72" s="93"/>
    </row>
    <row r="73" spans="1:13" s="18" customFormat="1" ht="11.25">
      <c r="A73" s="23"/>
      <c r="B73" s="23"/>
      <c r="C73" s="93"/>
      <c r="D73" s="93"/>
      <c r="I73" s="93"/>
      <c r="J73" s="93"/>
      <c r="M73" s="93"/>
    </row>
    <row r="74" spans="1:13" s="18" customFormat="1" ht="11.25">
      <c r="A74" s="23"/>
      <c r="B74" s="23"/>
      <c r="C74" s="93"/>
      <c r="D74" s="93"/>
      <c r="I74" s="93"/>
      <c r="J74" s="93"/>
      <c r="M74" s="93"/>
    </row>
    <row r="75" spans="1:13" s="18" customFormat="1" ht="11.25">
      <c r="A75" s="23"/>
      <c r="B75" s="23"/>
      <c r="C75" s="93"/>
      <c r="D75" s="93"/>
      <c r="I75" s="93"/>
      <c r="J75" s="93"/>
      <c r="M75" s="93"/>
    </row>
    <row r="76" spans="1:13" s="18" customFormat="1" ht="11.25">
      <c r="A76" s="23"/>
      <c r="B76" s="23"/>
      <c r="C76" s="93"/>
      <c r="D76" s="93"/>
      <c r="I76" s="93"/>
      <c r="J76" s="93"/>
      <c r="M76" s="93"/>
    </row>
    <row r="77" spans="1:13" s="18" customFormat="1" ht="11.25">
      <c r="A77" s="23"/>
      <c r="B77" s="23"/>
      <c r="C77" s="93"/>
      <c r="D77" s="93"/>
      <c r="I77" s="93"/>
      <c r="J77" s="93"/>
      <c r="M77" s="93"/>
    </row>
    <row r="78" spans="1:13" s="18" customFormat="1" ht="11.25">
      <c r="A78" s="23"/>
      <c r="B78" s="23"/>
      <c r="C78" s="93"/>
      <c r="D78" s="93"/>
      <c r="I78" s="93"/>
      <c r="J78" s="93"/>
      <c r="M78" s="93"/>
    </row>
    <row r="79" spans="1:13" s="18" customFormat="1" ht="11.25">
      <c r="A79" s="23"/>
      <c r="B79" s="23"/>
      <c r="C79" s="93"/>
      <c r="D79" s="93"/>
      <c r="I79" s="93"/>
      <c r="J79" s="93"/>
      <c r="M79" s="93"/>
    </row>
    <row r="80" spans="1:13" s="18" customFormat="1" ht="11.25">
      <c r="A80" s="23"/>
      <c r="B80" s="23"/>
      <c r="C80" s="93"/>
      <c r="D80" s="93"/>
      <c r="I80" s="93"/>
      <c r="J80" s="93"/>
      <c r="M80" s="93"/>
    </row>
    <row r="81" spans="1:13" s="18" customFormat="1" ht="11.25">
      <c r="A81" s="23"/>
      <c r="B81" s="23"/>
      <c r="C81" s="93"/>
      <c r="D81" s="93"/>
      <c r="I81" s="93"/>
      <c r="J81" s="93"/>
      <c r="M81" s="93"/>
    </row>
    <row r="82" spans="1:13" s="18" customFormat="1" ht="11.25">
      <c r="A82" s="23"/>
      <c r="B82" s="23"/>
      <c r="C82" s="93"/>
      <c r="D82" s="93"/>
      <c r="I82" s="93"/>
      <c r="J82" s="93"/>
      <c r="M82" s="93"/>
    </row>
    <row r="83" spans="1:13" s="18" customFormat="1" ht="11.25">
      <c r="A83" s="23"/>
      <c r="B83" s="23"/>
      <c r="C83" s="93"/>
      <c r="D83" s="93"/>
      <c r="I83" s="93"/>
      <c r="J83" s="93"/>
      <c r="M83" s="93"/>
    </row>
    <row r="84" spans="1:13" s="18" customFormat="1" ht="11.25">
      <c r="A84" s="23"/>
      <c r="B84" s="23"/>
      <c r="C84" s="93"/>
      <c r="D84" s="93"/>
      <c r="I84" s="93"/>
      <c r="J84" s="93"/>
      <c r="M84" s="93"/>
    </row>
    <row r="85" spans="1:13" s="18" customFormat="1" ht="11.25">
      <c r="A85" s="23"/>
      <c r="B85" s="23"/>
      <c r="C85" s="93"/>
      <c r="D85" s="93"/>
      <c r="I85" s="93"/>
      <c r="J85" s="93"/>
      <c r="M85" s="93"/>
    </row>
    <row r="86" spans="1:13" s="18" customFormat="1" ht="11.25">
      <c r="A86" s="23"/>
      <c r="B86" s="23"/>
      <c r="C86" s="93"/>
      <c r="D86" s="93"/>
      <c r="I86" s="93"/>
      <c r="J86" s="93"/>
      <c r="M86" s="93"/>
    </row>
    <row r="87" spans="1:13" s="18" customFormat="1" ht="11.25">
      <c r="A87" s="23"/>
      <c r="B87" s="23"/>
      <c r="C87" s="93"/>
      <c r="D87" s="93"/>
      <c r="I87" s="93"/>
      <c r="J87" s="93"/>
      <c r="M87" s="93"/>
    </row>
    <row r="88" spans="1:13" s="18" customFormat="1" ht="11.25">
      <c r="A88" s="23"/>
      <c r="B88" s="23"/>
      <c r="C88" s="93"/>
      <c r="D88" s="93"/>
      <c r="I88" s="93"/>
      <c r="J88" s="93"/>
      <c r="M88" s="93"/>
    </row>
    <row r="89" spans="1:13" s="18" customFormat="1" ht="11.25">
      <c r="A89" s="23"/>
      <c r="B89" s="23"/>
      <c r="C89" s="93"/>
      <c r="D89" s="93"/>
      <c r="I89" s="93"/>
      <c r="J89" s="93"/>
      <c r="M89" s="93"/>
    </row>
    <row r="90" spans="1:13" s="18" customFormat="1" ht="11.25">
      <c r="A90" s="23"/>
      <c r="B90" s="23"/>
      <c r="C90" s="93"/>
      <c r="D90" s="93"/>
      <c r="I90" s="93"/>
      <c r="J90" s="93"/>
      <c r="M90" s="93"/>
    </row>
    <row r="91" spans="1:13" s="18" customFormat="1" ht="11.25">
      <c r="A91" s="23"/>
      <c r="B91" s="23"/>
      <c r="C91" s="93"/>
      <c r="D91" s="93"/>
      <c r="I91" s="93"/>
      <c r="J91" s="93"/>
      <c r="M91" s="93"/>
    </row>
    <row r="92" spans="1:13" s="18" customFormat="1" ht="11.25">
      <c r="A92" s="23"/>
      <c r="B92" s="23"/>
      <c r="C92" s="93"/>
      <c r="D92" s="93"/>
      <c r="I92" s="93"/>
      <c r="J92" s="93"/>
      <c r="M92" s="93"/>
    </row>
    <row r="93" spans="1:13" s="18" customFormat="1" ht="11.25">
      <c r="A93" s="23"/>
      <c r="B93" s="23"/>
      <c r="C93" s="93"/>
      <c r="D93" s="93"/>
      <c r="I93" s="93"/>
      <c r="J93" s="93"/>
      <c r="M93" s="93"/>
    </row>
    <row r="94" spans="1:13" s="18" customFormat="1" ht="11.25">
      <c r="A94" s="23"/>
      <c r="B94" s="23"/>
      <c r="C94" s="93"/>
      <c r="D94" s="93"/>
      <c r="I94" s="93"/>
      <c r="J94" s="93"/>
      <c r="M94" s="93"/>
    </row>
    <row r="95" spans="1:13" s="18" customFormat="1" ht="11.25">
      <c r="A95" s="23"/>
      <c r="B95" s="23"/>
      <c r="C95" s="93"/>
      <c r="D95" s="93"/>
      <c r="I95" s="93"/>
      <c r="J95" s="93"/>
      <c r="M95" s="93"/>
    </row>
    <row r="96" spans="1:13" s="18" customFormat="1" ht="11.25">
      <c r="A96" s="23"/>
      <c r="B96" s="23"/>
      <c r="C96" s="93"/>
      <c r="D96" s="93"/>
      <c r="I96" s="93"/>
      <c r="J96" s="93"/>
      <c r="M96" s="93"/>
    </row>
    <row r="97" spans="1:13" s="18" customFormat="1" ht="11.25">
      <c r="A97" s="23"/>
      <c r="B97" s="23"/>
      <c r="C97" s="93"/>
      <c r="D97" s="93"/>
      <c r="I97" s="93"/>
      <c r="J97" s="93"/>
      <c r="M97" s="93"/>
    </row>
    <row r="98" spans="1:13" s="18" customFormat="1" ht="11.25">
      <c r="A98" s="23"/>
      <c r="B98" s="23"/>
      <c r="C98" s="93"/>
      <c r="D98" s="93"/>
      <c r="I98" s="93"/>
      <c r="J98" s="93"/>
      <c r="M98" s="93"/>
    </row>
    <row r="99" spans="1:13" s="18" customFormat="1" ht="11.25">
      <c r="A99" s="23"/>
      <c r="B99" s="23"/>
      <c r="C99" s="93"/>
      <c r="D99" s="93"/>
      <c r="I99" s="93"/>
      <c r="J99" s="93"/>
      <c r="M99" s="93"/>
    </row>
    <row r="100" spans="1:13" s="18" customFormat="1" ht="11.25">
      <c r="A100" s="23"/>
      <c r="B100" s="23"/>
      <c r="C100" s="93"/>
      <c r="D100" s="93"/>
      <c r="I100" s="93"/>
      <c r="J100" s="93"/>
      <c r="M100" s="93"/>
    </row>
    <row r="101" spans="1:13" s="18" customFormat="1" ht="11.25">
      <c r="A101" s="23"/>
      <c r="B101" s="23"/>
      <c r="C101" s="93"/>
      <c r="D101" s="93"/>
      <c r="I101" s="93"/>
      <c r="J101" s="93"/>
      <c r="M101" s="93"/>
    </row>
    <row r="102" spans="1:13" s="18" customFormat="1" ht="11.25">
      <c r="A102" s="23"/>
      <c r="B102" s="23"/>
      <c r="C102" s="93"/>
      <c r="D102" s="93"/>
      <c r="I102" s="93"/>
      <c r="J102" s="93"/>
      <c r="M102" s="93"/>
    </row>
    <row r="103" spans="1:13" s="18" customFormat="1" ht="11.25">
      <c r="A103" s="23"/>
      <c r="B103" s="23"/>
      <c r="C103" s="93"/>
      <c r="D103" s="93"/>
      <c r="I103" s="93"/>
      <c r="J103" s="93"/>
      <c r="M103" s="93"/>
    </row>
    <row r="104" spans="1:13" s="18" customFormat="1" ht="11.25">
      <c r="A104" s="23"/>
      <c r="B104" s="23"/>
      <c r="C104" s="93"/>
      <c r="D104" s="93"/>
      <c r="I104" s="93"/>
      <c r="J104" s="93"/>
      <c r="M104" s="93"/>
    </row>
    <row r="105" spans="1:13" s="18" customFormat="1" ht="11.25">
      <c r="A105" s="23"/>
      <c r="B105" s="23"/>
      <c r="C105" s="93"/>
      <c r="D105" s="93"/>
      <c r="I105" s="93"/>
      <c r="J105" s="93"/>
      <c r="M105" s="93"/>
    </row>
  </sheetData>
  <sheetProtection selectLockedCells="1"/>
  <mergeCells count="29">
    <mergeCell ref="D7:D9"/>
    <mergeCell ref="E7:E9"/>
    <mergeCell ref="H7:H9"/>
    <mergeCell ref="I14:J14"/>
    <mergeCell ref="I10:J10"/>
    <mergeCell ref="I11:J11"/>
    <mergeCell ref="I12:J12"/>
    <mergeCell ref="I13:J13"/>
    <mergeCell ref="A10:B10"/>
    <mergeCell ref="A14:B14"/>
    <mergeCell ref="A11:B11"/>
    <mergeCell ref="A12:B12"/>
    <mergeCell ref="A13:B13"/>
    <mergeCell ref="A3:H3"/>
    <mergeCell ref="I3:O3"/>
    <mergeCell ref="I4:O4"/>
    <mergeCell ref="F7:F9"/>
    <mergeCell ref="D6:H6"/>
    <mergeCell ref="K6:O6"/>
    <mergeCell ref="A6:B9"/>
    <mergeCell ref="M7:M9"/>
    <mergeCell ref="I6:J9"/>
    <mergeCell ref="G7:G9"/>
    <mergeCell ref="N7:N9"/>
    <mergeCell ref="O7:O9"/>
    <mergeCell ref="A4:H4"/>
    <mergeCell ref="K7:K9"/>
    <mergeCell ref="L7:L9"/>
    <mergeCell ref="C6:C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39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I103"/>
  <sheetViews>
    <sheetView view="pageBreakPreview" topLeftCell="A7" zoomScaleNormal="100" zoomScaleSheetLayoutView="100" workbookViewId="0">
      <selection activeCell="G19" sqref="G19"/>
    </sheetView>
  </sheetViews>
  <sheetFormatPr defaultRowHeight="14.25"/>
  <cols>
    <col min="1" max="1" width="7.375" style="24" customWidth="1"/>
    <col min="2" max="2" width="10.625" style="24" customWidth="1"/>
    <col min="3" max="4" width="12.875" style="1034" customWidth="1"/>
    <col min="5" max="7" width="12.875" style="71" customWidth="1"/>
    <col min="8" max="16384" width="9" style="71"/>
  </cols>
  <sheetData>
    <row r="1" spans="1:7" s="933" customFormat="1" ht="14.1" customHeight="1">
      <c r="A1" s="931"/>
      <c r="B1" s="955"/>
      <c r="C1" s="936"/>
      <c r="D1" s="936"/>
      <c r="G1" s="934" t="s">
        <v>1056</v>
      </c>
    </row>
    <row r="2" spans="1:7" ht="14.1" customHeight="1"/>
    <row r="3" spans="1:7" s="1031" customFormat="1" ht="20.100000000000001" customHeight="1">
      <c r="A3" s="1706" t="s">
        <v>554</v>
      </c>
      <c r="B3" s="1706"/>
      <c r="C3" s="1706"/>
      <c r="D3" s="1706"/>
      <c r="E3" s="1706"/>
      <c r="F3" s="1706"/>
      <c r="G3" s="1706"/>
    </row>
    <row r="4" spans="1:7" s="1032" customFormat="1" ht="24" customHeight="1">
      <c r="A4" s="1707" t="s">
        <v>555</v>
      </c>
      <c r="B4" s="1707"/>
      <c r="C4" s="1707"/>
      <c r="D4" s="1707"/>
      <c r="E4" s="1707"/>
      <c r="F4" s="1707"/>
      <c r="G4" s="1707"/>
    </row>
    <row r="5" spans="1:7" s="12" customFormat="1" ht="18" customHeight="1" thickBot="1">
      <c r="A5" s="12" t="s">
        <v>195</v>
      </c>
      <c r="C5" s="86"/>
      <c r="D5" s="86"/>
      <c r="G5" s="73" t="s">
        <v>196</v>
      </c>
    </row>
    <row r="6" spans="1:7" s="206" customFormat="1" ht="14.25" customHeight="1">
      <c r="A6" s="1857" t="s">
        <v>152</v>
      </c>
      <c r="B6" s="2139"/>
      <c r="C6" s="1346" t="s">
        <v>61</v>
      </c>
      <c r="D6" s="1349" t="s">
        <v>353</v>
      </c>
      <c r="E6" s="1349" t="s">
        <v>354</v>
      </c>
      <c r="F6" s="1349" t="s">
        <v>347</v>
      </c>
      <c r="G6" s="2213" t="s">
        <v>355</v>
      </c>
    </row>
    <row r="7" spans="1:7" s="206" customFormat="1" ht="13.5" customHeight="1">
      <c r="A7" s="1859"/>
      <c r="B7" s="2140"/>
      <c r="C7" s="1347"/>
      <c r="D7" s="1833"/>
      <c r="E7" s="1833"/>
      <c r="F7" s="1833"/>
      <c r="G7" s="2214"/>
    </row>
    <row r="8" spans="1:7" s="206" customFormat="1" ht="13.5" customHeight="1">
      <c r="A8" s="1860"/>
      <c r="B8" s="2141"/>
      <c r="C8" s="1348"/>
      <c r="D8" s="1850"/>
      <c r="E8" s="1850"/>
      <c r="F8" s="1850"/>
      <c r="G8" s="2215"/>
    </row>
    <row r="9" spans="1:7" s="14" customFormat="1" ht="19.149999999999999" customHeight="1">
      <c r="A9" s="1795" t="s">
        <v>279</v>
      </c>
      <c r="B9" s="1796"/>
      <c r="C9" s="13">
        <v>129337147</v>
      </c>
      <c r="D9" s="13">
        <v>56305959</v>
      </c>
      <c r="E9" s="13">
        <v>24157731</v>
      </c>
      <c r="F9" s="13">
        <v>48873457</v>
      </c>
      <c r="G9" s="13">
        <v>0</v>
      </c>
    </row>
    <row r="10" spans="1:7" s="14" customFormat="1" ht="19.149999999999999" customHeight="1">
      <c r="A10" s="1795" t="s">
        <v>280</v>
      </c>
      <c r="B10" s="1796"/>
      <c r="C10" s="13">
        <v>138127409</v>
      </c>
      <c r="D10" s="13">
        <v>60503442</v>
      </c>
      <c r="E10" s="13">
        <v>25489408</v>
      </c>
      <c r="F10" s="13">
        <v>52134559</v>
      </c>
      <c r="G10" s="13">
        <v>0</v>
      </c>
    </row>
    <row r="11" spans="1:7" s="14" customFormat="1" ht="19.149999999999999" customHeight="1">
      <c r="A11" s="1795" t="s">
        <v>291</v>
      </c>
      <c r="B11" s="1796"/>
      <c r="C11" s="13">
        <v>146275579</v>
      </c>
      <c r="D11" s="13">
        <v>64337985</v>
      </c>
      <c r="E11" s="13">
        <v>26729467</v>
      </c>
      <c r="F11" s="13">
        <v>55208127</v>
      </c>
      <c r="G11" s="13">
        <v>0</v>
      </c>
    </row>
    <row r="12" spans="1:7" s="14" customFormat="1" ht="19.149999999999999" customHeight="1">
      <c r="A12" s="1795" t="s">
        <v>287</v>
      </c>
      <c r="B12" s="1796"/>
      <c r="C12" s="13">
        <v>170386962</v>
      </c>
      <c r="D12" s="13">
        <v>73151374</v>
      </c>
      <c r="E12" s="13">
        <v>30371170</v>
      </c>
      <c r="F12" s="13">
        <v>66864418</v>
      </c>
      <c r="G12" s="13">
        <v>0</v>
      </c>
    </row>
    <row r="13" spans="1:7" s="14" customFormat="1" ht="19.149999999999999" customHeight="1">
      <c r="A13" s="1791" t="s">
        <v>1012</v>
      </c>
      <c r="B13" s="1792"/>
      <c r="C13" s="15">
        <f>SUM(C15:C37)</f>
        <v>201289904</v>
      </c>
      <c r="D13" s="15">
        <f t="shared" ref="D13:G13" si="0">SUM(D15:D37)</f>
        <v>98151699</v>
      </c>
      <c r="E13" s="15">
        <f t="shared" si="0"/>
        <v>45171697</v>
      </c>
      <c r="F13" s="15">
        <f t="shared" si="0"/>
        <v>57966508</v>
      </c>
      <c r="G13" s="15">
        <f t="shared" si="0"/>
        <v>0</v>
      </c>
    </row>
    <row r="14" spans="1:7" s="17" customFormat="1" ht="12" customHeight="1">
      <c r="A14" s="1046"/>
      <c r="B14" s="1047"/>
      <c r="C14" s="13"/>
      <c r="D14" s="13"/>
      <c r="E14" s="13"/>
      <c r="F14" s="13"/>
      <c r="G14" s="13"/>
    </row>
    <row r="15" spans="1:7" s="18" customFormat="1" ht="18.95" customHeight="1">
      <c r="A15" s="1046" t="s">
        <v>224</v>
      </c>
      <c r="B15" s="65" t="s">
        <v>225</v>
      </c>
      <c r="C15" s="13">
        <f>SUM(D15:G15)</f>
        <v>11183296</v>
      </c>
      <c r="D15" s="55">
        <v>4094465</v>
      </c>
      <c r="E15" s="55">
        <v>3445033</v>
      </c>
      <c r="F15" s="55">
        <v>3643798</v>
      </c>
      <c r="G15" s="55">
        <v>0</v>
      </c>
    </row>
    <row r="16" spans="1:7" s="18" customFormat="1" ht="18.95" customHeight="1">
      <c r="A16" s="1046" t="s">
        <v>226</v>
      </c>
      <c r="B16" s="65" t="s">
        <v>227</v>
      </c>
      <c r="C16" s="13">
        <f t="shared" ref="C16:C37" si="1">SUM(D16:G16)</f>
        <v>13194402</v>
      </c>
      <c r="D16" s="55">
        <v>6087711</v>
      </c>
      <c r="E16" s="55">
        <v>3786538</v>
      </c>
      <c r="F16" s="55">
        <v>3320153</v>
      </c>
      <c r="G16" s="55">
        <v>0</v>
      </c>
    </row>
    <row r="17" spans="1:7" s="18" customFormat="1" ht="18.95" customHeight="1">
      <c r="A17" s="1046" t="s">
        <v>228</v>
      </c>
      <c r="B17" s="65" t="s">
        <v>229</v>
      </c>
      <c r="C17" s="13">
        <f t="shared" si="1"/>
        <v>10343437</v>
      </c>
      <c r="D17" s="55">
        <v>3063044</v>
      </c>
      <c r="E17" s="55">
        <v>3638461</v>
      </c>
      <c r="F17" s="55">
        <v>3641932</v>
      </c>
      <c r="G17" s="55">
        <v>0</v>
      </c>
    </row>
    <row r="18" spans="1:7" s="18" customFormat="1" ht="18.95" customHeight="1">
      <c r="A18" s="1046" t="s">
        <v>230</v>
      </c>
      <c r="B18" s="65" t="s">
        <v>231</v>
      </c>
      <c r="C18" s="13">
        <f t="shared" si="1"/>
        <v>16357733</v>
      </c>
      <c r="D18" s="55">
        <v>10151387</v>
      </c>
      <c r="E18" s="55">
        <v>2105604</v>
      </c>
      <c r="F18" s="55">
        <v>4100742</v>
      </c>
      <c r="G18" s="55">
        <v>0</v>
      </c>
    </row>
    <row r="19" spans="1:7" s="18" customFormat="1" ht="18.95" customHeight="1">
      <c r="A19" s="1046" t="s">
        <v>232</v>
      </c>
      <c r="B19" s="65" t="s">
        <v>233</v>
      </c>
      <c r="C19" s="13">
        <f t="shared" si="1"/>
        <v>4902306</v>
      </c>
      <c r="D19" s="55">
        <v>2484190</v>
      </c>
      <c r="E19" s="55">
        <v>873450</v>
      </c>
      <c r="F19" s="55">
        <v>1544666</v>
      </c>
      <c r="G19" s="55">
        <v>0</v>
      </c>
    </row>
    <row r="20" spans="1:7" s="18" customFormat="1" ht="18.95" customHeight="1">
      <c r="A20" s="1046" t="s">
        <v>234</v>
      </c>
      <c r="B20" s="65" t="s">
        <v>235</v>
      </c>
      <c r="C20" s="13">
        <f t="shared" si="1"/>
        <v>6153208</v>
      </c>
      <c r="D20" s="55">
        <v>3314925</v>
      </c>
      <c r="E20" s="55">
        <v>1090831</v>
      </c>
      <c r="F20" s="55">
        <v>1747452</v>
      </c>
      <c r="G20" s="55">
        <v>0</v>
      </c>
    </row>
    <row r="21" spans="1:7" s="18" customFormat="1" ht="18.95" customHeight="1">
      <c r="A21" s="1046" t="s">
        <v>236</v>
      </c>
      <c r="B21" s="65" t="s">
        <v>237</v>
      </c>
      <c r="C21" s="13">
        <f t="shared" si="1"/>
        <v>8949633</v>
      </c>
      <c r="D21" s="55">
        <v>4512349</v>
      </c>
      <c r="E21" s="55">
        <v>1907883</v>
      </c>
      <c r="F21" s="55">
        <v>2529401</v>
      </c>
      <c r="G21" s="55">
        <v>0</v>
      </c>
    </row>
    <row r="22" spans="1:7" s="18" customFormat="1" ht="18.95" customHeight="1">
      <c r="A22" s="1046" t="s">
        <v>238</v>
      </c>
      <c r="B22" s="65" t="s">
        <v>239</v>
      </c>
      <c r="C22" s="13">
        <f t="shared" si="1"/>
        <v>12465088</v>
      </c>
      <c r="D22" s="55">
        <v>5287240</v>
      </c>
      <c r="E22" s="55">
        <v>3780871</v>
      </c>
      <c r="F22" s="55">
        <v>3396977</v>
      </c>
      <c r="G22" s="55">
        <v>0</v>
      </c>
    </row>
    <row r="23" spans="1:7" s="18" customFormat="1" ht="18.95" customHeight="1">
      <c r="A23" s="1046" t="s">
        <v>240</v>
      </c>
      <c r="B23" s="65" t="s">
        <v>241</v>
      </c>
      <c r="C23" s="13">
        <f t="shared" si="1"/>
        <v>10333595</v>
      </c>
      <c r="D23" s="55">
        <v>3851896</v>
      </c>
      <c r="E23" s="55">
        <v>3410534</v>
      </c>
      <c r="F23" s="55">
        <v>3071165</v>
      </c>
      <c r="G23" s="55">
        <v>0</v>
      </c>
    </row>
    <row r="24" spans="1:7" s="18" customFormat="1" ht="18.95" customHeight="1">
      <c r="A24" s="1046" t="s">
        <v>242</v>
      </c>
      <c r="B24" s="65" t="s">
        <v>243</v>
      </c>
      <c r="C24" s="13">
        <f t="shared" si="1"/>
        <v>3550380</v>
      </c>
      <c r="D24" s="55">
        <v>1624742</v>
      </c>
      <c r="E24" s="55">
        <v>730618</v>
      </c>
      <c r="F24" s="55">
        <v>1195020</v>
      </c>
      <c r="G24" s="55">
        <v>0</v>
      </c>
    </row>
    <row r="25" spans="1:7" s="18" customFormat="1" ht="18.95" customHeight="1">
      <c r="A25" s="1046" t="s">
        <v>244</v>
      </c>
      <c r="B25" s="65" t="s">
        <v>245</v>
      </c>
      <c r="C25" s="13">
        <f t="shared" si="1"/>
        <v>6933895</v>
      </c>
      <c r="D25" s="55">
        <v>3505423</v>
      </c>
      <c r="E25" s="55">
        <v>1381832</v>
      </c>
      <c r="F25" s="55">
        <v>2046640</v>
      </c>
      <c r="G25" s="55">
        <v>0</v>
      </c>
    </row>
    <row r="26" spans="1:7" s="18" customFormat="1" ht="18.95" customHeight="1">
      <c r="A26" s="1046" t="s">
        <v>246</v>
      </c>
      <c r="B26" s="65" t="s">
        <v>247</v>
      </c>
      <c r="C26" s="13">
        <f t="shared" si="1"/>
        <v>10612231</v>
      </c>
      <c r="D26" s="55">
        <v>5486772</v>
      </c>
      <c r="E26" s="55">
        <v>1873165</v>
      </c>
      <c r="F26" s="55">
        <v>3252294</v>
      </c>
      <c r="G26" s="55">
        <v>0</v>
      </c>
    </row>
    <row r="27" spans="1:7" s="18" customFormat="1" ht="18.95" customHeight="1">
      <c r="A27" s="1046" t="s">
        <v>248</v>
      </c>
      <c r="B27" s="65" t="s">
        <v>249</v>
      </c>
      <c r="C27" s="13">
        <f t="shared" si="1"/>
        <v>10170916</v>
      </c>
      <c r="D27" s="55">
        <v>4684884</v>
      </c>
      <c r="E27" s="55">
        <v>2400203</v>
      </c>
      <c r="F27" s="55">
        <v>3085829</v>
      </c>
      <c r="G27" s="55">
        <v>0</v>
      </c>
    </row>
    <row r="28" spans="1:7" s="18" customFormat="1" ht="18.95" customHeight="1">
      <c r="A28" s="1046" t="s">
        <v>250</v>
      </c>
      <c r="B28" s="65" t="s">
        <v>251</v>
      </c>
      <c r="C28" s="13">
        <f t="shared" si="1"/>
        <v>10151965</v>
      </c>
      <c r="D28" s="55">
        <v>5289842</v>
      </c>
      <c r="E28" s="55">
        <v>1954873</v>
      </c>
      <c r="F28" s="55">
        <v>2907250</v>
      </c>
      <c r="G28" s="55">
        <v>0</v>
      </c>
    </row>
    <row r="29" spans="1:7" s="18" customFormat="1" ht="18.95" customHeight="1">
      <c r="A29" s="1046" t="s">
        <v>252</v>
      </c>
      <c r="B29" s="65" t="s">
        <v>253</v>
      </c>
      <c r="C29" s="13">
        <f t="shared" si="1"/>
        <v>9091594</v>
      </c>
      <c r="D29" s="55">
        <v>4311279</v>
      </c>
      <c r="E29" s="55">
        <v>1849027</v>
      </c>
      <c r="F29" s="13">
        <v>2931288</v>
      </c>
      <c r="G29" s="55">
        <v>0</v>
      </c>
    </row>
    <row r="30" spans="1:7" s="18" customFormat="1" ht="18.95" customHeight="1">
      <c r="A30" s="1046" t="s">
        <v>254</v>
      </c>
      <c r="B30" s="65" t="s">
        <v>255</v>
      </c>
      <c r="C30" s="13">
        <f t="shared" si="1"/>
        <v>7742486</v>
      </c>
      <c r="D30" s="55">
        <v>3806705</v>
      </c>
      <c r="E30" s="55">
        <v>1711404</v>
      </c>
      <c r="F30" s="55">
        <v>2224377</v>
      </c>
      <c r="G30" s="55">
        <v>0</v>
      </c>
    </row>
    <row r="31" spans="1:7" s="18" customFormat="1" ht="18.95" customHeight="1">
      <c r="A31" s="1046" t="s">
        <v>256</v>
      </c>
      <c r="B31" s="65" t="s">
        <v>257</v>
      </c>
      <c r="C31" s="13">
        <f t="shared" si="1"/>
        <v>3687897</v>
      </c>
      <c r="D31" s="55">
        <v>2119475</v>
      </c>
      <c r="E31" s="55">
        <v>449596</v>
      </c>
      <c r="F31" s="55">
        <v>1118826</v>
      </c>
      <c r="G31" s="55">
        <v>0</v>
      </c>
    </row>
    <row r="32" spans="1:7" s="18" customFormat="1" ht="18.95" customHeight="1">
      <c r="A32" s="1046" t="s">
        <v>258</v>
      </c>
      <c r="B32" s="65" t="s">
        <v>259</v>
      </c>
      <c r="C32" s="13">
        <f t="shared" si="1"/>
        <v>6071694</v>
      </c>
      <c r="D32" s="55">
        <v>2446986</v>
      </c>
      <c r="E32" s="55">
        <v>1502000</v>
      </c>
      <c r="F32" s="55">
        <v>2122708</v>
      </c>
      <c r="G32" s="55">
        <v>0</v>
      </c>
    </row>
    <row r="33" spans="1:9" s="18" customFormat="1" ht="18.95" customHeight="1">
      <c r="A33" s="1046" t="s">
        <v>260</v>
      </c>
      <c r="B33" s="65" t="s">
        <v>261</v>
      </c>
      <c r="C33" s="13">
        <f t="shared" si="1"/>
        <v>4269502</v>
      </c>
      <c r="D33" s="55">
        <v>1682740</v>
      </c>
      <c r="E33" s="55">
        <v>1167133</v>
      </c>
      <c r="F33" s="55">
        <v>1419629</v>
      </c>
      <c r="G33" s="55">
        <v>0</v>
      </c>
    </row>
    <row r="34" spans="1:9" s="18" customFormat="1" ht="18.95" customHeight="1">
      <c r="A34" s="1046" t="s">
        <v>262</v>
      </c>
      <c r="B34" s="65" t="s">
        <v>263</v>
      </c>
      <c r="C34" s="13">
        <f t="shared" si="1"/>
        <v>4962312</v>
      </c>
      <c r="D34" s="55">
        <v>2151328</v>
      </c>
      <c r="E34" s="55">
        <v>1356876</v>
      </c>
      <c r="F34" s="55">
        <v>1454108</v>
      </c>
      <c r="G34" s="55">
        <v>0</v>
      </c>
    </row>
    <row r="35" spans="1:9" s="18" customFormat="1" ht="18.95" customHeight="1">
      <c r="A35" s="1046" t="s">
        <v>264</v>
      </c>
      <c r="B35" s="65" t="s">
        <v>265</v>
      </c>
      <c r="C35" s="13">
        <f t="shared" si="1"/>
        <v>15027102</v>
      </c>
      <c r="D35" s="55">
        <v>8721499</v>
      </c>
      <c r="E35" s="55">
        <v>2570732</v>
      </c>
      <c r="F35" s="55">
        <v>3734871</v>
      </c>
      <c r="G35" s="55">
        <v>0</v>
      </c>
    </row>
    <row r="36" spans="1:9" s="18" customFormat="1" ht="18.95" customHeight="1">
      <c r="A36" s="1046" t="s">
        <v>266</v>
      </c>
      <c r="B36" s="65" t="s">
        <v>267</v>
      </c>
      <c r="C36" s="13">
        <f t="shared" si="1"/>
        <v>14166539</v>
      </c>
      <c r="D36" s="55">
        <v>9355378</v>
      </c>
      <c r="E36" s="55">
        <v>1447031</v>
      </c>
      <c r="F36" s="55">
        <v>3364130</v>
      </c>
      <c r="G36" s="55">
        <v>0</v>
      </c>
    </row>
    <row r="37" spans="1:9" s="18" customFormat="1" ht="18.95" customHeight="1" thickBot="1">
      <c r="A37" s="1044" t="s">
        <v>268</v>
      </c>
      <c r="B37" s="68" t="s">
        <v>269</v>
      </c>
      <c r="C37" s="174">
        <f t="shared" si="1"/>
        <v>968693</v>
      </c>
      <c r="D37" s="205">
        <v>117439</v>
      </c>
      <c r="E37" s="205">
        <v>738002</v>
      </c>
      <c r="F37" s="205">
        <v>113252</v>
      </c>
      <c r="G37" s="205">
        <v>0</v>
      </c>
    </row>
    <row r="38" spans="1:9" s="20" customFormat="1" ht="11.1" customHeight="1">
      <c r="A38" s="20" t="s">
        <v>1074</v>
      </c>
      <c r="B38" s="177"/>
      <c r="C38" s="25"/>
      <c r="D38" s="25"/>
      <c r="E38" s="100"/>
      <c r="F38" s="100"/>
      <c r="G38" s="22" t="s">
        <v>1079</v>
      </c>
      <c r="H38" s="21"/>
      <c r="I38" s="99"/>
    </row>
    <row r="39" spans="1:9" s="18" customFormat="1" ht="11.25">
      <c r="C39" s="93"/>
      <c r="D39" s="93"/>
    </row>
    <row r="40" spans="1:9" s="18" customFormat="1" ht="11.25">
      <c r="A40" s="23"/>
      <c r="B40" s="23"/>
      <c r="C40" s="93"/>
      <c r="D40" s="93"/>
    </row>
    <row r="41" spans="1:9" s="18" customFormat="1" ht="11.25">
      <c r="A41" s="23"/>
      <c r="B41" s="23"/>
      <c r="C41" s="93"/>
      <c r="D41" s="93"/>
    </row>
    <row r="42" spans="1:9" s="18" customFormat="1" ht="11.25">
      <c r="A42" s="23"/>
      <c r="B42" s="23"/>
      <c r="C42" s="93"/>
      <c r="D42" s="93"/>
    </row>
    <row r="43" spans="1:9" s="18" customFormat="1" ht="11.25">
      <c r="A43" s="23"/>
      <c r="B43" s="23"/>
      <c r="C43" s="93"/>
      <c r="D43" s="93"/>
    </row>
    <row r="44" spans="1:9" s="18" customFormat="1" ht="11.25">
      <c r="A44" s="23"/>
      <c r="B44" s="23"/>
      <c r="C44" s="93"/>
      <c r="D44" s="93"/>
    </row>
    <row r="45" spans="1:9" s="18" customFormat="1" ht="11.25">
      <c r="A45" s="23"/>
      <c r="B45" s="23"/>
      <c r="C45" s="93"/>
      <c r="D45" s="93"/>
    </row>
    <row r="46" spans="1:9" s="18" customFormat="1" ht="11.25">
      <c r="A46" s="23"/>
      <c r="B46" s="23"/>
      <c r="C46" s="93"/>
      <c r="D46" s="93"/>
    </row>
    <row r="47" spans="1:9" s="18" customFormat="1" ht="11.25">
      <c r="A47" s="23"/>
      <c r="B47" s="23"/>
      <c r="C47" s="93"/>
      <c r="D47" s="93"/>
    </row>
    <row r="48" spans="1:9" s="18" customFormat="1" ht="11.25">
      <c r="A48" s="23"/>
      <c r="B48" s="23"/>
      <c r="C48" s="93"/>
      <c r="D48" s="93"/>
    </row>
    <row r="49" spans="1:4" s="18" customFormat="1" ht="11.25">
      <c r="A49" s="23"/>
      <c r="B49" s="23"/>
      <c r="C49" s="93"/>
      <c r="D49" s="93"/>
    </row>
    <row r="50" spans="1:4" s="18" customFormat="1" ht="11.25">
      <c r="A50" s="23"/>
      <c r="B50" s="23"/>
      <c r="C50" s="93"/>
      <c r="D50" s="93"/>
    </row>
    <row r="51" spans="1:4" s="18" customFormat="1" ht="11.25">
      <c r="A51" s="23"/>
      <c r="B51" s="23"/>
      <c r="C51" s="93"/>
      <c r="D51" s="93"/>
    </row>
    <row r="52" spans="1:4" s="18" customFormat="1" ht="11.25">
      <c r="A52" s="23"/>
      <c r="B52" s="23"/>
      <c r="C52" s="93"/>
      <c r="D52" s="93"/>
    </row>
    <row r="53" spans="1:4" s="18" customFormat="1" ht="11.25">
      <c r="A53" s="23"/>
      <c r="B53" s="23"/>
      <c r="C53" s="93"/>
      <c r="D53" s="93"/>
    </row>
    <row r="54" spans="1:4" s="18" customFormat="1" ht="11.25">
      <c r="A54" s="23"/>
      <c r="B54" s="23"/>
      <c r="C54" s="93"/>
      <c r="D54" s="93"/>
    </row>
    <row r="55" spans="1:4" s="18" customFormat="1" ht="11.25">
      <c r="A55" s="23"/>
      <c r="B55" s="23"/>
      <c r="C55" s="93"/>
      <c r="D55" s="93"/>
    </row>
    <row r="56" spans="1:4" s="18" customFormat="1" ht="11.25">
      <c r="A56" s="23"/>
      <c r="B56" s="23"/>
      <c r="C56" s="93"/>
      <c r="D56" s="93"/>
    </row>
    <row r="57" spans="1:4" s="18" customFormat="1" ht="11.25">
      <c r="A57" s="23"/>
      <c r="B57" s="23"/>
      <c r="C57" s="93"/>
      <c r="D57" s="93"/>
    </row>
    <row r="58" spans="1:4" s="18" customFormat="1" ht="11.25">
      <c r="A58" s="23"/>
      <c r="B58" s="23"/>
      <c r="C58" s="93"/>
      <c r="D58" s="93"/>
    </row>
    <row r="59" spans="1:4" s="18" customFormat="1" ht="11.25">
      <c r="A59" s="23"/>
      <c r="B59" s="23"/>
      <c r="C59" s="93"/>
      <c r="D59" s="93"/>
    </row>
    <row r="60" spans="1:4" s="18" customFormat="1" ht="11.25">
      <c r="A60" s="23"/>
      <c r="B60" s="23"/>
      <c r="C60" s="93"/>
      <c r="D60" s="93"/>
    </row>
    <row r="61" spans="1:4" s="18" customFormat="1" ht="11.25">
      <c r="A61" s="23"/>
      <c r="B61" s="23"/>
      <c r="C61" s="93"/>
      <c r="D61" s="93"/>
    </row>
    <row r="62" spans="1:4" s="18" customFormat="1" ht="11.25">
      <c r="A62" s="23"/>
      <c r="B62" s="23"/>
      <c r="C62" s="93"/>
      <c r="D62" s="93"/>
    </row>
    <row r="63" spans="1:4" s="18" customFormat="1" ht="11.25">
      <c r="A63" s="23"/>
      <c r="B63" s="23"/>
      <c r="C63" s="93"/>
      <c r="D63" s="93"/>
    </row>
    <row r="64" spans="1:4" s="18" customFormat="1" ht="11.25">
      <c r="A64" s="23"/>
      <c r="B64" s="23"/>
      <c r="C64" s="93"/>
      <c r="D64" s="93"/>
    </row>
    <row r="65" spans="1:4" s="18" customFormat="1" ht="11.25">
      <c r="A65" s="23"/>
      <c r="B65" s="23"/>
      <c r="C65" s="93"/>
      <c r="D65" s="93"/>
    </row>
    <row r="66" spans="1:4" s="18" customFormat="1" ht="11.25">
      <c r="A66" s="23"/>
      <c r="B66" s="23"/>
      <c r="C66" s="93"/>
      <c r="D66" s="93"/>
    </row>
    <row r="67" spans="1:4" s="18" customFormat="1" ht="11.25">
      <c r="A67" s="23"/>
      <c r="B67" s="23"/>
      <c r="C67" s="93"/>
      <c r="D67" s="93"/>
    </row>
    <row r="68" spans="1:4" s="18" customFormat="1" ht="11.25">
      <c r="A68" s="23"/>
      <c r="B68" s="23"/>
      <c r="C68" s="93"/>
      <c r="D68" s="93"/>
    </row>
    <row r="69" spans="1:4" s="18" customFormat="1" ht="11.25">
      <c r="A69" s="23"/>
      <c r="B69" s="23"/>
      <c r="C69" s="93"/>
      <c r="D69" s="93"/>
    </row>
    <row r="70" spans="1:4" s="18" customFormat="1" ht="11.25">
      <c r="A70" s="23"/>
      <c r="B70" s="23"/>
      <c r="C70" s="93"/>
      <c r="D70" s="93"/>
    </row>
    <row r="71" spans="1:4" s="18" customFormat="1" ht="11.25">
      <c r="A71" s="23"/>
      <c r="B71" s="23"/>
      <c r="C71" s="93"/>
      <c r="D71" s="93"/>
    </row>
    <row r="72" spans="1:4" s="18" customFormat="1" ht="11.25">
      <c r="A72" s="23"/>
      <c r="B72" s="23"/>
      <c r="C72" s="93"/>
      <c r="D72" s="93"/>
    </row>
    <row r="73" spans="1:4" s="18" customFormat="1" ht="11.25">
      <c r="A73" s="23"/>
      <c r="B73" s="23"/>
      <c r="C73" s="93"/>
      <c r="D73" s="93"/>
    </row>
    <row r="74" spans="1:4" s="18" customFormat="1" ht="11.25">
      <c r="A74" s="23"/>
      <c r="B74" s="23"/>
      <c r="C74" s="93"/>
      <c r="D74" s="93"/>
    </row>
    <row r="75" spans="1:4" s="18" customFormat="1" ht="11.25">
      <c r="A75" s="23"/>
      <c r="B75" s="23"/>
      <c r="C75" s="93"/>
      <c r="D75" s="93"/>
    </row>
    <row r="76" spans="1:4" s="18" customFormat="1" ht="11.25">
      <c r="A76" s="23"/>
      <c r="B76" s="23"/>
      <c r="C76" s="93"/>
      <c r="D76" s="93"/>
    </row>
    <row r="77" spans="1:4" s="18" customFormat="1" ht="11.25">
      <c r="A77" s="23"/>
      <c r="B77" s="23"/>
      <c r="C77" s="93"/>
      <c r="D77" s="93"/>
    </row>
    <row r="78" spans="1:4" s="18" customFormat="1" ht="11.25">
      <c r="A78" s="23"/>
      <c r="B78" s="23"/>
      <c r="C78" s="93"/>
      <c r="D78" s="93"/>
    </row>
    <row r="79" spans="1:4" s="18" customFormat="1" ht="11.25">
      <c r="A79" s="23"/>
      <c r="B79" s="23"/>
      <c r="C79" s="93"/>
      <c r="D79" s="93"/>
    </row>
    <row r="80" spans="1:4" s="18" customFormat="1" ht="11.25">
      <c r="A80" s="23"/>
      <c r="B80" s="23"/>
      <c r="C80" s="93"/>
      <c r="D80" s="93"/>
    </row>
    <row r="81" spans="1:4" s="18" customFormat="1" ht="11.25">
      <c r="A81" s="23"/>
      <c r="B81" s="23"/>
      <c r="C81" s="93"/>
      <c r="D81" s="93"/>
    </row>
    <row r="82" spans="1:4" s="18" customFormat="1" ht="11.25">
      <c r="A82" s="23"/>
      <c r="B82" s="23"/>
      <c r="C82" s="93"/>
      <c r="D82" s="93"/>
    </row>
    <row r="83" spans="1:4" s="18" customFormat="1" ht="11.25">
      <c r="A83" s="23"/>
      <c r="B83" s="23"/>
      <c r="C83" s="93"/>
      <c r="D83" s="93"/>
    </row>
    <row r="84" spans="1:4" s="18" customFormat="1" ht="11.25">
      <c r="A84" s="23"/>
      <c r="B84" s="23"/>
      <c r="C84" s="93"/>
      <c r="D84" s="93"/>
    </row>
    <row r="85" spans="1:4" s="18" customFormat="1" ht="11.25">
      <c r="A85" s="23"/>
      <c r="B85" s="23"/>
      <c r="C85" s="93"/>
      <c r="D85" s="93"/>
    </row>
    <row r="86" spans="1:4" s="18" customFormat="1" ht="11.25">
      <c r="A86" s="23"/>
      <c r="B86" s="23"/>
      <c r="C86" s="93"/>
      <c r="D86" s="93"/>
    </row>
    <row r="87" spans="1:4" s="18" customFormat="1" ht="11.25">
      <c r="A87" s="23"/>
      <c r="B87" s="23"/>
      <c r="C87" s="93"/>
      <c r="D87" s="93"/>
    </row>
    <row r="88" spans="1:4" s="18" customFormat="1" ht="11.25">
      <c r="A88" s="23"/>
      <c r="B88" s="23"/>
      <c r="C88" s="93"/>
      <c r="D88" s="93"/>
    </row>
    <row r="89" spans="1:4" s="18" customFormat="1" ht="11.25">
      <c r="A89" s="23"/>
      <c r="B89" s="23"/>
      <c r="C89" s="93"/>
      <c r="D89" s="93"/>
    </row>
    <row r="90" spans="1:4" s="18" customFormat="1" ht="11.25">
      <c r="A90" s="23"/>
      <c r="B90" s="23"/>
      <c r="C90" s="93"/>
      <c r="D90" s="93"/>
    </row>
    <row r="91" spans="1:4" s="18" customFormat="1" ht="11.25">
      <c r="A91" s="23"/>
      <c r="B91" s="23"/>
      <c r="C91" s="93"/>
      <c r="D91" s="93"/>
    </row>
    <row r="92" spans="1:4" s="18" customFormat="1" ht="11.25">
      <c r="A92" s="23"/>
      <c r="B92" s="23"/>
      <c r="C92" s="93"/>
      <c r="D92" s="93"/>
    </row>
    <row r="93" spans="1:4" s="18" customFormat="1" ht="11.25">
      <c r="A93" s="23"/>
      <c r="B93" s="23"/>
      <c r="C93" s="93"/>
      <c r="D93" s="93"/>
    </row>
    <row r="94" spans="1:4" s="18" customFormat="1" ht="11.25">
      <c r="A94" s="23"/>
      <c r="B94" s="23"/>
      <c r="C94" s="93"/>
      <c r="D94" s="93"/>
    </row>
    <row r="95" spans="1:4" s="18" customFormat="1" ht="11.25">
      <c r="A95" s="23"/>
      <c r="B95" s="23"/>
      <c r="C95" s="93"/>
      <c r="D95" s="93"/>
    </row>
    <row r="96" spans="1:4" s="18" customFormat="1" ht="11.25">
      <c r="A96" s="23"/>
      <c r="B96" s="23"/>
      <c r="C96" s="93"/>
      <c r="D96" s="93"/>
    </row>
    <row r="97" spans="1:4" s="18" customFormat="1" ht="11.25">
      <c r="A97" s="23"/>
      <c r="B97" s="23"/>
      <c r="C97" s="93"/>
      <c r="D97" s="93"/>
    </row>
    <row r="98" spans="1:4" s="18" customFormat="1" ht="11.25">
      <c r="A98" s="23"/>
      <c r="B98" s="23"/>
      <c r="C98" s="93"/>
      <c r="D98" s="93"/>
    </row>
    <row r="99" spans="1:4" s="18" customFormat="1" ht="11.25">
      <c r="A99" s="23"/>
      <c r="B99" s="23"/>
      <c r="C99" s="93"/>
      <c r="D99" s="93"/>
    </row>
    <row r="100" spans="1:4" s="18" customFormat="1" ht="11.25">
      <c r="A100" s="23"/>
      <c r="B100" s="23"/>
      <c r="C100" s="93"/>
      <c r="D100" s="93"/>
    </row>
    <row r="101" spans="1:4" s="18" customFormat="1" ht="11.25">
      <c r="A101" s="23"/>
      <c r="B101" s="23"/>
      <c r="C101" s="93"/>
      <c r="D101" s="93"/>
    </row>
    <row r="102" spans="1:4" s="18" customFormat="1" ht="11.25">
      <c r="A102" s="23"/>
      <c r="B102" s="23"/>
      <c r="C102" s="93"/>
      <c r="D102" s="93"/>
    </row>
    <row r="103" spans="1:4" s="18" customFormat="1" ht="11.25">
      <c r="A103" s="23"/>
      <c r="B103" s="23"/>
      <c r="C103" s="93"/>
      <c r="D103" s="93"/>
    </row>
  </sheetData>
  <sheetProtection selectLockedCells="1"/>
  <mergeCells count="13">
    <mergeCell ref="A9:B9"/>
    <mergeCell ref="A13:B13"/>
    <mergeCell ref="A10:B10"/>
    <mergeCell ref="A11:B11"/>
    <mergeCell ref="A12:B12"/>
    <mergeCell ref="A3:G3"/>
    <mergeCell ref="A4:G4"/>
    <mergeCell ref="G6:G8"/>
    <mergeCell ref="F6:F8"/>
    <mergeCell ref="E6:E8"/>
    <mergeCell ref="D6:D8"/>
    <mergeCell ref="C6:C8"/>
    <mergeCell ref="A6:B8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theme="0"/>
  </sheetPr>
  <dimension ref="A1:U102"/>
  <sheetViews>
    <sheetView showGridLines="0" view="pageBreakPreview" zoomScaleNormal="100" zoomScaleSheetLayoutView="100" workbookViewId="0">
      <selection activeCell="I31" sqref="I31"/>
    </sheetView>
  </sheetViews>
  <sheetFormatPr defaultRowHeight="14.25"/>
  <cols>
    <col min="1" max="1" width="12.625" style="71" customWidth="1"/>
    <col min="2" max="3" width="11.625" style="1034" customWidth="1"/>
    <col min="4" max="8" width="11.625" style="71" customWidth="1"/>
    <col min="9" max="12" width="11.625" style="1034" customWidth="1"/>
    <col min="13" max="13" width="11.625" style="71" customWidth="1"/>
    <col min="14" max="14" width="12.625" style="71" customWidth="1"/>
    <col min="15" max="15" width="11.125" style="71" customWidth="1"/>
    <col min="16" max="16" width="14.625" style="71" customWidth="1"/>
    <col min="17" max="20" width="14.125" style="71" customWidth="1"/>
    <col min="21" max="16384" width="9" style="71"/>
  </cols>
  <sheetData>
    <row r="1" spans="1:21" s="933" customFormat="1" ht="14.1" customHeight="1">
      <c r="A1" s="931" t="s">
        <v>1057</v>
      </c>
      <c r="B1" s="936"/>
      <c r="C1" s="936"/>
      <c r="I1" s="936"/>
      <c r="J1" s="936"/>
      <c r="K1" s="936"/>
      <c r="L1" s="936"/>
      <c r="N1" s="934" t="s">
        <v>1058</v>
      </c>
      <c r="O1" s="931" t="s">
        <v>1059</v>
      </c>
      <c r="P1" s="931"/>
    </row>
    <row r="2" spans="1:21" ht="14.1" customHeight="1"/>
    <row r="3" spans="1:21" s="1031" customFormat="1" ht="20.100000000000001" customHeight="1">
      <c r="A3" s="1706" t="s">
        <v>556</v>
      </c>
      <c r="B3" s="1706"/>
      <c r="C3" s="1706"/>
      <c r="D3" s="1706"/>
      <c r="E3" s="1706"/>
      <c r="F3" s="1706"/>
      <c r="G3" s="1706"/>
      <c r="H3" s="1706" t="s">
        <v>557</v>
      </c>
      <c r="I3" s="1706"/>
      <c r="J3" s="1706"/>
      <c r="K3" s="1706"/>
      <c r="L3" s="1706"/>
      <c r="M3" s="1706"/>
      <c r="N3" s="1706"/>
      <c r="O3" s="1706" t="s">
        <v>918</v>
      </c>
      <c r="P3" s="1706"/>
      <c r="Q3" s="1706"/>
      <c r="R3" s="1706"/>
      <c r="S3" s="1706"/>
      <c r="T3" s="1706"/>
      <c r="U3" s="29"/>
    </row>
    <row r="4" spans="1:21" s="1032" customFormat="1" ht="24" customHeight="1">
      <c r="O4" s="1707" t="s">
        <v>919</v>
      </c>
      <c r="P4" s="1707"/>
      <c r="Q4" s="1707"/>
      <c r="R4" s="1707"/>
      <c r="S4" s="1707"/>
      <c r="T4" s="1707"/>
    </row>
    <row r="5" spans="1:21" s="18" customFormat="1" ht="18" customHeight="1" thickBot="1">
      <c r="B5" s="1068"/>
      <c r="C5" s="1068"/>
      <c r="I5" s="1068"/>
      <c r="J5" s="1068"/>
      <c r="K5" s="1068"/>
      <c r="L5" s="1068"/>
    </row>
    <row r="6" spans="1:21" s="193" customFormat="1" ht="13.5" customHeight="1">
      <c r="A6" s="2219" t="s">
        <v>197</v>
      </c>
      <c r="B6" s="1346" t="s">
        <v>864</v>
      </c>
      <c r="C6" s="1369" t="s">
        <v>865</v>
      </c>
      <c r="D6" s="1349" t="s">
        <v>198</v>
      </c>
      <c r="E6" s="1369" t="s">
        <v>872</v>
      </c>
      <c r="F6" s="2222" t="s">
        <v>871</v>
      </c>
      <c r="G6" s="2225" t="s">
        <v>870</v>
      </c>
      <c r="H6" s="2216" t="s">
        <v>873</v>
      </c>
      <c r="I6" s="1349" t="s">
        <v>866</v>
      </c>
      <c r="J6" s="2228" t="s">
        <v>868</v>
      </c>
      <c r="K6" s="2231" t="s">
        <v>874</v>
      </c>
      <c r="L6" s="2231" t="s">
        <v>875</v>
      </c>
      <c r="M6" s="1382" t="s">
        <v>867</v>
      </c>
      <c r="N6" s="2234" t="s">
        <v>70</v>
      </c>
      <c r="O6" s="2239" t="s">
        <v>197</v>
      </c>
      <c r="P6" s="2240"/>
      <c r="Q6" s="1840" t="s">
        <v>876</v>
      </c>
      <c r="R6" s="2228" t="s">
        <v>869</v>
      </c>
      <c r="S6" s="2228" t="s">
        <v>877</v>
      </c>
      <c r="T6" s="2225" t="s">
        <v>878</v>
      </c>
    </row>
    <row r="7" spans="1:21" s="193" customFormat="1" ht="13.5" customHeight="1">
      <c r="A7" s="2220"/>
      <c r="B7" s="1848"/>
      <c r="C7" s="2163"/>
      <c r="D7" s="1833"/>
      <c r="E7" s="2163"/>
      <c r="F7" s="2223"/>
      <c r="G7" s="2226"/>
      <c r="H7" s="2217"/>
      <c r="I7" s="1350"/>
      <c r="J7" s="2229"/>
      <c r="K7" s="2232"/>
      <c r="L7" s="2232"/>
      <c r="M7" s="1383"/>
      <c r="N7" s="2235"/>
      <c r="O7" s="2169"/>
      <c r="P7" s="2241"/>
      <c r="Q7" s="2237"/>
      <c r="R7" s="2229"/>
      <c r="S7" s="2229"/>
      <c r="T7" s="2226"/>
    </row>
    <row r="8" spans="1:21" s="193" customFormat="1" ht="13.5" customHeight="1">
      <c r="A8" s="2220"/>
      <c r="B8" s="1848"/>
      <c r="C8" s="2163"/>
      <c r="D8" s="1833"/>
      <c r="E8" s="2163"/>
      <c r="F8" s="2223"/>
      <c r="G8" s="2226"/>
      <c r="H8" s="2217"/>
      <c r="I8" s="1350"/>
      <c r="J8" s="2229"/>
      <c r="K8" s="2232"/>
      <c r="L8" s="2232"/>
      <c r="M8" s="1383"/>
      <c r="N8" s="2235"/>
      <c r="O8" s="2169"/>
      <c r="P8" s="2241"/>
      <c r="Q8" s="2237"/>
      <c r="R8" s="2229"/>
      <c r="S8" s="2229"/>
      <c r="T8" s="2226"/>
    </row>
    <row r="9" spans="1:21" s="193" customFormat="1" ht="13.5" customHeight="1">
      <c r="A9" s="2221"/>
      <c r="B9" s="1849"/>
      <c r="C9" s="2119"/>
      <c r="D9" s="1850"/>
      <c r="E9" s="2119"/>
      <c r="F9" s="2224"/>
      <c r="G9" s="2227"/>
      <c r="H9" s="2218"/>
      <c r="I9" s="1351"/>
      <c r="J9" s="2230"/>
      <c r="K9" s="2233"/>
      <c r="L9" s="2233"/>
      <c r="M9" s="1384"/>
      <c r="N9" s="2236"/>
      <c r="O9" s="2170"/>
      <c r="P9" s="2242"/>
      <c r="Q9" s="2238"/>
      <c r="R9" s="2230"/>
      <c r="S9" s="2230"/>
      <c r="T9" s="2227"/>
    </row>
    <row r="10" spans="1:21" s="14" customFormat="1" ht="18.600000000000001" customHeight="1">
      <c r="A10" s="1041" t="s">
        <v>566</v>
      </c>
      <c r="B10" s="13">
        <v>773481</v>
      </c>
      <c r="C10" s="13">
        <v>80</v>
      </c>
      <c r="D10" s="13">
        <v>86028</v>
      </c>
      <c r="E10" s="13" t="s">
        <v>849</v>
      </c>
      <c r="F10" s="13">
        <v>4222308</v>
      </c>
      <c r="G10" s="13">
        <v>0</v>
      </c>
      <c r="H10" s="13">
        <v>8646496</v>
      </c>
      <c r="I10" s="13">
        <v>122901</v>
      </c>
      <c r="J10" s="13">
        <v>6992</v>
      </c>
      <c r="K10" s="13" t="s">
        <v>849</v>
      </c>
      <c r="L10" s="13" t="s">
        <v>849</v>
      </c>
      <c r="M10" s="13">
        <v>3579949</v>
      </c>
      <c r="N10" s="82" t="s">
        <v>566</v>
      </c>
      <c r="O10" s="1796" t="s">
        <v>566</v>
      </c>
      <c r="P10" s="1796"/>
      <c r="Q10" s="13" t="s">
        <v>849</v>
      </c>
      <c r="R10" s="13">
        <v>0</v>
      </c>
      <c r="S10" s="13" t="s">
        <v>849</v>
      </c>
      <c r="T10" s="13" t="s">
        <v>849</v>
      </c>
    </row>
    <row r="11" spans="1:21" s="14" customFormat="1" ht="18.600000000000001" customHeight="1">
      <c r="A11" s="1041" t="s">
        <v>844</v>
      </c>
      <c r="B11" s="13">
        <v>398384.88</v>
      </c>
      <c r="C11" s="13">
        <v>50</v>
      </c>
      <c r="D11" s="13">
        <v>21289</v>
      </c>
      <c r="E11" s="13">
        <v>91007921.951168686</v>
      </c>
      <c r="F11" s="13">
        <v>2279767.5</v>
      </c>
      <c r="G11" s="13">
        <v>80</v>
      </c>
      <c r="H11" s="13">
        <v>8293397.5700000003</v>
      </c>
      <c r="I11" s="13">
        <v>116188.1</v>
      </c>
      <c r="J11" s="13">
        <v>4629</v>
      </c>
      <c r="K11" s="13">
        <v>37395.5</v>
      </c>
      <c r="L11" s="13">
        <v>41440</v>
      </c>
      <c r="M11" s="13">
        <v>3144097.3185002175</v>
      </c>
      <c r="N11" s="82" t="s">
        <v>844</v>
      </c>
      <c r="O11" s="1796" t="s">
        <v>936</v>
      </c>
      <c r="P11" s="1796"/>
      <c r="Q11" s="13">
        <v>2283692</v>
      </c>
      <c r="R11" s="13">
        <v>0</v>
      </c>
      <c r="S11" s="13">
        <v>13335497</v>
      </c>
      <c r="T11" s="13">
        <v>238569.13</v>
      </c>
    </row>
    <row r="12" spans="1:21" s="14" customFormat="1" ht="18.600000000000001" customHeight="1">
      <c r="A12" s="1041" t="s">
        <v>1009</v>
      </c>
      <c r="B12" s="13">
        <v>537775</v>
      </c>
      <c r="C12" s="13">
        <v>0</v>
      </c>
      <c r="D12" s="13">
        <v>730</v>
      </c>
      <c r="E12" s="13">
        <v>115453209</v>
      </c>
      <c r="F12" s="13">
        <v>3926430</v>
      </c>
      <c r="G12" s="13">
        <v>420</v>
      </c>
      <c r="H12" s="13">
        <v>14014418</v>
      </c>
      <c r="I12" s="13">
        <v>878</v>
      </c>
      <c r="J12" s="13">
        <v>10092</v>
      </c>
      <c r="K12" s="13">
        <v>21046</v>
      </c>
      <c r="L12" s="13">
        <v>49712</v>
      </c>
      <c r="M12" s="13">
        <v>2811136</v>
      </c>
      <c r="N12" s="82" t="s">
        <v>1009</v>
      </c>
      <c r="O12" s="1795" t="s">
        <v>1009</v>
      </c>
      <c r="P12" s="1796"/>
      <c r="Q12" s="13">
        <v>892907</v>
      </c>
      <c r="R12" s="13">
        <v>0</v>
      </c>
      <c r="S12" s="13">
        <v>19415000</v>
      </c>
      <c r="T12" s="13">
        <v>114658</v>
      </c>
    </row>
    <row r="13" spans="1:21" s="14" customFormat="1" ht="18.600000000000001" customHeight="1">
      <c r="A13" s="1041" t="s">
        <v>1010</v>
      </c>
      <c r="B13" s="13">
        <v>588013</v>
      </c>
      <c r="C13" s="13">
        <v>0</v>
      </c>
      <c r="D13" s="13">
        <v>0</v>
      </c>
      <c r="E13" s="13">
        <v>111702586</v>
      </c>
      <c r="F13" s="13">
        <v>4226957</v>
      </c>
      <c r="G13" s="13">
        <v>0</v>
      </c>
      <c r="H13" s="13">
        <v>19137180</v>
      </c>
      <c r="I13" s="13">
        <v>3219</v>
      </c>
      <c r="J13" s="13">
        <v>12704</v>
      </c>
      <c r="K13" s="13">
        <v>17586</v>
      </c>
      <c r="L13" s="13">
        <v>612</v>
      </c>
      <c r="M13" s="13">
        <v>3700392</v>
      </c>
      <c r="N13" s="82" t="s">
        <v>1010</v>
      </c>
      <c r="O13" s="1795" t="s">
        <v>1010</v>
      </c>
      <c r="P13" s="1796"/>
      <c r="Q13" s="13">
        <v>1617148</v>
      </c>
      <c r="R13" s="13">
        <v>0</v>
      </c>
      <c r="S13" s="13">
        <v>19290000</v>
      </c>
      <c r="T13" s="13">
        <v>59105</v>
      </c>
    </row>
    <row r="14" spans="1:21" s="14" customFormat="1" ht="18.600000000000001" customHeight="1">
      <c r="A14" s="1039" t="s">
        <v>1087</v>
      </c>
      <c r="B14" s="15">
        <f t="shared" ref="B14:M14" si="0">SUM(B16:B38)</f>
        <v>481912</v>
      </c>
      <c r="C14" s="15">
        <f t="shared" si="0"/>
        <v>15</v>
      </c>
      <c r="D14" s="15">
        <f t="shared" si="0"/>
        <v>615</v>
      </c>
      <c r="E14" s="15">
        <f t="shared" si="0"/>
        <v>101510506</v>
      </c>
      <c r="F14" s="15">
        <f t="shared" si="0"/>
        <v>3373664</v>
      </c>
      <c r="G14" s="15">
        <f t="shared" si="0"/>
        <v>1035</v>
      </c>
      <c r="H14" s="15">
        <f t="shared" si="0"/>
        <v>18669467</v>
      </c>
      <c r="I14" s="15">
        <f t="shared" si="0"/>
        <v>1752</v>
      </c>
      <c r="J14" s="15">
        <f t="shared" si="0"/>
        <v>15996</v>
      </c>
      <c r="K14" s="15">
        <f t="shared" si="0"/>
        <v>89055</v>
      </c>
      <c r="L14" s="15">
        <f t="shared" si="0"/>
        <v>10000</v>
      </c>
      <c r="M14" s="15">
        <f t="shared" si="0"/>
        <v>3726458</v>
      </c>
      <c r="N14" s="16" t="s">
        <v>1087</v>
      </c>
      <c r="O14" s="1792" t="s">
        <v>1087</v>
      </c>
      <c r="P14" s="1792"/>
      <c r="Q14" s="15">
        <f>SUM(Q16:Q38)</f>
        <v>1780052</v>
      </c>
      <c r="R14" s="15">
        <f>SUM(R16:R38)</f>
        <v>0</v>
      </c>
      <c r="S14" s="15">
        <f>SUM(S16:S38)</f>
        <v>18058000</v>
      </c>
      <c r="T14" s="15">
        <f>SUM(T16:T38)</f>
        <v>1209440</v>
      </c>
    </row>
    <row r="15" spans="1:21" s="18" customFormat="1" ht="10.7" customHeight="1">
      <c r="A15" s="8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85"/>
      <c r="O15" s="84"/>
      <c r="P15" s="83"/>
      <c r="Q15" s="13"/>
      <c r="R15" s="13"/>
      <c r="S15" s="13"/>
      <c r="T15" s="13"/>
    </row>
    <row r="16" spans="1:21" s="18" customFormat="1" ht="18" customHeight="1">
      <c r="A16" s="1047" t="s">
        <v>224</v>
      </c>
      <c r="B16" s="756">
        <v>31579</v>
      </c>
      <c r="C16" s="756">
        <v>0</v>
      </c>
      <c r="D16" s="756">
        <v>0</v>
      </c>
      <c r="E16" s="756">
        <v>268149</v>
      </c>
      <c r="F16" s="756">
        <v>117007</v>
      </c>
      <c r="G16" s="756">
        <v>0</v>
      </c>
      <c r="H16" s="756">
        <v>89292</v>
      </c>
      <c r="I16" s="756">
        <v>400</v>
      </c>
      <c r="J16" s="756">
        <v>0</v>
      </c>
      <c r="K16" s="756">
        <v>0</v>
      </c>
      <c r="L16" s="756">
        <v>0</v>
      </c>
      <c r="M16" s="756">
        <v>69333</v>
      </c>
      <c r="N16" s="87" t="s">
        <v>22</v>
      </c>
      <c r="O16" s="1046" t="s">
        <v>224</v>
      </c>
      <c r="P16" s="65" t="s">
        <v>22</v>
      </c>
      <c r="Q16" s="756">
        <v>5451</v>
      </c>
      <c r="R16" s="756">
        <v>0</v>
      </c>
      <c r="S16" s="807">
        <v>1164000</v>
      </c>
      <c r="T16" s="756">
        <v>13995</v>
      </c>
    </row>
    <row r="17" spans="1:20" s="18" customFormat="1" ht="18" customHeight="1">
      <c r="A17" s="1047" t="s">
        <v>226</v>
      </c>
      <c r="B17" s="756">
        <v>25809</v>
      </c>
      <c r="C17" s="756">
        <v>0</v>
      </c>
      <c r="D17" s="756">
        <v>0</v>
      </c>
      <c r="E17" s="756">
        <v>227672</v>
      </c>
      <c r="F17" s="756">
        <v>297150</v>
      </c>
      <c r="G17" s="756">
        <v>0</v>
      </c>
      <c r="H17" s="756">
        <v>9438</v>
      </c>
      <c r="I17" s="756">
        <v>42</v>
      </c>
      <c r="J17" s="756">
        <v>0</v>
      </c>
      <c r="K17" s="756">
        <v>1500</v>
      </c>
      <c r="L17" s="756">
        <v>0</v>
      </c>
      <c r="M17" s="756">
        <v>375023</v>
      </c>
      <c r="N17" s="87" t="s">
        <v>23</v>
      </c>
      <c r="O17" s="1046" t="s">
        <v>226</v>
      </c>
      <c r="P17" s="65" t="s">
        <v>23</v>
      </c>
      <c r="Q17" s="756">
        <v>6994</v>
      </c>
      <c r="R17" s="756">
        <v>0</v>
      </c>
      <c r="S17" s="810">
        <v>4701000</v>
      </c>
      <c r="T17" s="756">
        <v>13691</v>
      </c>
    </row>
    <row r="18" spans="1:20" s="18" customFormat="1" ht="18" customHeight="1">
      <c r="A18" s="1047" t="s">
        <v>228</v>
      </c>
      <c r="B18" s="756">
        <v>31445</v>
      </c>
      <c r="C18" s="756">
        <v>0</v>
      </c>
      <c r="D18" s="756">
        <v>0</v>
      </c>
      <c r="E18" s="756">
        <v>5005130</v>
      </c>
      <c r="F18" s="756">
        <v>44551</v>
      </c>
      <c r="G18" s="756">
        <v>1035</v>
      </c>
      <c r="H18" s="756">
        <v>202595</v>
      </c>
      <c r="I18" s="756">
        <v>520</v>
      </c>
      <c r="J18" s="756">
        <v>0</v>
      </c>
      <c r="K18" s="756">
        <v>8667</v>
      </c>
      <c r="L18" s="756">
        <v>6000</v>
      </c>
      <c r="M18" s="756">
        <v>445638</v>
      </c>
      <c r="N18" s="87" t="s">
        <v>24</v>
      </c>
      <c r="O18" s="1046" t="s">
        <v>228</v>
      </c>
      <c r="P18" s="65" t="s">
        <v>24</v>
      </c>
      <c r="Q18" s="756">
        <v>19194</v>
      </c>
      <c r="R18" s="756">
        <v>0</v>
      </c>
      <c r="S18" s="1078">
        <v>615000</v>
      </c>
      <c r="T18" s="756">
        <v>36309</v>
      </c>
    </row>
    <row r="19" spans="1:20" s="18" customFormat="1" ht="18" customHeight="1">
      <c r="A19" s="1047" t="s">
        <v>230</v>
      </c>
      <c r="B19" s="756">
        <v>31881</v>
      </c>
      <c r="C19" s="756">
        <v>0</v>
      </c>
      <c r="D19" s="756">
        <v>0</v>
      </c>
      <c r="E19" s="756">
        <v>782934</v>
      </c>
      <c r="F19" s="756">
        <v>301291</v>
      </c>
      <c r="G19" s="756">
        <v>0</v>
      </c>
      <c r="H19" s="756">
        <v>6803477</v>
      </c>
      <c r="I19" s="756">
        <v>0</v>
      </c>
      <c r="J19" s="816">
        <v>6283</v>
      </c>
      <c r="K19" s="816">
        <v>0</v>
      </c>
      <c r="L19" s="816">
        <v>0</v>
      </c>
      <c r="M19" s="756">
        <v>97812</v>
      </c>
      <c r="N19" s="87" t="s">
        <v>25</v>
      </c>
      <c r="O19" s="1046" t="s">
        <v>230</v>
      </c>
      <c r="P19" s="65" t="s">
        <v>25</v>
      </c>
      <c r="Q19" s="756">
        <v>101470</v>
      </c>
      <c r="R19" s="756">
        <v>0</v>
      </c>
      <c r="S19" s="807">
        <v>478000</v>
      </c>
      <c r="T19" s="756">
        <v>647</v>
      </c>
    </row>
    <row r="20" spans="1:20" s="18" customFormat="1" ht="18" customHeight="1">
      <c r="A20" s="1047" t="s">
        <v>232</v>
      </c>
      <c r="B20" s="756">
        <v>25840</v>
      </c>
      <c r="C20" s="756">
        <v>0</v>
      </c>
      <c r="D20" s="756">
        <v>0</v>
      </c>
      <c r="E20" s="756">
        <v>2638227</v>
      </c>
      <c r="F20" s="756">
        <v>22773</v>
      </c>
      <c r="G20" s="756">
        <v>0</v>
      </c>
      <c r="H20" s="756">
        <v>3133956</v>
      </c>
      <c r="I20" s="816">
        <v>35</v>
      </c>
      <c r="J20" s="756">
        <v>0</v>
      </c>
      <c r="K20" s="756">
        <v>70000</v>
      </c>
      <c r="L20" s="756">
        <v>4000</v>
      </c>
      <c r="M20" s="756">
        <v>210267</v>
      </c>
      <c r="N20" s="87" t="s">
        <v>26</v>
      </c>
      <c r="O20" s="1046" t="s">
        <v>232</v>
      </c>
      <c r="P20" s="65" t="s">
        <v>26</v>
      </c>
      <c r="Q20" s="756">
        <v>5891</v>
      </c>
      <c r="R20" s="756">
        <v>0</v>
      </c>
      <c r="S20" s="1079">
        <v>5258000</v>
      </c>
      <c r="T20" s="756">
        <v>0</v>
      </c>
    </row>
    <row r="21" spans="1:20" s="18" customFormat="1" ht="18" customHeight="1">
      <c r="A21" s="1047" t="s">
        <v>234</v>
      </c>
      <c r="B21" s="756">
        <v>13397</v>
      </c>
      <c r="C21" s="756">
        <v>0</v>
      </c>
      <c r="D21" s="756">
        <v>0</v>
      </c>
      <c r="E21" s="756">
        <v>90612</v>
      </c>
      <c r="F21" s="756">
        <v>121938</v>
      </c>
      <c r="G21" s="756">
        <v>0</v>
      </c>
      <c r="H21" s="756">
        <v>872849</v>
      </c>
      <c r="I21" s="756">
        <v>0</v>
      </c>
      <c r="J21" s="756">
        <v>0</v>
      </c>
      <c r="K21" s="756">
        <v>0</v>
      </c>
      <c r="L21" s="756">
        <v>0</v>
      </c>
      <c r="M21" s="756">
        <v>7908</v>
      </c>
      <c r="N21" s="87" t="s">
        <v>27</v>
      </c>
      <c r="O21" s="1046" t="s">
        <v>234</v>
      </c>
      <c r="P21" s="65" t="s">
        <v>27</v>
      </c>
      <c r="Q21" s="756">
        <v>12304</v>
      </c>
      <c r="R21" s="756">
        <v>0</v>
      </c>
      <c r="S21" s="1079">
        <v>233000</v>
      </c>
      <c r="T21" s="756">
        <v>175</v>
      </c>
    </row>
    <row r="22" spans="1:20" s="18" customFormat="1" ht="18" customHeight="1">
      <c r="A22" s="1047" t="s">
        <v>236</v>
      </c>
      <c r="B22" s="756">
        <v>26281</v>
      </c>
      <c r="C22" s="756">
        <v>0</v>
      </c>
      <c r="D22" s="756">
        <v>0</v>
      </c>
      <c r="E22" s="756">
        <v>582249</v>
      </c>
      <c r="F22" s="756">
        <v>27393</v>
      </c>
      <c r="G22" s="756">
        <v>0</v>
      </c>
      <c r="H22" s="756">
        <v>172870</v>
      </c>
      <c r="I22" s="756">
        <v>0</v>
      </c>
      <c r="J22" s="756">
        <v>0</v>
      </c>
      <c r="K22" s="756">
        <v>0</v>
      </c>
      <c r="L22" s="756">
        <v>0</v>
      </c>
      <c r="M22" s="756">
        <v>47217</v>
      </c>
      <c r="N22" s="87" t="s">
        <v>28</v>
      </c>
      <c r="O22" s="1046" t="s">
        <v>236</v>
      </c>
      <c r="P22" s="65" t="s">
        <v>28</v>
      </c>
      <c r="Q22" s="756">
        <v>150725</v>
      </c>
      <c r="R22" s="756">
        <v>0</v>
      </c>
      <c r="S22" s="1080">
        <v>354000</v>
      </c>
      <c r="T22" s="756">
        <v>5075</v>
      </c>
    </row>
    <row r="23" spans="1:20" s="18" customFormat="1" ht="18" customHeight="1">
      <c r="A23" s="1047" t="s">
        <v>238</v>
      </c>
      <c r="B23" s="756">
        <v>42221</v>
      </c>
      <c r="C23" s="756">
        <v>0</v>
      </c>
      <c r="D23" s="756">
        <v>615</v>
      </c>
      <c r="E23" s="756">
        <v>39141156</v>
      </c>
      <c r="F23" s="756">
        <v>150520</v>
      </c>
      <c r="G23" s="756">
        <v>0</v>
      </c>
      <c r="H23" s="756">
        <v>620713</v>
      </c>
      <c r="I23" s="816">
        <v>93</v>
      </c>
      <c r="J23" s="756">
        <v>0</v>
      </c>
      <c r="K23" s="756">
        <v>0</v>
      </c>
      <c r="L23" s="756">
        <v>0</v>
      </c>
      <c r="M23" s="756">
        <v>317239</v>
      </c>
      <c r="N23" s="87" t="s">
        <v>29</v>
      </c>
      <c r="O23" s="1046" t="s">
        <v>238</v>
      </c>
      <c r="P23" s="65" t="s">
        <v>29</v>
      </c>
      <c r="Q23" s="756">
        <v>391027</v>
      </c>
      <c r="R23" s="756">
        <v>0</v>
      </c>
      <c r="S23" s="807">
        <v>182000</v>
      </c>
      <c r="T23" s="756">
        <v>17374</v>
      </c>
    </row>
    <row r="24" spans="1:20" s="18" customFormat="1" ht="18" customHeight="1">
      <c r="A24" s="1047" t="s">
        <v>240</v>
      </c>
      <c r="B24" s="756">
        <v>44976</v>
      </c>
      <c r="C24" s="756">
        <v>0</v>
      </c>
      <c r="D24" s="756">
        <v>0</v>
      </c>
      <c r="E24" s="756">
        <v>2030087</v>
      </c>
      <c r="F24" s="756">
        <v>113045</v>
      </c>
      <c r="G24" s="756">
        <v>0</v>
      </c>
      <c r="H24" s="756">
        <v>4258078</v>
      </c>
      <c r="I24" s="756">
        <v>0</v>
      </c>
      <c r="J24" s="756">
        <v>0</v>
      </c>
      <c r="K24" s="756">
        <v>0</v>
      </c>
      <c r="L24" s="756">
        <v>0</v>
      </c>
      <c r="M24" s="756">
        <v>241003</v>
      </c>
      <c r="N24" s="87" t="s">
        <v>30</v>
      </c>
      <c r="O24" s="1046" t="s">
        <v>240</v>
      </c>
      <c r="P24" s="65" t="s">
        <v>30</v>
      </c>
      <c r="Q24" s="756">
        <v>0</v>
      </c>
      <c r="R24" s="756">
        <v>0</v>
      </c>
      <c r="S24" s="1081">
        <v>942000</v>
      </c>
      <c r="T24" s="756">
        <v>11775</v>
      </c>
    </row>
    <row r="25" spans="1:20" s="18" customFormat="1" ht="18" customHeight="1">
      <c r="A25" s="1047" t="s">
        <v>242</v>
      </c>
      <c r="B25" s="756">
        <v>2413</v>
      </c>
      <c r="C25" s="756">
        <v>0</v>
      </c>
      <c r="D25" s="756">
        <v>0</v>
      </c>
      <c r="E25" s="756">
        <v>4810391</v>
      </c>
      <c r="F25" s="756">
        <v>7544</v>
      </c>
      <c r="G25" s="756">
        <v>0</v>
      </c>
      <c r="H25" s="756">
        <v>1607</v>
      </c>
      <c r="I25" s="756">
        <v>0</v>
      </c>
      <c r="J25" s="756">
        <v>0</v>
      </c>
      <c r="K25" s="756">
        <v>0</v>
      </c>
      <c r="L25" s="756">
        <v>0</v>
      </c>
      <c r="M25" s="756">
        <v>61438</v>
      </c>
      <c r="N25" s="87" t="s">
        <v>356</v>
      </c>
      <c r="O25" s="1046" t="s">
        <v>242</v>
      </c>
      <c r="P25" s="65" t="s">
        <v>356</v>
      </c>
      <c r="Q25" s="756">
        <v>474719</v>
      </c>
      <c r="R25" s="756">
        <v>0</v>
      </c>
      <c r="S25" s="1082">
        <v>441000</v>
      </c>
      <c r="T25" s="756">
        <v>20</v>
      </c>
    </row>
    <row r="26" spans="1:20" s="18" customFormat="1" ht="18" customHeight="1">
      <c r="A26" s="1047" t="s">
        <v>244</v>
      </c>
      <c r="B26" s="756">
        <v>25900</v>
      </c>
      <c r="C26" s="756">
        <v>0</v>
      </c>
      <c r="D26" s="756">
        <v>0</v>
      </c>
      <c r="E26" s="756">
        <v>1897923</v>
      </c>
      <c r="F26" s="756">
        <v>50880</v>
      </c>
      <c r="G26" s="756">
        <v>0</v>
      </c>
      <c r="H26" s="756">
        <v>139884</v>
      </c>
      <c r="I26" s="756">
        <v>0</v>
      </c>
      <c r="J26" s="756">
        <v>0</v>
      </c>
      <c r="K26" s="756">
        <v>2590</v>
      </c>
      <c r="L26" s="756">
        <v>0</v>
      </c>
      <c r="M26" s="756">
        <v>40623</v>
      </c>
      <c r="N26" s="87" t="s">
        <v>32</v>
      </c>
      <c r="O26" s="1046" t="s">
        <v>244</v>
      </c>
      <c r="P26" s="65" t="s">
        <v>32</v>
      </c>
      <c r="Q26" s="756">
        <v>23482</v>
      </c>
      <c r="R26" s="756">
        <v>0</v>
      </c>
      <c r="S26" s="1079">
        <v>759000</v>
      </c>
      <c r="T26" s="756">
        <v>90870</v>
      </c>
    </row>
    <row r="27" spans="1:20" s="18" customFormat="1" ht="18" customHeight="1">
      <c r="A27" s="1047" t="s">
        <v>246</v>
      </c>
      <c r="B27" s="756">
        <v>29406</v>
      </c>
      <c r="C27" s="756">
        <v>0</v>
      </c>
      <c r="D27" s="756">
        <v>0</v>
      </c>
      <c r="E27" s="756">
        <v>2569221</v>
      </c>
      <c r="F27" s="756">
        <v>8834</v>
      </c>
      <c r="G27" s="756">
        <v>0</v>
      </c>
      <c r="H27" s="756">
        <v>262106</v>
      </c>
      <c r="I27" s="756">
        <v>619</v>
      </c>
      <c r="J27" s="756">
        <v>3173</v>
      </c>
      <c r="K27" s="756">
        <v>4500</v>
      </c>
      <c r="L27" s="756">
        <v>0</v>
      </c>
      <c r="M27" s="756">
        <v>483967</v>
      </c>
      <c r="N27" s="87" t="s">
        <v>33</v>
      </c>
      <c r="O27" s="1046" t="s">
        <v>246</v>
      </c>
      <c r="P27" s="65" t="s">
        <v>33</v>
      </c>
      <c r="Q27" s="756">
        <v>9368</v>
      </c>
      <c r="R27" s="756">
        <v>0</v>
      </c>
      <c r="S27" s="1079">
        <v>16000</v>
      </c>
      <c r="T27" s="756">
        <v>10000</v>
      </c>
    </row>
    <row r="28" spans="1:20" s="18" customFormat="1" ht="18" customHeight="1">
      <c r="A28" s="1047" t="s">
        <v>248</v>
      </c>
      <c r="B28" s="756">
        <v>15748</v>
      </c>
      <c r="C28" s="756">
        <v>0</v>
      </c>
      <c r="D28" s="756">
        <v>0</v>
      </c>
      <c r="E28" s="756">
        <v>33748</v>
      </c>
      <c r="F28" s="756">
        <v>73855</v>
      </c>
      <c r="G28" s="756">
        <v>0</v>
      </c>
      <c r="H28" s="756">
        <v>31323</v>
      </c>
      <c r="I28" s="756">
        <v>0</v>
      </c>
      <c r="J28" s="756">
        <v>0</v>
      </c>
      <c r="K28" s="756">
        <v>0</v>
      </c>
      <c r="L28" s="756">
        <v>0</v>
      </c>
      <c r="M28" s="756">
        <v>28924</v>
      </c>
      <c r="N28" s="87" t="s">
        <v>34</v>
      </c>
      <c r="O28" s="1046" t="s">
        <v>248</v>
      </c>
      <c r="P28" s="65" t="s">
        <v>34</v>
      </c>
      <c r="Q28" s="756">
        <v>260</v>
      </c>
      <c r="R28" s="756">
        <v>0</v>
      </c>
      <c r="S28" s="1083">
        <v>300000</v>
      </c>
      <c r="T28" s="756">
        <v>23432</v>
      </c>
    </row>
    <row r="29" spans="1:20" s="18" customFormat="1" ht="18" customHeight="1">
      <c r="A29" s="1047" t="s">
        <v>250</v>
      </c>
      <c r="B29" s="756">
        <v>16088</v>
      </c>
      <c r="C29" s="756">
        <v>0</v>
      </c>
      <c r="D29" s="756">
        <v>0</v>
      </c>
      <c r="E29" s="756">
        <v>33557</v>
      </c>
      <c r="F29" s="756">
        <v>94389</v>
      </c>
      <c r="G29" s="756">
        <v>0</v>
      </c>
      <c r="H29" s="756">
        <v>879747</v>
      </c>
      <c r="I29" s="756">
        <v>0</v>
      </c>
      <c r="J29" s="756">
        <v>0</v>
      </c>
      <c r="K29" s="756">
        <v>0</v>
      </c>
      <c r="L29" s="756">
        <v>0</v>
      </c>
      <c r="M29" s="756">
        <v>5793</v>
      </c>
      <c r="N29" s="87" t="s">
        <v>35</v>
      </c>
      <c r="O29" s="1046" t="s">
        <v>250</v>
      </c>
      <c r="P29" s="65" t="s">
        <v>35</v>
      </c>
      <c r="Q29" s="756">
        <v>470</v>
      </c>
      <c r="R29" s="756">
        <v>0</v>
      </c>
      <c r="S29" s="807">
        <v>13000</v>
      </c>
      <c r="T29" s="756">
        <v>400</v>
      </c>
    </row>
    <row r="30" spans="1:20" s="826" customFormat="1" ht="18" customHeight="1">
      <c r="A30" s="890" t="s">
        <v>252</v>
      </c>
      <c r="B30" s="1190">
        <v>6607</v>
      </c>
      <c r="C30" s="1190">
        <v>0</v>
      </c>
      <c r="D30" s="1190">
        <v>0</v>
      </c>
      <c r="E30" s="1190">
        <v>76783</v>
      </c>
      <c r="F30" s="1190">
        <v>72960</v>
      </c>
      <c r="G30" s="1190">
        <v>0</v>
      </c>
      <c r="H30" s="1190">
        <v>3614</v>
      </c>
      <c r="I30" s="1190">
        <v>0</v>
      </c>
      <c r="J30" s="1190">
        <v>0</v>
      </c>
      <c r="K30" s="1190">
        <v>0</v>
      </c>
      <c r="L30" s="1190">
        <v>0</v>
      </c>
      <c r="M30" s="1190">
        <v>116259</v>
      </c>
      <c r="N30" s="1191" t="s">
        <v>36</v>
      </c>
      <c r="O30" s="1192" t="s">
        <v>252</v>
      </c>
      <c r="P30" s="1193" t="s">
        <v>36</v>
      </c>
      <c r="Q30" s="1190">
        <v>26958</v>
      </c>
      <c r="R30" s="1190">
        <v>0</v>
      </c>
      <c r="S30" s="1194">
        <v>87000</v>
      </c>
      <c r="T30" s="1190">
        <v>36000</v>
      </c>
    </row>
    <row r="31" spans="1:20" s="18" customFormat="1" ht="18" customHeight="1">
      <c r="A31" s="1047" t="s">
        <v>254</v>
      </c>
      <c r="B31" s="756">
        <v>16529</v>
      </c>
      <c r="C31" s="756">
        <v>0</v>
      </c>
      <c r="D31" s="756">
        <v>0</v>
      </c>
      <c r="E31" s="756">
        <v>39140180</v>
      </c>
      <c r="F31" s="756">
        <v>20671</v>
      </c>
      <c r="G31" s="756">
        <v>0</v>
      </c>
      <c r="H31" s="756">
        <v>840</v>
      </c>
      <c r="I31" s="756">
        <v>0</v>
      </c>
      <c r="J31" s="756">
        <v>0</v>
      </c>
      <c r="K31" s="756">
        <v>0</v>
      </c>
      <c r="L31" s="756">
        <v>0</v>
      </c>
      <c r="M31" s="756">
        <v>662405</v>
      </c>
      <c r="N31" s="87" t="s">
        <v>37</v>
      </c>
      <c r="O31" s="1046" t="s">
        <v>254</v>
      </c>
      <c r="P31" s="65" t="s">
        <v>37</v>
      </c>
      <c r="Q31" s="756">
        <v>1950</v>
      </c>
      <c r="R31" s="756">
        <v>0</v>
      </c>
      <c r="S31" s="809">
        <v>553000</v>
      </c>
      <c r="T31" s="756">
        <v>50239</v>
      </c>
    </row>
    <row r="32" spans="1:20" s="18" customFormat="1" ht="18" customHeight="1">
      <c r="A32" s="1047" t="s">
        <v>256</v>
      </c>
      <c r="B32" s="756">
        <v>6804</v>
      </c>
      <c r="C32" s="756">
        <v>0</v>
      </c>
      <c r="D32" s="756">
        <v>0</v>
      </c>
      <c r="E32" s="756">
        <v>26835</v>
      </c>
      <c r="F32" s="756">
        <v>16288</v>
      </c>
      <c r="G32" s="756">
        <v>0</v>
      </c>
      <c r="H32" s="756">
        <v>15671</v>
      </c>
      <c r="I32" s="756">
        <v>0</v>
      </c>
      <c r="J32" s="756">
        <v>0</v>
      </c>
      <c r="K32" s="756">
        <v>598</v>
      </c>
      <c r="L32" s="756">
        <v>0</v>
      </c>
      <c r="M32" s="756">
        <v>134139</v>
      </c>
      <c r="N32" s="87" t="s">
        <v>38</v>
      </c>
      <c r="O32" s="1046" t="s">
        <v>256</v>
      </c>
      <c r="P32" s="65" t="s">
        <v>38</v>
      </c>
      <c r="Q32" s="756">
        <v>264891</v>
      </c>
      <c r="R32" s="756">
        <v>0</v>
      </c>
      <c r="S32" s="1084">
        <v>637000</v>
      </c>
      <c r="T32" s="756">
        <v>31625</v>
      </c>
    </row>
    <row r="33" spans="1:20" s="18" customFormat="1" ht="18" customHeight="1">
      <c r="A33" s="1047" t="s">
        <v>258</v>
      </c>
      <c r="B33" s="756">
        <v>13240</v>
      </c>
      <c r="C33" s="756">
        <v>15</v>
      </c>
      <c r="D33" s="756">
        <v>0</v>
      </c>
      <c r="E33" s="756">
        <v>183842</v>
      </c>
      <c r="F33" s="756">
        <v>18505</v>
      </c>
      <c r="G33" s="756">
        <v>0</v>
      </c>
      <c r="H33" s="756">
        <v>13780</v>
      </c>
      <c r="I33" s="756">
        <v>0</v>
      </c>
      <c r="J33" s="756">
        <v>0</v>
      </c>
      <c r="K33" s="756">
        <v>0</v>
      </c>
      <c r="L33" s="756">
        <v>0</v>
      </c>
      <c r="M33" s="756">
        <v>71988</v>
      </c>
      <c r="N33" s="87" t="s">
        <v>39</v>
      </c>
      <c r="O33" s="1046" t="s">
        <v>258</v>
      </c>
      <c r="P33" s="65" t="s">
        <v>39</v>
      </c>
      <c r="Q33" s="756">
        <v>189000</v>
      </c>
      <c r="R33" s="756">
        <v>0</v>
      </c>
      <c r="S33" s="807">
        <v>0</v>
      </c>
      <c r="T33" s="756">
        <v>45789</v>
      </c>
    </row>
    <row r="34" spans="1:20" s="18" customFormat="1" ht="18" customHeight="1">
      <c r="A34" s="1047" t="s">
        <v>260</v>
      </c>
      <c r="B34" s="756">
        <v>30818</v>
      </c>
      <c r="C34" s="756">
        <v>0</v>
      </c>
      <c r="D34" s="756">
        <v>0</v>
      </c>
      <c r="E34" s="756">
        <v>115079</v>
      </c>
      <c r="F34" s="756">
        <v>65878</v>
      </c>
      <c r="G34" s="756">
        <v>0</v>
      </c>
      <c r="H34" s="756">
        <v>7240</v>
      </c>
      <c r="I34" s="756">
        <v>0</v>
      </c>
      <c r="J34" s="756">
        <v>0</v>
      </c>
      <c r="K34" s="756">
        <v>0</v>
      </c>
      <c r="L34" s="756">
        <v>0</v>
      </c>
      <c r="M34" s="756">
        <v>15059</v>
      </c>
      <c r="N34" s="87" t="s">
        <v>40</v>
      </c>
      <c r="O34" s="1046" t="s">
        <v>260</v>
      </c>
      <c r="P34" s="65" t="s">
        <v>40</v>
      </c>
      <c r="Q34" s="756">
        <v>7433</v>
      </c>
      <c r="R34" s="756">
        <v>0</v>
      </c>
      <c r="S34" s="1085">
        <v>76000</v>
      </c>
      <c r="T34" s="756">
        <v>152</v>
      </c>
    </row>
    <row r="35" spans="1:20" s="18" customFormat="1" ht="18" customHeight="1">
      <c r="A35" s="1047" t="s">
        <v>262</v>
      </c>
      <c r="B35" s="756">
        <v>17189</v>
      </c>
      <c r="C35" s="756">
        <v>0</v>
      </c>
      <c r="D35" s="756">
        <v>0</v>
      </c>
      <c r="E35" s="756">
        <v>1587397</v>
      </c>
      <c r="F35" s="756">
        <v>83736</v>
      </c>
      <c r="G35" s="756">
        <v>0</v>
      </c>
      <c r="H35" s="756">
        <v>356181</v>
      </c>
      <c r="I35" s="756">
        <v>5</v>
      </c>
      <c r="J35" s="756">
        <v>6540</v>
      </c>
      <c r="K35" s="756">
        <v>0</v>
      </c>
      <c r="L35" s="756">
        <v>0</v>
      </c>
      <c r="M35" s="756">
        <v>143120</v>
      </c>
      <c r="N35" s="87" t="s">
        <v>41</v>
      </c>
      <c r="O35" s="1046" t="s">
        <v>262</v>
      </c>
      <c r="P35" s="65" t="s">
        <v>41</v>
      </c>
      <c r="Q35" s="756">
        <v>6200</v>
      </c>
      <c r="R35" s="756">
        <v>0</v>
      </c>
      <c r="S35" s="1079">
        <v>102000</v>
      </c>
      <c r="T35" s="756">
        <v>2596</v>
      </c>
    </row>
    <row r="36" spans="1:20" s="18" customFormat="1" ht="18" customHeight="1">
      <c r="A36" s="1047" t="s">
        <v>264</v>
      </c>
      <c r="B36" s="756">
        <v>16189</v>
      </c>
      <c r="C36" s="756">
        <v>0</v>
      </c>
      <c r="D36" s="756">
        <v>0</v>
      </c>
      <c r="E36" s="756">
        <v>141574</v>
      </c>
      <c r="F36" s="756">
        <v>325345</v>
      </c>
      <c r="G36" s="756">
        <v>0</v>
      </c>
      <c r="H36" s="756">
        <v>687708</v>
      </c>
      <c r="I36" s="756">
        <v>0</v>
      </c>
      <c r="J36" s="756">
        <v>0</v>
      </c>
      <c r="K36" s="756">
        <v>0</v>
      </c>
      <c r="L36" s="756">
        <v>0</v>
      </c>
      <c r="M36" s="756">
        <v>105678</v>
      </c>
      <c r="N36" s="87" t="s">
        <v>42</v>
      </c>
      <c r="O36" s="1046" t="s">
        <v>264</v>
      </c>
      <c r="P36" s="65" t="s">
        <v>42</v>
      </c>
      <c r="Q36" s="756">
        <v>82175</v>
      </c>
      <c r="R36" s="756">
        <v>0</v>
      </c>
      <c r="S36" s="807">
        <v>0</v>
      </c>
      <c r="T36" s="756">
        <v>590</v>
      </c>
    </row>
    <row r="37" spans="1:20" s="18" customFormat="1" ht="18" customHeight="1">
      <c r="A37" s="1047" t="s">
        <v>266</v>
      </c>
      <c r="B37" s="756">
        <v>11467</v>
      </c>
      <c r="C37" s="756">
        <v>0</v>
      </c>
      <c r="D37" s="756">
        <v>0</v>
      </c>
      <c r="E37" s="756">
        <v>127720</v>
      </c>
      <c r="F37" s="756">
        <v>193043</v>
      </c>
      <c r="G37" s="756">
        <v>0</v>
      </c>
      <c r="H37" s="756">
        <v>97428</v>
      </c>
      <c r="I37" s="756">
        <v>38</v>
      </c>
      <c r="J37" s="756">
        <v>0</v>
      </c>
      <c r="K37" s="756">
        <v>1200</v>
      </c>
      <c r="L37" s="756">
        <v>0</v>
      </c>
      <c r="M37" s="756">
        <v>45625</v>
      </c>
      <c r="N37" s="87" t="s">
        <v>43</v>
      </c>
      <c r="O37" s="1046" t="s">
        <v>266</v>
      </c>
      <c r="P37" s="65" t="s">
        <v>43</v>
      </c>
      <c r="Q37" s="756">
        <v>90</v>
      </c>
      <c r="R37" s="756">
        <v>0</v>
      </c>
      <c r="S37" s="807">
        <v>1147000</v>
      </c>
      <c r="T37" s="756">
        <v>0</v>
      </c>
    </row>
    <row r="38" spans="1:20" s="18" customFormat="1" ht="18" customHeight="1" thickBot="1">
      <c r="A38" s="1045" t="s">
        <v>268</v>
      </c>
      <c r="B38" s="806">
        <v>85</v>
      </c>
      <c r="C38" s="806">
        <v>0</v>
      </c>
      <c r="D38" s="806">
        <v>0</v>
      </c>
      <c r="E38" s="806">
        <v>40</v>
      </c>
      <c r="F38" s="806">
        <v>1146068</v>
      </c>
      <c r="G38" s="806">
        <v>0</v>
      </c>
      <c r="H38" s="806">
        <v>9070</v>
      </c>
      <c r="I38" s="806">
        <v>0</v>
      </c>
      <c r="J38" s="806">
        <v>0</v>
      </c>
      <c r="K38" s="806">
        <v>0</v>
      </c>
      <c r="L38" s="806">
        <v>0</v>
      </c>
      <c r="M38" s="806">
        <v>0</v>
      </c>
      <c r="N38" s="88" t="s">
        <v>44</v>
      </c>
      <c r="O38" s="1044" t="s">
        <v>268</v>
      </c>
      <c r="P38" s="68" t="s">
        <v>44</v>
      </c>
      <c r="Q38" s="758">
        <v>0</v>
      </c>
      <c r="R38" s="806">
        <v>0</v>
      </c>
      <c r="S38" s="758">
        <v>0</v>
      </c>
      <c r="T38" s="758">
        <v>818686</v>
      </c>
    </row>
    <row r="39" spans="1:20" s="20" customFormat="1" ht="11.1" customHeight="1">
      <c r="A39" s="20" t="s">
        <v>901</v>
      </c>
      <c r="B39" s="200"/>
      <c r="C39" s="200"/>
      <c r="I39" s="200"/>
      <c r="J39" s="98"/>
      <c r="K39" s="98"/>
      <c r="L39" s="98"/>
      <c r="N39" s="22" t="s">
        <v>1079</v>
      </c>
      <c r="O39" s="20" t="s">
        <v>902</v>
      </c>
      <c r="T39" s="22" t="s">
        <v>1079</v>
      </c>
    </row>
    <row r="40" spans="1:20" s="165" customFormat="1" ht="10.5">
      <c r="A40" s="165" t="s">
        <v>879</v>
      </c>
      <c r="B40" s="179"/>
      <c r="C40" s="179"/>
      <c r="D40" s="202"/>
      <c r="E40" s="202"/>
      <c r="F40" s="202"/>
      <c r="I40" s="179"/>
      <c r="J40" s="203"/>
      <c r="K40" s="203"/>
      <c r="L40" s="203"/>
      <c r="M40" s="202"/>
      <c r="O40" s="165" t="s">
        <v>879</v>
      </c>
      <c r="Q40" s="202"/>
    </row>
    <row r="41" spans="1:20" s="18" customFormat="1" ht="11.25">
      <c r="B41" s="93"/>
      <c r="C41" s="93"/>
      <c r="I41" s="93"/>
      <c r="J41" s="101"/>
      <c r="K41" s="101"/>
      <c r="L41" s="101"/>
    </row>
    <row r="42" spans="1:20" s="18" customFormat="1" ht="11.25">
      <c r="B42" s="93"/>
      <c r="C42" s="93"/>
      <c r="I42" s="93"/>
      <c r="J42" s="101"/>
      <c r="K42" s="101"/>
      <c r="L42" s="101"/>
    </row>
    <row r="43" spans="1:20" s="18" customFormat="1" ht="11.25">
      <c r="B43" s="93"/>
      <c r="C43" s="93"/>
      <c r="I43" s="93"/>
      <c r="J43" s="101"/>
      <c r="K43" s="101"/>
      <c r="L43" s="101"/>
    </row>
    <row r="44" spans="1:20" s="18" customFormat="1" ht="11.25">
      <c r="B44" s="93"/>
      <c r="C44" s="93"/>
      <c r="I44" s="93"/>
      <c r="J44" s="101"/>
      <c r="K44" s="101"/>
      <c r="L44" s="101"/>
    </row>
    <row r="45" spans="1:20" s="18" customFormat="1" ht="11.25">
      <c r="B45" s="93"/>
      <c r="C45" s="93"/>
      <c r="I45" s="93"/>
      <c r="J45" s="101"/>
      <c r="K45" s="101"/>
      <c r="L45" s="101"/>
    </row>
    <row r="46" spans="1:20" s="18" customFormat="1" ht="11.25">
      <c r="B46" s="93"/>
      <c r="C46" s="93"/>
      <c r="I46" s="93"/>
      <c r="J46" s="101"/>
      <c r="K46" s="101"/>
      <c r="L46" s="101"/>
    </row>
    <row r="47" spans="1:20" s="18" customFormat="1" ht="11.25">
      <c r="B47" s="93"/>
      <c r="C47" s="93"/>
      <c r="I47" s="93"/>
      <c r="J47" s="101"/>
      <c r="K47" s="101"/>
      <c r="L47" s="101"/>
    </row>
    <row r="48" spans="1:20" s="18" customFormat="1" ht="11.25">
      <c r="B48" s="93"/>
      <c r="C48" s="93"/>
      <c r="I48" s="93"/>
      <c r="J48" s="101"/>
      <c r="K48" s="101"/>
      <c r="L48" s="101"/>
    </row>
    <row r="49" spans="2:12" s="18" customFormat="1" ht="11.25">
      <c r="B49" s="93"/>
      <c r="C49" s="93"/>
      <c r="I49" s="93"/>
      <c r="J49" s="101"/>
      <c r="K49" s="101"/>
      <c r="L49" s="101"/>
    </row>
    <row r="50" spans="2:12" s="18" customFormat="1" ht="11.25">
      <c r="B50" s="93"/>
      <c r="C50" s="93"/>
      <c r="I50" s="93"/>
      <c r="J50" s="101"/>
      <c r="K50" s="101"/>
      <c r="L50" s="101"/>
    </row>
    <row r="51" spans="2:12" s="18" customFormat="1" ht="11.25">
      <c r="B51" s="93"/>
      <c r="C51" s="93"/>
      <c r="I51" s="93"/>
      <c r="J51" s="101"/>
      <c r="K51" s="101"/>
      <c r="L51" s="101"/>
    </row>
    <row r="52" spans="2:12" s="18" customFormat="1" ht="11.25">
      <c r="B52" s="93"/>
      <c r="C52" s="93"/>
      <c r="I52" s="93"/>
      <c r="J52" s="101"/>
      <c r="K52" s="101"/>
      <c r="L52" s="101"/>
    </row>
    <row r="53" spans="2:12" s="18" customFormat="1" ht="11.25">
      <c r="B53" s="93"/>
      <c r="C53" s="93"/>
      <c r="I53" s="93"/>
      <c r="J53" s="101"/>
      <c r="K53" s="101"/>
      <c r="L53" s="101"/>
    </row>
    <row r="54" spans="2:12" s="18" customFormat="1" ht="11.25">
      <c r="B54" s="93"/>
      <c r="C54" s="93"/>
      <c r="I54" s="93"/>
      <c r="J54" s="101"/>
      <c r="K54" s="101"/>
      <c r="L54" s="101"/>
    </row>
    <row r="55" spans="2:12" s="18" customFormat="1" ht="11.25">
      <c r="B55" s="93"/>
      <c r="C55" s="93"/>
      <c r="I55" s="93"/>
      <c r="J55" s="101"/>
      <c r="K55" s="101"/>
      <c r="L55" s="101"/>
    </row>
    <row r="56" spans="2:12" s="18" customFormat="1" ht="11.25">
      <c r="B56" s="93"/>
      <c r="C56" s="93"/>
      <c r="I56" s="93"/>
      <c r="J56" s="101"/>
      <c r="K56" s="101"/>
      <c r="L56" s="101"/>
    </row>
    <row r="57" spans="2:12" s="18" customFormat="1" ht="11.25">
      <c r="B57" s="93"/>
      <c r="C57" s="93"/>
      <c r="I57" s="93"/>
      <c r="J57" s="101"/>
      <c r="K57" s="101"/>
      <c r="L57" s="101"/>
    </row>
    <row r="58" spans="2:12" s="18" customFormat="1" ht="11.25">
      <c r="B58" s="93"/>
      <c r="C58" s="93"/>
      <c r="I58" s="93"/>
      <c r="J58" s="101"/>
      <c r="K58" s="101"/>
      <c r="L58" s="101"/>
    </row>
    <row r="59" spans="2:12" s="18" customFormat="1" ht="11.25">
      <c r="B59" s="93"/>
      <c r="C59" s="93"/>
      <c r="I59" s="93"/>
      <c r="J59" s="101"/>
      <c r="K59" s="101"/>
      <c r="L59" s="101"/>
    </row>
    <row r="60" spans="2:12" s="18" customFormat="1" ht="11.25">
      <c r="B60" s="93"/>
      <c r="C60" s="93"/>
      <c r="I60" s="93"/>
      <c r="J60" s="101"/>
      <c r="K60" s="101"/>
      <c r="L60" s="101"/>
    </row>
    <row r="61" spans="2:12" s="18" customFormat="1" ht="11.25">
      <c r="B61" s="93"/>
      <c r="C61" s="93"/>
      <c r="I61" s="93"/>
      <c r="J61" s="101"/>
      <c r="K61" s="101"/>
      <c r="L61" s="101"/>
    </row>
    <row r="62" spans="2:12" s="18" customFormat="1" ht="11.25">
      <c r="B62" s="93"/>
      <c r="C62" s="93"/>
      <c r="I62" s="93"/>
      <c r="J62" s="101"/>
      <c r="K62" s="101"/>
      <c r="L62" s="101"/>
    </row>
    <row r="63" spans="2:12" s="18" customFormat="1" ht="11.25">
      <c r="B63" s="93"/>
      <c r="C63" s="93"/>
      <c r="I63" s="93"/>
      <c r="J63" s="101"/>
      <c r="K63" s="101"/>
      <c r="L63" s="101"/>
    </row>
    <row r="64" spans="2:12" s="18" customFormat="1" ht="11.25">
      <c r="B64" s="93"/>
      <c r="C64" s="93"/>
      <c r="I64" s="93"/>
      <c r="J64" s="101"/>
      <c r="K64" s="101"/>
      <c r="L64" s="101"/>
    </row>
    <row r="65" spans="2:12" s="18" customFormat="1" ht="11.25">
      <c r="B65" s="93"/>
      <c r="C65" s="93"/>
      <c r="I65" s="93"/>
      <c r="J65" s="93"/>
      <c r="K65" s="93"/>
      <c r="L65" s="93"/>
    </row>
    <row r="66" spans="2:12" s="18" customFormat="1" ht="11.25">
      <c r="B66" s="93"/>
      <c r="C66" s="93"/>
      <c r="I66" s="93"/>
      <c r="J66" s="93"/>
      <c r="K66" s="93"/>
      <c r="L66" s="93"/>
    </row>
    <row r="67" spans="2:12" s="18" customFormat="1" ht="11.25">
      <c r="B67" s="93"/>
      <c r="C67" s="93"/>
      <c r="I67" s="93"/>
      <c r="J67" s="93"/>
      <c r="K67" s="93"/>
      <c r="L67" s="93"/>
    </row>
    <row r="68" spans="2:12" s="18" customFormat="1" ht="11.25">
      <c r="B68" s="93"/>
      <c r="C68" s="93"/>
      <c r="I68" s="93"/>
      <c r="J68" s="93"/>
      <c r="K68" s="93"/>
      <c r="L68" s="93"/>
    </row>
    <row r="69" spans="2:12" s="18" customFormat="1" ht="11.25">
      <c r="B69" s="93"/>
      <c r="C69" s="93"/>
      <c r="I69" s="93"/>
      <c r="J69" s="93"/>
      <c r="K69" s="93"/>
      <c r="L69" s="93"/>
    </row>
    <row r="70" spans="2:12" s="18" customFormat="1" ht="11.25">
      <c r="B70" s="93"/>
      <c r="C70" s="93"/>
      <c r="I70" s="93"/>
      <c r="J70" s="93"/>
      <c r="K70" s="93"/>
      <c r="L70" s="93"/>
    </row>
    <row r="71" spans="2:12" s="18" customFormat="1" ht="11.25">
      <c r="B71" s="93"/>
      <c r="C71" s="93"/>
      <c r="I71" s="93"/>
      <c r="J71" s="93"/>
      <c r="K71" s="93"/>
      <c r="L71" s="93"/>
    </row>
    <row r="72" spans="2:12" s="18" customFormat="1" ht="11.25">
      <c r="B72" s="93"/>
      <c r="C72" s="93"/>
      <c r="I72" s="93"/>
      <c r="J72" s="93"/>
      <c r="K72" s="93"/>
      <c r="L72" s="93"/>
    </row>
    <row r="73" spans="2:12" s="18" customFormat="1" ht="11.25">
      <c r="B73" s="93"/>
      <c r="C73" s="93"/>
      <c r="I73" s="93"/>
      <c r="J73" s="93"/>
      <c r="K73" s="93"/>
      <c r="L73" s="93"/>
    </row>
    <row r="74" spans="2:12" s="18" customFormat="1" ht="11.25">
      <c r="B74" s="93"/>
      <c r="C74" s="93"/>
      <c r="I74" s="93"/>
      <c r="J74" s="93"/>
      <c r="K74" s="93"/>
      <c r="L74" s="93"/>
    </row>
    <row r="75" spans="2:12" s="18" customFormat="1" ht="11.25">
      <c r="B75" s="93"/>
      <c r="C75" s="93"/>
      <c r="I75" s="93"/>
      <c r="J75" s="93"/>
      <c r="K75" s="93"/>
      <c r="L75" s="93"/>
    </row>
    <row r="76" spans="2:12" s="18" customFormat="1" ht="11.25">
      <c r="B76" s="93"/>
      <c r="C76" s="93"/>
      <c r="I76" s="93"/>
      <c r="J76" s="93"/>
      <c r="K76" s="93"/>
      <c r="L76" s="93"/>
    </row>
    <row r="77" spans="2:12" s="18" customFormat="1" ht="11.25">
      <c r="B77" s="93"/>
      <c r="C77" s="93"/>
      <c r="I77" s="93"/>
      <c r="J77" s="93"/>
      <c r="K77" s="93"/>
      <c r="L77" s="93"/>
    </row>
    <row r="78" spans="2:12" s="18" customFormat="1" ht="11.25">
      <c r="B78" s="93"/>
      <c r="C78" s="93"/>
      <c r="I78" s="93"/>
      <c r="J78" s="93"/>
      <c r="K78" s="93"/>
      <c r="L78" s="93"/>
    </row>
    <row r="79" spans="2:12" s="18" customFormat="1" ht="11.25">
      <c r="B79" s="93"/>
      <c r="C79" s="93"/>
      <c r="I79" s="93"/>
      <c r="J79" s="93"/>
      <c r="K79" s="93"/>
      <c r="L79" s="93"/>
    </row>
    <row r="80" spans="2:12" s="18" customFormat="1" ht="11.25">
      <c r="B80" s="93"/>
      <c r="C80" s="93"/>
      <c r="I80" s="93"/>
      <c r="J80" s="93"/>
      <c r="K80" s="93"/>
      <c r="L80" s="93"/>
    </row>
    <row r="81" spans="2:12" s="18" customFormat="1" ht="11.25">
      <c r="B81" s="93"/>
      <c r="C81" s="93"/>
      <c r="I81" s="93"/>
      <c r="J81" s="93"/>
      <c r="K81" s="93"/>
      <c r="L81" s="93"/>
    </row>
    <row r="82" spans="2:12" s="18" customFormat="1" ht="11.25">
      <c r="B82" s="93"/>
      <c r="C82" s="93"/>
      <c r="I82" s="93"/>
      <c r="J82" s="93"/>
      <c r="K82" s="93"/>
      <c r="L82" s="93"/>
    </row>
    <row r="83" spans="2:12" s="18" customFormat="1" ht="11.25">
      <c r="B83" s="93"/>
      <c r="C83" s="93"/>
      <c r="I83" s="93"/>
      <c r="J83" s="93"/>
      <c r="K83" s="93"/>
      <c r="L83" s="93"/>
    </row>
    <row r="84" spans="2:12" s="18" customFormat="1" ht="11.25">
      <c r="B84" s="93"/>
      <c r="C84" s="93"/>
      <c r="I84" s="93"/>
      <c r="J84" s="93"/>
      <c r="K84" s="93"/>
      <c r="L84" s="93"/>
    </row>
    <row r="85" spans="2:12" s="18" customFormat="1" ht="11.25">
      <c r="B85" s="93"/>
      <c r="C85" s="93"/>
      <c r="I85" s="93"/>
      <c r="J85" s="93"/>
      <c r="K85" s="93"/>
      <c r="L85" s="93"/>
    </row>
    <row r="86" spans="2:12" s="18" customFormat="1" ht="11.25">
      <c r="B86" s="93"/>
      <c r="C86" s="93"/>
      <c r="I86" s="93"/>
      <c r="J86" s="93"/>
      <c r="K86" s="93"/>
      <c r="L86" s="93"/>
    </row>
    <row r="87" spans="2:12" s="18" customFormat="1" ht="11.25">
      <c r="B87" s="93"/>
      <c r="C87" s="93"/>
      <c r="I87" s="93"/>
      <c r="J87" s="93"/>
      <c r="K87" s="93"/>
      <c r="L87" s="93"/>
    </row>
    <row r="88" spans="2:12" s="18" customFormat="1" ht="11.25">
      <c r="B88" s="93"/>
      <c r="C88" s="93"/>
      <c r="I88" s="93"/>
      <c r="J88" s="93"/>
      <c r="K88" s="93"/>
      <c r="L88" s="93"/>
    </row>
    <row r="89" spans="2:12" s="18" customFormat="1" ht="11.25">
      <c r="B89" s="93"/>
      <c r="C89" s="93"/>
      <c r="I89" s="93"/>
      <c r="J89" s="93"/>
      <c r="K89" s="93"/>
      <c r="L89" s="93"/>
    </row>
    <row r="90" spans="2:12" s="18" customFormat="1" ht="11.25">
      <c r="B90" s="93"/>
      <c r="C90" s="93"/>
      <c r="I90" s="93"/>
      <c r="J90" s="93"/>
      <c r="K90" s="93"/>
      <c r="L90" s="93"/>
    </row>
    <row r="91" spans="2:12" s="18" customFormat="1" ht="11.25">
      <c r="B91" s="93"/>
      <c r="C91" s="93"/>
      <c r="I91" s="93"/>
      <c r="J91" s="93"/>
      <c r="K91" s="93"/>
      <c r="L91" s="93"/>
    </row>
    <row r="92" spans="2:12" s="18" customFormat="1" ht="11.25">
      <c r="B92" s="93"/>
      <c r="C92" s="93"/>
      <c r="I92" s="93"/>
      <c r="J92" s="93"/>
      <c r="K92" s="93"/>
      <c r="L92" s="93"/>
    </row>
    <row r="93" spans="2:12" s="18" customFormat="1" ht="11.25">
      <c r="B93" s="93"/>
      <c r="C93" s="93"/>
      <c r="I93" s="93"/>
      <c r="J93" s="93"/>
      <c r="K93" s="93"/>
      <c r="L93" s="93"/>
    </row>
    <row r="94" spans="2:12" s="18" customFormat="1" ht="11.25">
      <c r="B94" s="93"/>
      <c r="C94" s="93"/>
      <c r="I94" s="93"/>
      <c r="J94" s="93"/>
      <c r="K94" s="93"/>
      <c r="L94" s="93"/>
    </row>
    <row r="95" spans="2:12" s="18" customFormat="1" ht="11.25">
      <c r="B95" s="93"/>
      <c r="C95" s="93"/>
      <c r="I95" s="93"/>
      <c r="J95" s="93"/>
      <c r="K95" s="93"/>
      <c r="L95" s="93"/>
    </row>
    <row r="96" spans="2:12" s="18" customFormat="1" ht="11.25">
      <c r="B96" s="93"/>
      <c r="C96" s="93"/>
      <c r="I96" s="93"/>
      <c r="J96" s="93"/>
      <c r="K96" s="93"/>
      <c r="L96" s="93"/>
    </row>
    <row r="97" spans="2:12" s="18" customFormat="1" ht="11.25">
      <c r="B97" s="93"/>
      <c r="C97" s="93"/>
      <c r="I97" s="93"/>
      <c r="J97" s="93"/>
      <c r="K97" s="93"/>
      <c r="L97" s="93"/>
    </row>
    <row r="98" spans="2:12" s="18" customFormat="1" ht="11.25">
      <c r="B98" s="93"/>
      <c r="C98" s="93"/>
      <c r="I98" s="93"/>
      <c r="J98" s="93"/>
      <c r="K98" s="93"/>
      <c r="L98" s="93"/>
    </row>
    <row r="99" spans="2:12" s="18" customFormat="1" ht="11.25">
      <c r="B99" s="93"/>
      <c r="C99" s="93"/>
      <c r="I99" s="93"/>
      <c r="J99" s="93"/>
      <c r="K99" s="93"/>
      <c r="L99" s="93"/>
    </row>
    <row r="100" spans="2:12" s="18" customFormat="1" ht="11.25">
      <c r="B100" s="93"/>
      <c r="C100" s="93"/>
      <c r="I100" s="93"/>
      <c r="J100" s="93"/>
      <c r="K100" s="93"/>
      <c r="L100" s="93"/>
    </row>
    <row r="101" spans="2:12" s="18" customFormat="1" ht="11.25">
      <c r="B101" s="93"/>
      <c r="C101" s="93"/>
      <c r="I101" s="93"/>
      <c r="J101" s="93"/>
      <c r="K101" s="93"/>
      <c r="L101" s="93"/>
    </row>
    <row r="102" spans="2:12" s="18" customFormat="1" ht="11.25">
      <c r="B102" s="93"/>
      <c r="C102" s="93"/>
      <c r="I102" s="93"/>
      <c r="J102" s="93"/>
      <c r="K102" s="93"/>
      <c r="L102" s="93"/>
    </row>
  </sheetData>
  <sheetProtection selectLockedCells="1"/>
  <mergeCells count="28">
    <mergeCell ref="T6:T9"/>
    <mergeCell ref="S6:S9"/>
    <mergeCell ref="N6:N9"/>
    <mergeCell ref="R6:R9"/>
    <mergeCell ref="O3:T3"/>
    <mergeCell ref="O4:T4"/>
    <mergeCell ref="Q6:Q9"/>
    <mergeCell ref="O6:P9"/>
    <mergeCell ref="O14:P14"/>
    <mergeCell ref="O10:P10"/>
    <mergeCell ref="O11:P11"/>
    <mergeCell ref="O12:P12"/>
    <mergeCell ref="O13:P13"/>
    <mergeCell ref="H6:H9"/>
    <mergeCell ref="B6:B9"/>
    <mergeCell ref="A6:A9"/>
    <mergeCell ref="A3:G3"/>
    <mergeCell ref="H3:N3"/>
    <mergeCell ref="C6:C9"/>
    <mergeCell ref="M6:M9"/>
    <mergeCell ref="D6:D9"/>
    <mergeCell ref="E6:E9"/>
    <mergeCell ref="F6:F9"/>
    <mergeCell ref="G6:G9"/>
    <mergeCell ref="I6:I9"/>
    <mergeCell ref="J6:J9"/>
    <mergeCell ref="K6:K9"/>
    <mergeCell ref="L6:L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T102"/>
  <sheetViews>
    <sheetView showGridLines="0" view="pageBreakPreview" zoomScaleNormal="100" zoomScaleSheetLayoutView="100" workbookViewId="0">
      <selection activeCell="G19" sqref="G19"/>
    </sheetView>
  </sheetViews>
  <sheetFormatPr defaultRowHeight="14.25"/>
  <cols>
    <col min="1" max="1" width="8.625" style="71" customWidth="1"/>
    <col min="2" max="2" width="12.625" style="71" customWidth="1"/>
    <col min="3" max="3" width="15.125" style="1034" customWidth="1"/>
    <col min="4" max="4" width="15.625" style="1034" customWidth="1"/>
    <col min="5" max="5" width="15.125" style="1034" customWidth="1"/>
    <col min="6" max="6" width="14.875" style="71" customWidth="1"/>
    <col min="7" max="8" width="11.625" style="71" customWidth="1"/>
    <col min="9" max="9" width="12.125" style="71" customWidth="1"/>
    <col min="10" max="10" width="11.625" style="71" customWidth="1"/>
    <col min="11" max="11" width="11.875" style="71" customWidth="1"/>
    <col min="12" max="12" width="11.625" style="1034" customWidth="1"/>
    <col min="13" max="13" width="11.875" style="71" customWidth="1"/>
    <col min="14" max="19" width="11.375" style="71" customWidth="1"/>
    <col min="20" max="20" width="14.125" style="71" customWidth="1"/>
    <col min="21" max="16384" width="9" style="71"/>
  </cols>
  <sheetData>
    <row r="1" spans="1:20" s="933" customFormat="1" ht="14.1" customHeight="1">
      <c r="A1" s="931"/>
      <c r="B1" s="931"/>
      <c r="C1" s="936"/>
      <c r="D1" s="936"/>
      <c r="E1" s="936"/>
      <c r="F1" s="934" t="s">
        <v>1060</v>
      </c>
      <c r="G1" s="931" t="s">
        <v>1061</v>
      </c>
      <c r="L1" s="936"/>
      <c r="T1" s="934" t="s">
        <v>1062</v>
      </c>
    </row>
    <row r="2" spans="1:20" ht="14.1" customHeight="1"/>
    <row r="3" spans="1:20" s="1031" customFormat="1" ht="20.100000000000001" customHeight="1">
      <c r="A3" s="1706" t="s">
        <v>558</v>
      </c>
      <c r="B3" s="1706"/>
      <c r="C3" s="1706"/>
      <c r="D3" s="1706"/>
      <c r="E3" s="1706"/>
      <c r="F3" s="1706"/>
      <c r="G3" s="1706" t="s">
        <v>558</v>
      </c>
      <c r="H3" s="1706"/>
      <c r="I3" s="1706"/>
      <c r="J3" s="1706"/>
      <c r="K3" s="1706"/>
      <c r="L3" s="1706"/>
      <c r="M3" s="1706"/>
      <c r="N3" s="1706" t="s">
        <v>559</v>
      </c>
      <c r="O3" s="1706"/>
      <c r="P3" s="1706"/>
      <c r="Q3" s="1706"/>
      <c r="R3" s="1706"/>
      <c r="S3" s="1706"/>
      <c r="T3" s="1706"/>
    </row>
    <row r="4" spans="1:20" s="1032" customFormat="1" ht="24" customHeight="1">
      <c r="A4" s="1707" t="s">
        <v>916</v>
      </c>
      <c r="B4" s="1707"/>
      <c r="C4" s="1707"/>
      <c r="D4" s="1707"/>
      <c r="E4" s="1707"/>
      <c r="F4" s="1707"/>
    </row>
    <row r="5" spans="1:20" s="18" customFormat="1" ht="18" customHeight="1" thickBot="1">
      <c r="A5" s="192" t="s">
        <v>1083</v>
      </c>
      <c r="B5" s="192"/>
      <c r="C5" s="1068"/>
      <c r="D5" s="1068"/>
      <c r="E5" s="1068"/>
      <c r="F5" s="72" t="s">
        <v>1085</v>
      </c>
      <c r="G5" s="192" t="s">
        <v>1084</v>
      </c>
      <c r="L5" s="1068"/>
      <c r="T5" s="72" t="s">
        <v>1085</v>
      </c>
    </row>
    <row r="6" spans="1:20" s="193" customFormat="1" ht="15.75" customHeight="1">
      <c r="A6" s="2168" t="s">
        <v>915</v>
      </c>
      <c r="B6" s="2240"/>
      <c r="C6" s="1346" t="s">
        <v>346</v>
      </c>
      <c r="D6" s="1962"/>
      <c r="E6" s="1349" t="s">
        <v>357</v>
      </c>
      <c r="F6" s="2243"/>
      <c r="G6" s="1288" t="s">
        <v>914</v>
      </c>
      <c r="H6" s="1840" t="s">
        <v>882</v>
      </c>
      <c r="I6" s="2243"/>
      <c r="J6" s="1349" t="s">
        <v>883</v>
      </c>
      <c r="K6" s="2243"/>
      <c r="L6" s="1349" t="s">
        <v>358</v>
      </c>
      <c r="M6" s="2243"/>
      <c r="N6" s="1346" t="s">
        <v>884</v>
      </c>
      <c r="O6" s="2243"/>
      <c r="P6" s="1349" t="s">
        <v>885</v>
      </c>
      <c r="Q6" s="2243"/>
      <c r="R6" s="1349" t="s">
        <v>359</v>
      </c>
      <c r="S6" s="2243"/>
      <c r="T6" s="2234" t="s">
        <v>70</v>
      </c>
    </row>
    <row r="7" spans="1:20" s="193" customFormat="1" ht="15.75" customHeight="1">
      <c r="A7" s="2169"/>
      <c r="B7" s="2241"/>
      <c r="C7" s="1347"/>
      <c r="D7" s="1350"/>
      <c r="E7" s="1350"/>
      <c r="F7" s="1383"/>
      <c r="G7" s="2244"/>
      <c r="H7" s="2237"/>
      <c r="I7" s="1383"/>
      <c r="J7" s="1350"/>
      <c r="K7" s="1383"/>
      <c r="L7" s="1350"/>
      <c r="M7" s="1383"/>
      <c r="N7" s="1347"/>
      <c r="O7" s="1383"/>
      <c r="P7" s="1350"/>
      <c r="Q7" s="1383"/>
      <c r="R7" s="1350"/>
      <c r="S7" s="1383"/>
      <c r="T7" s="2235"/>
    </row>
    <row r="8" spans="1:20" s="193" customFormat="1" ht="18" customHeight="1">
      <c r="A8" s="2169"/>
      <c r="B8" s="2241"/>
      <c r="C8" s="1848" t="s">
        <v>881</v>
      </c>
      <c r="D8" s="1833" t="s">
        <v>900</v>
      </c>
      <c r="E8" s="1833" t="s">
        <v>881</v>
      </c>
      <c r="F8" s="1834" t="s">
        <v>900</v>
      </c>
      <c r="G8" s="2244"/>
      <c r="H8" s="1841" t="s">
        <v>881</v>
      </c>
      <c r="I8" s="1833" t="s">
        <v>900</v>
      </c>
      <c r="J8" s="1833" t="s">
        <v>881</v>
      </c>
      <c r="K8" s="1833" t="s">
        <v>900</v>
      </c>
      <c r="L8" s="1833" t="s">
        <v>881</v>
      </c>
      <c r="M8" s="1834" t="s">
        <v>900</v>
      </c>
      <c r="N8" s="1848" t="s">
        <v>881</v>
      </c>
      <c r="O8" s="1833" t="s">
        <v>900</v>
      </c>
      <c r="P8" s="1833" t="s">
        <v>881</v>
      </c>
      <c r="Q8" s="1833" t="s">
        <v>900</v>
      </c>
      <c r="R8" s="1833" t="s">
        <v>881</v>
      </c>
      <c r="S8" s="1833" t="s">
        <v>900</v>
      </c>
      <c r="T8" s="2235"/>
    </row>
    <row r="9" spans="1:20" s="193" customFormat="1" ht="18" customHeight="1">
      <c r="A9" s="2170"/>
      <c r="B9" s="2242"/>
      <c r="C9" s="1849"/>
      <c r="D9" s="1850"/>
      <c r="E9" s="1850"/>
      <c r="F9" s="1972"/>
      <c r="G9" s="2245"/>
      <c r="H9" s="1957"/>
      <c r="I9" s="1850"/>
      <c r="J9" s="1850"/>
      <c r="K9" s="1850"/>
      <c r="L9" s="1850"/>
      <c r="M9" s="1972"/>
      <c r="N9" s="1849"/>
      <c r="O9" s="1850"/>
      <c r="P9" s="1850"/>
      <c r="Q9" s="1850"/>
      <c r="R9" s="1850"/>
      <c r="S9" s="1850"/>
      <c r="T9" s="2236"/>
    </row>
    <row r="10" spans="1:20" s="14" customFormat="1" ht="18" customHeight="1">
      <c r="A10" s="1795" t="s">
        <v>566</v>
      </c>
      <c r="B10" s="1796"/>
      <c r="C10" s="13">
        <v>6997</v>
      </c>
      <c r="D10" s="13">
        <v>805776</v>
      </c>
      <c r="E10" s="13">
        <v>1993</v>
      </c>
      <c r="F10" s="13">
        <v>184767</v>
      </c>
      <c r="G10" s="1040" t="s">
        <v>566</v>
      </c>
      <c r="H10" s="194">
        <v>40</v>
      </c>
      <c r="I10" s="1033">
        <v>2055</v>
      </c>
      <c r="J10" s="13" t="s">
        <v>849</v>
      </c>
      <c r="K10" s="13" t="s">
        <v>849</v>
      </c>
      <c r="L10" s="13">
        <v>294</v>
      </c>
      <c r="M10" s="13">
        <v>25514</v>
      </c>
      <c r="N10" s="13" t="s">
        <v>849</v>
      </c>
      <c r="O10" s="13" t="s">
        <v>849</v>
      </c>
      <c r="P10" s="13" t="s">
        <v>849</v>
      </c>
      <c r="Q10" s="13" t="s">
        <v>849</v>
      </c>
      <c r="R10" s="13">
        <v>4670</v>
      </c>
      <c r="S10" s="13">
        <v>593440</v>
      </c>
      <c r="T10" s="82" t="s">
        <v>566</v>
      </c>
    </row>
    <row r="11" spans="1:20" s="14" customFormat="1" ht="18" customHeight="1">
      <c r="A11" s="1795" t="s">
        <v>936</v>
      </c>
      <c r="B11" s="1796"/>
      <c r="C11" s="13">
        <v>1209172.608</v>
      </c>
      <c r="D11" s="13">
        <v>630652.5</v>
      </c>
      <c r="E11" s="13">
        <v>175560</v>
      </c>
      <c r="F11" s="13">
        <v>172723</v>
      </c>
      <c r="G11" s="1040" t="s">
        <v>844</v>
      </c>
      <c r="H11" s="194">
        <v>4992</v>
      </c>
      <c r="I11" s="1033">
        <v>4966</v>
      </c>
      <c r="J11" s="13">
        <v>864741.2</v>
      </c>
      <c r="K11" s="13">
        <v>304372.2</v>
      </c>
      <c r="L11" s="13">
        <v>33143</v>
      </c>
      <c r="M11" s="13">
        <v>32607</v>
      </c>
      <c r="N11" s="13">
        <v>30686.108</v>
      </c>
      <c r="O11" s="13">
        <v>18892</v>
      </c>
      <c r="P11" s="13">
        <v>47509.3</v>
      </c>
      <c r="Q11" s="13">
        <v>44551.3</v>
      </c>
      <c r="R11" s="13">
        <v>52541</v>
      </c>
      <c r="S11" s="13">
        <v>52541</v>
      </c>
      <c r="T11" s="82" t="s">
        <v>844</v>
      </c>
    </row>
    <row r="12" spans="1:20" s="14" customFormat="1" ht="18" customHeight="1">
      <c r="A12" s="1795" t="s">
        <v>1009</v>
      </c>
      <c r="B12" s="1796"/>
      <c r="C12" s="13">
        <v>1056126</v>
      </c>
      <c r="D12" s="13">
        <v>531531</v>
      </c>
      <c r="E12" s="13">
        <v>244657</v>
      </c>
      <c r="F12" s="13">
        <v>237886</v>
      </c>
      <c r="G12" s="1040" t="s">
        <v>1009</v>
      </c>
      <c r="H12" s="194">
        <v>3505</v>
      </c>
      <c r="I12" s="1033">
        <v>3505</v>
      </c>
      <c r="J12" s="13">
        <v>594978</v>
      </c>
      <c r="K12" s="13">
        <v>169854</v>
      </c>
      <c r="L12" s="13">
        <v>41318</v>
      </c>
      <c r="M12" s="13">
        <v>40668</v>
      </c>
      <c r="N12" s="13">
        <v>54394</v>
      </c>
      <c r="O12" s="13">
        <v>15760</v>
      </c>
      <c r="P12" s="13">
        <v>105690</v>
      </c>
      <c r="Q12" s="13">
        <v>52517</v>
      </c>
      <c r="R12" s="13">
        <v>11584</v>
      </c>
      <c r="S12" s="13">
        <v>11341</v>
      </c>
      <c r="T12" s="82" t="s">
        <v>1009</v>
      </c>
    </row>
    <row r="13" spans="1:20" s="14" customFormat="1" ht="18" customHeight="1">
      <c r="A13" s="1795" t="s">
        <v>1010</v>
      </c>
      <c r="B13" s="1796"/>
      <c r="C13" s="13">
        <v>992805</v>
      </c>
      <c r="D13" s="13">
        <v>539172</v>
      </c>
      <c r="E13" s="13">
        <v>408486</v>
      </c>
      <c r="F13" s="13">
        <v>386215</v>
      </c>
      <c r="G13" s="1040" t="s">
        <v>1010</v>
      </c>
      <c r="H13" s="194">
        <v>2776</v>
      </c>
      <c r="I13" s="1033">
        <v>2458</v>
      </c>
      <c r="J13" s="13">
        <v>447210</v>
      </c>
      <c r="K13" s="13">
        <v>46878</v>
      </c>
      <c r="L13" s="13">
        <v>23537</v>
      </c>
      <c r="M13" s="13">
        <v>13802</v>
      </c>
      <c r="N13" s="13">
        <v>45503</v>
      </c>
      <c r="O13" s="13">
        <v>28235</v>
      </c>
      <c r="P13" s="13">
        <v>64727</v>
      </c>
      <c r="Q13" s="13">
        <v>61046</v>
      </c>
      <c r="R13" s="13">
        <v>566</v>
      </c>
      <c r="S13" s="13">
        <v>538</v>
      </c>
      <c r="T13" s="82" t="s">
        <v>1010</v>
      </c>
    </row>
    <row r="14" spans="1:20" s="14" customFormat="1" ht="18" customHeight="1">
      <c r="A14" s="1791" t="s">
        <v>1087</v>
      </c>
      <c r="B14" s="1792"/>
      <c r="C14" s="15">
        <f t="shared" ref="C14:S14" si="0">SUM(C16:C38)</f>
        <v>1173347</v>
      </c>
      <c r="D14" s="15">
        <f t="shared" si="0"/>
        <v>481912</v>
      </c>
      <c r="E14" s="15">
        <f t="shared" si="0"/>
        <v>342461</v>
      </c>
      <c r="F14" s="15">
        <f t="shared" si="0"/>
        <v>325109</v>
      </c>
      <c r="G14" s="1038" t="s">
        <v>1087</v>
      </c>
      <c r="H14" s="156">
        <f t="shared" si="0"/>
        <v>4533</v>
      </c>
      <c r="I14" s="57">
        <f t="shared" si="0"/>
        <v>2263</v>
      </c>
      <c r="J14" s="15">
        <f>SUM(J16:J38)</f>
        <v>625576</v>
      </c>
      <c r="K14" s="15">
        <f>SUM(K16:K38)</f>
        <v>58697</v>
      </c>
      <c r="L14" s="15">
        <f t="shared" si="0"/>
        <v>23964</v>
      </c>
      <c r="M14" s="15">
        <f t="shared" si="0"/>
        <v>23511</v>
      </c>
      <c r="N14" s="15">
        <f t="shared" si="0"/>
        <v>118484</v>
      </c>
      <c r="O14" s="15">
        <f t="shared" si="0"/>
        <v>28584</v>
      </c>
      <c r="P14" s="15">
        <f>SUM(P16:P38)</f>
        <v>57270</v>
      </c>
      <c r="Q14" s="15">
        <f>SUM(Q16:Q38)</f>
        <v>43061</v>
      </c>
      <c r="R14" s="15">
        <f t="shared" si="0"/>
        <v>1059</v>
      </c>
      <c r="S14" s="15">
        <f t="shared" si="0"/>
        <v>687</v>
      </c>
      <c r="T14" s="16" t="s">
        <v>1087</v>
      </c>
    </row>
    <row r="15" spans="1:20" s="18" customFormat="1" ht="13.7" customHeight="1">
      <c r="A15" s="84"/>
      <c r="B15" s="83"/>
      <c r="C15" s="13"/>
      <c r="D15" s="13"/>
      <c r="E15" s="13"/>
      <c r="F15" s="13"/>
      <c r="G15" s="1033"/>
      <c r="H15" s="194"/>
      <c r="I15" s="103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85"/>
    </row>
    <row r="16" spans="1:20" s="18" customFormat="1" ht="17.100000000000001" customHeight="1">
      <c r="A16" s="1046" t="s">
        <v>224</v>
      </c>
      <c r="B16" s="65" t="s">
        <v>360</v>
      </c>
      <c r="C16" s="195">
        <f>SUM(E16,H16,J16,L16,N16,P16,R16)</f>
        <v>35117</v>
      </c>
      <c r="D16" s="196">
        <f>SUM(F16,I16,K16,M16,O16,Q16,S16)</f>
        <v>31579</v>
      </c>
      <c r="E16" s="772">
        <v>27266</v>
      </c>
      <c r="F16" s="772">
        <v>27266</v>
      </c>
      <c r="G16" s="1046" t="s">
        <v>224</v>
      </c>
      <c r="H16" s="774">
        <v>146</v>
      </c>
      <c r="I16" s="775">
        <v>146</v>
      </c>
      <c r="J16" s="772">
        <v>0</v>
      </c>
      <c r="K16" s="772">
        <v>0</v>
      </c>
      <c r="L16" s="772">
        <v>0</v>
      </c>
      <c r="M16" s="772">
        <v>0</v>
      </c>
      <c r="N16" s="772">
        <v>2050</v>
      </c>
      <c r="O16" s="772">
        <v>2050</v>
      </c>
      <c r="P16" s="772">
        <v>5464</v>
      </c>
      <c r="Q16" s="772">
        <v>2117</v>
      </c>
      <c r="R16" s="772">
        <v>191</v>
      </c>
      <c r="S16" s="776">
        <v>0</v>
      </c>
      <c r="T16" s="87" t="s">
        <v>360</v>
      </c>
    </row>
    <row r="17" spans="1:20" s="18" customFormat="1" ht="17.100000000000001" customHeight="1">
      <c r="A17" s="1046" t="s">
        <v>226</v>
      </c>
      <c r="B17" s="65" t="s">
        <v>361</v>
      </c>
      <c r="C17" s="195">
        <f t="shared" ref="C17:C38" si="1">SUM(E17,H17,J17,L17,N17,P17,R17)</f>
        <v>78453</v>
      </c>
      <c r="D17" s="196">
        <f t="shared" ref="D17:D38" si="2">SUM(F17,I17,K17,M17,O17,Q17,S17)</f>
        <v>25809</v>
      </c>
      <c r="E17" s="772">
        <v>15759</v>
      </c>
      <c r="F17" s="772">
        <v>15753</v>
      </c>
      <c r="G17" s="1046" t="s">
        <v>226</v>
      </c>
      <c r="H17" s="774">
        <v>0</v>
      </c>
      <c r="I17" s="775">
        <v>0</v>
      </c>
      <c r="J17" s="772">
        <v>6567</v>
      </c>
      <c r="K17" s="772">
        <v>167</v>
      </c>
      <c r="L17" s="772">
        <v>693</v>
      </c>
      <c r="M17" s="772">
        <v>693</v>
      </c>
      <c r="N17" s="772">
        <v>48521</v>
      </c>
      <c r="O17" s="772">
        <v>8295</v>
      </c>
      <c r="P17" s="772">
        <v>6903</v>
      </c>
      <c r="Q17" s="772">
        <v>896</v>
      </c>
      <c r="R17" s="772">
        <v>10</v>
      </c>
      <c r="S17" s="776">
        <v>5</v>
      </c>
      <c r="T17" s="87" t="s">
        <v>361</v>
      </c>
    </row>
    <row r="18" spans="1:20" s="18" customFormat="1" ht="17.100000000000001" customHeight="1">
      <c r="A18" s="1046" t="s">
        <v>228</v>
      </c>
      <c r="B18" s="65" t="s">
        <v>362</v>
      </c>
      <c r="C18" s="195">
        <f t="shared" si="1"/>
        <v>60734</v>
      </c>
      <c r="D18" s="196">
        <f t="shared" si="2"/>
        <v>31445</v>
      </c>
      <c r="E18" s="772">
        <v>37906</v>
      </c>
      <c r="F18" s="772">
        <v>26532</v>
      </c>
      <c r="G18" s="1046" t="s">
        <v>228</v>
      </c>
      <c r="H18" s="774">
        <v>0</v>
      </c>
      <c r="I18" s="775">
        <v>0</v>
      </c>
      <c r="J18" s="772">
        <v>18240</v>
      </c>
      <c r="K18" s="772">
        <v>1702</v>
      </c>
      <c r="L18" s="772">
        <v>0</v>
      </c>
      <c r="M18" s="772">
        <v>0</v>
      </c>
      <c r="N18" s="772">
        <v>0</v>
      </c>
      <c r="O18" s="772">
        <v>0</v>
      </c>
      <c r="P18" s="772">
        <v>4588</v>
      </c>
      <c r="Q18" s="772">
        <v>3211</v>
      </c>
      <c r="R18" s="772">
        <v>0</v>
      </c>
      <c r="S18" s="776">
        <v>0</v>
      </c>
      <c r="T18" s="87" t="s">
        <v>362</v>
      </c>
    </row>
    <row r="19" spans="1:20" s="18" customFormat="1" ht="17.100000000000001" customHeight="1">
      <c r="A19" s="1046" t="s">
        <v>230</v>
      </c>
      <c r="B19" s="65" t="s">
        <v>363</v>
      </c>
      <c r="C19" s="195">
        <f t="shared" si="1"/>
        <v>59156</v>
      </c>
      <c r="D19" s="196">
        <f t="shared" si="2"/>
        <v>31881</v>
      </c>
      <c r="E19" s="772">
        <v>24139</v>
      </c>
      <c r="F19" s="772">
        <v>24139</v>
      </c>
      <c r="G19" s="1046" t="s">
        <v>230</v>
      </c>
      <c r="H19" s="774">
        <v>0</v>
      </c>
      <c r="I19" s="775">
        <v>0</v>
      </c>
      <c r="J19" s="772">
        <v>6015</v>
      </c>
      <c r="K19" s="772">
        <v>1257</v>
      </c>
      <c r="L19" s="772">
        <v>0</v>
      </c>
      <c r="M19" s="772">
        <v>0</v>
      </c>
      <c r="N19" s="772">
        <v>25783</v>
      </c>
      <c r="O19" s="772">
        <v>4664</v>
      </c>
      <c r="P19" s="772">
        <v>3219</v>
      </c>
      <c r="Q19" s="772">
        <v>1821</v>
      </c>
      <c r="R19" s="772">
        <v>0</v>
      </c>
      <c r="S19" s="776">
        <v>0</v>
      </c>
      <c r="T19" s="87" t="s">
        <v>363</v>
      </c>
    </row>
    <row r="20" spans="1:20" s="18" customFormat="1" ht="17.100000000000001" customHeight="1">
      <c r="A20" s="1046" t="s">
        <v>232</v>
      </c>
      <c r="B20" s="65" t="s">
        <v>364</v>
      </c>
      <c r="C20" s="195">
        <f t="shared" si="1"/>
        <v>50217</v>
      </c>
      <c r="D20" s="196">
        <f t="shared" si="2"/>
        <v>25840</v>
      </c>
      <c r="E20" s="772">
        <v>7327</v>
      </c>
      <c r="F20" s="772">
        <v>7327</v>
      </c>
      <c r="G20" s="1046" t="s">
        <v>232</v>
      </c>
      <c r="H20" s="774">
        <v>0</v>
      </c>
      <c r="I20" s="775">
        <v>0</v>
      </c>
      <c r="J20" s="772">
        <v>340</v>
      </c>
      <c r="K20" s="772">
        <v>178</v>
      </c>
      <c r="L20" s="772">
        <v>0</v>
      </c>
      <c r="M20" s="772">
        <v>0</v>
      </c>
      <c r="N20" s="772">
        <v>35456</v>
      </c>
      <c r="O20" s="772">
        <v>11241</v>
      </c>
      <c r="P20" s="772">
        <v>7094</v>
      </c>
      <c r="Q20" s="772">
        <v>7094</v>
      </c>
      <c r="R20" s="772">
        <v>0</v>
      </c>
      <c r="S20" s="776">
        <v>0</v>
      </c>
      <c r="T20" s="87" t="s">
        <v>364</v>
      </c>
    </row>
    <row r="21" spans="1:20" s="18" customFormat="1" ht="17.100000000000001" customHeight="1">
      <c r="A21" s="1046" t="s">
        <v>234</v>
      </c>
      <c r="B21" s="65" t="s">
        <v>365</v>
      </c>
      <c r="C21" s="195">
        <f t="shared" si="1"/>
        <v>34697</v>
      </c>
      <c r="D21" s="196">
        <f t="shared" si="2"/>
        <v>13397</v>
      </c>
      <c r="E21" s="772">
        <v>9446</v>
      </c>
      <c r="F21" s="772">
        <v>9446</v>
      </c>
      <c r="G21" s="1046" t="s">
        <v>234</v>
      </c>
      <c r="H21" s="774">
        <v>0</v>
      </c>
      <c r="I21" s="775">
        <v>0</v>
      </c>
      <c r="J21" s="772">
        <v>23500</v>
      </c>
      <c r="K21" s="772">
        <v>2200</v>
      </c>
      <c r="L21" s="772">
        <v>0</v>
      </c>
      <c r="M21" s="772">
        <v>0</v>
      </c>
      <c r="N21" s="772">
        <v>0</v>
      </c>
      <c r="O21" s="772">
        <v>0</v>
      </c>
      <c r="P21" s="772">
        <v>1751</v>
      </c>
      <c r="Q21" s="772">
        <v>1751</v>
      </c>
      <c r="R21" s="772">
        <v>0</v>
      </c>
      <c r="S21" s="776">
        <v>0</v>
      </c>
      <c r="T21" s="87" t="s">
        <v>365</v>
      </c>
    </row>
    <row r="22" spans="1:20" s="18" customFormat="1" ht="17.100000000000001" customHeight="1">
      <c r="A22" s="1046" t="s">
        <v>236</v>
      </c>
      <c r="B22" s="65" t="s">
        <v>366</v>
      </c>
      <c r="C22" s="195">
        <f t="shared" si="1"/>
        <v>47711</v>
      </c>
      <c r="D22" s="196">
        <f t="shared" si="2"/>
        <v>26281</v>
      </c>
      <c r="E22" s="772">
        <v>19772</v>
      </c>
      <c r="F22" s="772">
        <v>19772</v>
      </c>
      <c r="G22" s="1046" t="s">
        <v>236</v>
      </c>
      <c r="H22" s="774">
        <v>0</v>
      </c>
      <c r="I22" s="775">
        <v>0</v>
      </c>
      <c r="J22" s="772">
        <v>24700</v>
      </c>
      <c r="K22" s="772">
        <v>3270</v>
      </c>
      <c r="L22" s="772">
        <v>75</v>
      </c>
      <c r="M22" s="772">
        <v>75</v>
      </c>
      <c r="N22" s="772">
        <v>0</v>
      </c>
      <c r="O22" s="772">
        <v>0</v>
      </c>
      <c r="P22" s="772">
        <v>3164</v>
      </c>
      <c r="Q22" s="772">
        <v>3164</v>
      </c>
      <c r="R22" s="772">
        <v>0</v>
      </c>
      <c r="S22" s="776">
        <v>0</v>
      </c>
      <c r="T22" s="87" t="s">
        <v>366</v>
      </c>
    </row>
    <row r="23" spans="1:20" s="18" customFormat="1" ht="17.100000000000001" customHeight="1">
      <c r="A23" s="1046" t="s">
        <v>238</v>
      </c>
      <c r="B23" s="65" t="s">
        <v>367</v>
      </c>
      <c r="C23" s="195">
        <f t="shared" si="1"/>
        <v>68073</v>
      </c>
      <c r="D23" s="196">
        <f t="shared" si="2"/>
        <v>42221</v>
      </c>
      <c r="E23" s="772">
        <v>18699</v>
      </c>
      <c r="F23" s="772">
        <v>18699</v>
      </c>
      <c r="G23" s="1046" t="s">
        <v>238</v>
      </c>
      <c r="H23" s="774">
        <v>0</v>
      </c>
      <c r="I23" s="775">
        <v>0</v>
      </c>
      <c r="J23" s="772">
        <v>25903</v>
      </c>
      <c r="K23" s="772">
        <v>51</v>
      </c>
      <c r="L23" s="772">
        <v>19469</v>
      </c>
      <c r="M23" s="772">
        <v>19469</v>
      </c>
      <c r="N23" s="772">
        <v>0</v>
      </c>
      <c r="O23" s="772">
        <v>0</v>
      </c>
      <c r="P23" s="772">
        <v>3897</v>
      </c>
      <c r="Q23" s="772">
        <v>3897</v>
      </c>
      <c r="R23" s="772">
        <v>105</v>
      </c>
      <c r="S23" s="776">
        <v>105</v>
      </c>
      <c r="T23" s="87" t="s">
        <v>367</v>
      </c>
    </row>
    <row r="24" spans="1:20" s="18" customFormat="1" ht="17.100000000000001" customHeight="1">
      <c r="A24" s="1046" t="s">
        <v>240</v>
      </c>
      <c r="B24" s="65" t="s">
        <v>368</v>
      </c>
      <c r="C24" s="195">
        <f t="shared" si="1"/>
        <v>78263</v>
      </c>
      <c r="D24" s="196">
        <f t="shared" si="2"/>
        <v>44976</v>
      </c>
      <c r="E24" s="772">
        <v>40707</v>
      </c>
      <c r="F24" s="772">
        <v>37985</v>
      </c>
      <c r="G24" s="1046" t="s">
        <v>240</v>
      </c>
      <c r="H24" s="774">
        <v>0</v>
      </c>
      <c r="I24" s="775">
        <v>0</v>
      </c>
      <c r="J24" s="772">
        <v>32687</v>
      </c>
      <c r="K24" s="772">
        <v>2366</v>
      </c>
      <c r="L24" s="772">
        <v>1222</v>
      </c>
      <c r="M24" s="772">
        <v>978</v>
      </c>
      <c r="N24" s="772">
        <v>0</v>
      </c>
      <c r="O24" s="772">
        <v>0</v>
      </c>
      <c r="P24" s="772">
        <v>3647</v>
      </c>
      <c r="Q24" s="772">
        <v>3647</v>
      </c>
      <c r="R24" s="772">
        <v>0</v>
      </c>
      <c r="S24" s="776">
        <v>0</v>
      </c>
      <c r="T24" s="87" t="s">
        <v>368</v>
      </c>
    </row>
    <row r="25" spans="1:20" s="18" customFormat="1" ht="17.100000000000001" customHeight="1">
      <c r="A25" s="1046" t="s">
        <v>242</v>
      </c>
      <c r="B25" s="65" t="s">
        <v>356</v>
      </c>
      <c r="C25" s="195">
        <f t="shared" si="1"/>
        <v>30411</v>
      </c>
      <c r="D25" s="196">
        <f t="shared" si="2"/>
        <v>2413</v>
      </c>
      <c r="E25" s="772">
        <v>1813</v>
      </c>
      <c r="F25" s="772">
        <v>1813</v>
      </c>
      <c r="G25" s="1046" t="s">
        <v>242</v>
      </c>
      <c r="H25" s="774">
        <v>0</v>
      </c>
      <c r="I25" s="775">
        <v>0</v>
      </c>
      <c r="J25" s="772">
        <v>28598</v>
      </c>
      <c r="K25" s="772">
        <v>600</v>
      </c>
      <c r="L25" s="772">
        <v>0</v>
      </c>
      <c r="M25" s="772">
        <v>0</v>
      </c>
      <c r="N25" s="772">
        <v>0</v>
      </c>
      <c r="O25" s="772">
        <v>0</v>
      </c>
      <c r="P25" s="772">
        <v>0</v>
      </c>
      <c r="Q25" s="772">
        <v>0</v>
      </c>
      <c r="R25" s="772">
        <v>0</v>
      </c>
      <c r="S25" s="776">
        <v>0</v>
      </c>
      <c r="T25" s="87" t="s">
        <v>356</v>
      </c>
    </row>
    <row r="26" spans="1:20" s="18" customFormat="1" ht="17.100000000000001" customHeight="1">
      <c r="A26" s="1046" t="s">
        <v>244</v>
      </c>
      <c r="B26" s="65" t="s">
        <v>369</v>
      </c>
      <c r="C26" s="195">
        <f t="shared" si="1"/>
        <v>59071</v>
      </c>
      <c r="D26" s="196">
        <f t="shared" si="2"/>
        <v>25900</v>
      </c>
      <c r="E26" s="772">
        <v>18483</v>
      </c>
      <c r="F26" s="772">
        <v>18483</v>
      </c>
      <c r="G26" s="1046" t="s">
        <v>244</v>
      </c>
      <c r="H26" s="774">
        <v>0</v>
      </c>
      <c r="I26" s="775">
        <v>0</v>
      </c>
      <c r="J26" s="772">
        <v>36906</v>
      </c>
      <c r="K26" s="772">
        <v>7345</v>
      </c>
      <c r="L26" s="772">
        <v>0</v>
      </c>
      <c r="M26" s="772">
        <v>0</v>
      </c>
      <c r="N26" s="772">
        <v>1739</v>
      </c>
      <c r="O26" s="772">
        <v>43</v>
      </c>
      <c r="P26" s="772">
        <v>1793</v>
      </c>
      <c r="Q26" s="772">
        <v>29</v>
      </c>
      <c r="R26" s="772">
        <v>150</v>
      </c>
      <c r="S26" s="776">
        <v>0</v>
      </c>
      <c r="T26" s="87" t="s">
        <v>369</v>
      </c>
    </row>
    <row r="27" spans="1:20" s="18" customFormat="1" ht="17.100000000000001" customHeight="1">
      <c r="A27" s="1046" t="s">
        <v>246</v>
      </c>
      <c r="B27" s="65" t="s">
        <v>946</v>
      </c>
      <c r="C27" s="195">
        <f t="shared" si="1"/>
        <v>65427</v>
      </c>
      <c r="D27" s="196">
        <f t="shared" si="2"/>
        <v>29406</v>
      </c>
      <c r="E27" s="772">
        <v>10164</v>
      </c>
      <c r="F27" s="772">
        <v>10164</v>
      </c>
      <c r="G27" s="1046" t="s">
        <v>246</v>
      </c>
      <c r="H27" s="774">
        <v>0</v>
      </c>
      <c r="I27" s="775">
        <v>0</v>
      </c>
      <c r="J27" s="772">
        <v>53290</v>
      </c>
      <c r="K27" s="772">
        <v>17269</v>
      </c>
      <c r="L27" s="772">
        <v>0</v>
      </c>
      <c r="M27" s="772">
        <v>0</v>
      </c>
      <c r="N27" s="772">
        <v>116</v>
      </c>
      <c r="O27" s="772">
        <v>116</v>
      </c>
      <c r="P27" s="772">
        <v>1857</v>
      </c>
      <c r="Q27" s="772">
        <v>1857</v>
      </c>
      <c r="R27" s="772">
        <v>0</v>
      </c>
      <c r="S27" s="776">
        <v>0</v>
      </c>
      <c r="T27" s="87" t="s">
        <v>946</v>
      </c>
    </row>
    <row r="28" spans="1:20" s="18" customFormat="1" ht="17.100000000000001" customHeight="1">
      <c r="A28" s="1046" t="s">
        <v>248</v>
      </c>
      <c r="B28" s="65" t="s">
        <v>947</v>
      </c>
      <c r="C28" s="195">
        <f t="shared" si="1"/>
        <v>95759</v>
      </c>
      <c r="D28" s="196">
        <f t="shared" si="2"/>
        <v>15748</v>
      </c>
      <c r="E28" s="772">
        <v>10604</v>
      </c>
      <c r="F28" s="772">
        <v>10604</v>
      </c>
      <c r="G28" s="1046" t="s">
        <v>248</v>
      </c>
      <c r="H28" s="774">
        <v>1867</v>
      </c>
      <c r="I28" s="775">
        <v>1867</v>
      </c>
      <c r="J28" s="772">
        <v>80011</v>
      </c>
      <c r="K28" s="772">
        <v>0</v>
      </c>
      <c r="L28" s="772">
        <v>0</v>
      </c>
      <c r="M28" s="772">
        <v>0</v>
      </c>
      <c r="N28" s="772">
        <v>0</v>
      </c>
      <c r="O28" s="772">
        <v>0</v>
      </c>
      <c r="P28" s="772">
        <v>3277</v>
      </c>
      <c r="Q28" s="772">
        <v>3277</v>
      </c>
      <c r="R28" s="772">
        <v>0</v>
      </c>
      <c r="S28" s="776">
        <v>0</v>
      </c>
      <c r="T28" s="87" t="s">
        <v>947</v>
      </c>
    </row>
    <row r="29" spans="1:20" s="18" customFormat="1" ht="17.100000000000001" customHeight="1">
      <c r="A29" s="1046" t="s">
        <v>250</v>
      </c>
      <c r="B29" s="65" t="s">
        <v>948</v>
      </c>
      <c r="C29" s="195">
        <f t="shared" si="1"/>
        <v>64556</v>
      </c>
      <c r="D29" s="196">
        <f t="shared" si="2"/>
        <v>16088</v>
      </c>
      <c r="E29" s="772">
        <v>15034</v>
      </c>
      <c r="F29" s="772">
        <v>15034</v>
      </c>
      <c r="G29" s="1046" t="s">
        <v>250</v>
      </c>
      <c r="H29" s="774">
        <v>0</v>
      </c>
      <c r="I29" s="775">
        <v>0</v>
      </c>
      <c r="J29" s="772">
        <v>49234</v>
      </c>
      <c r="K29" s="772">
        <v>766</v>
      </c>
      <c r="L29" s="772">
        <v>0</v>
      </c>
      <c r="M29" s="772">
        <v>0</v>
      </c>
      <c r="N29" s="772">
        <v>0</v>
      </c>
      <c r="O29" s="772">
        <v>0</v>
      </c>
      <c r="P29" s="772">
        <v>288</v>
      </c>
      <c r="Q29" s="772">
        <v>288</v>
      </c>
      <c r="R29" s="772">
        <v>0</v>
      </c>
      <c r="S29" s="776">
        <v>0</v>
      </c>
      <c r="T29" s="87" t="s">
        <v>948</v>
      </c>
    </row>
    <row r="30" spans="1:20" s="18" customFormat="1" ht="17.100000000000001" customHeight="1">
      <c r="A30" s="1046" t="s">
        <v>252</v>
      </c>
      <c r="B30" s="65" t="s">
        <v>949</v>
      </c>
      <c r="C30" s="195">
        <f t="shared" si="1"/>
        <v>10474</v>
      </c>
      <c r="D30" s="196">
        <f t="shared" si="2"/>
        <v>6607</v>
      </c>
      <c r="E30" s="772">
        <v>5485</v>
      </c>
      <c r="F30" s="772">
        <v>4355</v>
      </c>
      <c r="G30" s="1046" t="s">
        <v>252</v>
      </c>
      <c r="H30" s="774">
        <v>0</v>
      </c>
      <c r="I30" s="775">
        <v>0</v>
      </c>
      <c r="J30" s="772">
        <v>4984</v>
      </c>
      <c r="K30" s="772">
        <v>2252</v>
      </c>
      <c r="L30" s="772">
        <v>0</v>
      </c>
      <c r="M30" s="772">
        <v>0</v>
      </c>
      <c r="N30" s="772">
        <v>0</v>
      </c>
      <c r="O30" s="772">
        <v>0</v>
      </c>
      <c r="P30" s="772">
        <v>5</v>
      </c>
      <c r="Q30" s="772">
        <v>0</v>
      </c>
      <c r="R30" s="772">
        <v>0</v>
      </c>
      <c r="S30" s="776">
        <v>0</v>
      </c>
      <c r="T30" s="87" t="s">
        <v>949</v>
      </c>
    </row>
    <row r="31" spans="1:20" s="18" customFormat="1" ht="17.100000000000001" customHeight="1">
      <c r="A31" s="1046" t="s">
        <v>254</v>
      </c>
      <c r="B31" s="65" t="s">
        <v>370</v>
      </c>
      <c r="C31" s="195">
        <f t="shared" si="1"/>
        <v>45673</v>
      </c>
      <c r="D31" s="196">
        <f t="shared" si="2"/>
        <v>16529</v>
      </c>
      <c r="E31" s="772">
        <v>10215</v>
      </c>
      <c r="F31" s="772">
        <v>10175</v>
      </c>
      <c r="G31" s="1046" t="s">
        <v>254</v>
      </c>
      <c r="H31" s="774">
        <v>0</v>
      </c>
      <c r="I31" s="775">
        <v>0</v>
      </c>
      <c r="J31" s="772">
        <v>32870</v>
      </c>
      <c r="K31" s="772">
        <v>3863</v>
      </c>
      <c r="L31" s="772">
        <v>320</v>
      </c>
      <c r="M31" s="772">
        <v>320</v>
      </c>
      <c r="N31" s="772">
        <v>1550</v>
      </c>
      <c r="O31" s="772">
        <v>1550</v>
      </c>
      <c r="P31" s="772">
        <v>572</v>
      </c>
      <c r="Q31" s="772">
        <v>475</v>
      </c>
      <c r="R31" s="772">
        <v>146</v>
      </c>
      <c r="S31" s="776">
        <v>146</v>
      </c>
      <c r="T31" s="87" t="s">
        <v>370</v>
      </c>
    </row>
    <row r="32" spans="1:20" s="18" customFormat="1" ht="17.100000000000001" customHeight="1">
      <c r="A32" s="1046" t="s">
        <v>256</v>
      </c>
      <c r="B32" s="65" t="s">
        <v>371</v>
      </c>
      <c r="C32" s="195">
        <f t="shared" si="1"/>
        <v>18517</v>
      </c>
      <c r="D32" s="196">
        <f t="shared" si="2"/>
        <v>6804</v>
      </c>
      <c r="E32" s="772">
        <v>4229</v>
      </c>
      <c r="F32" s="772">
        <v>4224</v>
      </c>
      <c r="G32" s="1046" t="s">
        <v>256</v>
      </c>
      <c r="H32" s="774">
        <v>2520</v>
      </c>
      <c r="I32" s="775">
        <v>250</v>
      </c>
      <c r="J32" s="772">
        <v>7640</v>
      </c>
      <c r="K32" s="772">
        <v>764</v>
      </c>
      <c r="L32" s="772">
        <v>423</v>
      </c>
      <c r="M32" s="772">
        <v>214</v>
      </c>
      <c r="N32" s="772">
        <v>2353</v>
      </c>
      <c r="O32" s="772">
        <v>0</v>
      </c>
      <c r="P32" s="772">
        <v>1330</v>
      </c>
      <c r="Q32" s="772">
        <v>1330</v>
      </c>
      <c r="R32" s="772">
        <v>22</v>
      </c>
      <c r="S32" s="776">
        <v>22</v>
      </c>
      <c r="T32" s="87" t="s">
        <v>371</v>
      </c>
    </row>
    <row r="33" spans="1:20" s="18" customFormat="1" ht="17.100000000000001" customHeight="1">
      <c r="A33" s="1046" t="s">
        <v>258</v>
      </c>
      <c r="B33" s="65" t="s">
        <v>372</v>
      </c>
      <c r="C33" s="195">
        <f t="shared" si="1"/>
        <v>52730</v>
      </c>
      <c r="D33" s="196">
        <f t="shared" si="2"/>
        <v>13240</v>
      </c>
      <c r="E33" s="772">
        <v>5025</v>
      </c>
      <c r="F33" s="772">
        <v>5025</v>
      </c>
      <c r="G33" s="1046" t="s">
        <v>258</v>
      </c>
      <c r="H33" s="774">
        <v>0</v>
      </c>
      <c r="I33" s="775">
        <v>0</v>
      </c>
      <c r="J33" s="772">
        <v>44958</v>
      </c>
      <c r="K33" s="772">
        <v>5468</v>
      </c>
      <c r="L33" s="772">
        <v>0</v>
      </c>
      <c r="M33" s="772">
        <v>0</v>
      </c>
      <c r="N33" s="772">
        <v>0</v>
      </c>
      <c r="O33" s="772">
        <v>0</v>
      </c>
      <c r="P33" s="772">
        <v>2747</v>
      </c>
      <c r="Q33" s="772">
        <v>2747</v>
      </c>
      <c r="R33" s="772">
        <v>0</v>
      </c>
      <c r="S33" s="776">
        <v>0</v>
      </c>
      <c r="T33" s="87" t="s">
        <v>372</v>
      </c>
    </row>
    <row r="34" spans="1:20" s="18" customFormat="1" ht="17.100000000000001" customHeight="1">
      <c r="A34" s="1046" t="s">
        <v>260</v>
      </c>
      <c r="B34" s="65" t="s">
        <v>373</v>
      </c>
      <c r="C34" s="195">
        <f t="shared" si="1"/>
        <v>76755</v>
      </c>
      <c r="D34" s="196">
        <f t="shared" si="2"/>
        <v>30818</v>
      </c>
      <c r="E34" s="772">
        <v>28158</v>
      </c>
      <c r="F34" s="772">
        <v>28019</v>
      </c>
      <c r="G34" s="1046" t="s">
        <v>260</v>
      </c>
      <c r="H34" s="774">
        <v>0</v>
      </c>
      <c r="I34" s="775">
        <v>0</v>
      </c>
      <c r="J34" s="772">
        <v>47003</v>
      </c>
      <c r="K34" s="772">
        <v>1268</v>
      </c>
      <c r="L34" s="772">
        <v>166</v>
      </c>
      <c r="M34" s="772">
        <v>166</v>
      </c>
      <c r="N34" s="772">
        <v>63</v>
      </c>
      <c r="O34" s="772">
        <v>0</v>
      </c>
      <c r="P34" s="772">
        <v>1365</v>
      </c>
      <c r="Q34" s="772">
        <v>1365</v>
      </c>
      <c r="R34" s="772">
        <v>0</v>
      </c>
      <c r="S34" s="776">
        <v>0</v>
      </c>
      <c r="T34" s="87" t="s">
        <v>373</v>
      </c>
    </row>
    <row r="35" spans="1:20" s="18" customFormat="1" ht="17.100000000000001" customHeight="1">
      <c r="A35" s="1046" t="s">
        <v>262</v>
      </c>
      <c r="B35" s="65" t="s">
        <v>374</v>
      </c>
      <c r="C35" s="195">
        <f t="shared" si="1"/>
        <v>38412</v>
      </c>
      <c r="D35" s="196">
        <f t="shared" si="2"/>
        <v>17189</v>
      </c>
      <c r="E35" s="772">
        <v>14452</v>
      </c>
      <c r="F35" s="772">
        <v>14452</v>
      </c>
      <c r="G35" s="1046" t="s">
        <v>262</v>
      </c>
      <c r="H35" s="774">
        <v>0</v>
      </c>
      <c r="I35" s="775">
        <v>0</v>
      </c>
      <c r="J35" s="772">
        <v>21023</v>
      </c>
      <c r="K35" s="772">
        <v>0</v>
      </c>
      <c r="L35" s="772">
        <v>1596</v>
      </c>
      <c r="M35" s="772">
        <v>1596</v>
      </c>
      <c r="N35" s="772">
        <v>248</v>
      </c>
      <c r="O35" s="772">
        <v>248</v>
      </c>
      <c r="P35" s="772">
        <v>950</v>
      </c>
      <c r="Q35" s="772">
        <v>750</v>
      </c>
      <c r="R35" s="772">
        <v>143</v>
      </c>
      <c r="S35" s="776">
        <v>143</v>
      </c>
      <c r="T35" s="87" t="s">
        <v>374</v>
      </c>
    </row>
    <row r="36" spans="1:20" s="18" customFormat="1" ht="17.100000000000001" customHeight="1">
      <c r="A36" s="1046" t="s">
        <v>264</v>
      </c>
      <c r="B36" s="65" t="s">
        <v>375</v>
      </c>
      <c r="C36" s="195">
        <f t="shared" si="1"/>
        <v>60545</v>
      </c>
      <c r="D36" s="196">
        <f t="shared" si="2"/>
        <v>16189</v>
      </c>
      <c r="E36" s="772">
        <v>11372</v>
      </c>
      <c r="F36" s="772">
        <v>9436</v>
      </c>
      <c r="G36" s="1046" t="s">
        <v>264</v>
      </c>
      <c r="H36" s="774">
        <v>0</v>
      </c>
      <c r="I36" s="775">
        <v>0</v>
      </c>
      <c r="J36" s="772">
        <v>48917</v>
      </c>
      <c r="K36" s="772">
        <v>6523</v>
      </c>
      <c r="L36" s="772">
        <v>0</v>
      </c>
      <c r="M36" s="772">
        <v>0</v>
      </c>
      <c r="N36" s="772">
        <v>0</v>
      </c>
      <c r="O36" s="772">
        <v>0</v>
      </c>
      <c r="P36" s="772">
        <v>0</v>
      </c>
      <c r="Q36" s="772">
        <v>0</v>
      </c>
      <c r="R36" s="772">
        <v>256</v>
      </c>
      <c r="S36" s="776">
        <v>230</v>
      </c>
      <c r="T36" s="87" t="s">
        <v>375</v>
      </c>
    </row>
    <row r="37" spans="1:20" s="18" customFormat="1" ht="17.100000000000001" customHeight="1">
      <c r="A37" s="1046" t="s">
        <v>266</v>
      </c>
      <c r="B37" s="65" t="s">
        <v>376</v>
      </c>
      <c r="C37" s="195">
        <f t="shared" si="1"/>
        <v>33554</v>
      </c>
      <c r="D37" s="196">
        <f t="shared" si="2"/>
        <v>11467</v>
      </c>
      <c r="E37" s="772">
        <v>6406</v>
      </c>
      <c r="F37" s="772">
        <v>6406</v>
      </c>
      <c r="G37" s="1046" t="s">
        <v>266</v>
      </c>
      <c r="H37" s="774">
        <v>0</v>
      </c>
      <c r="I37" s="775">
        <v>0</v>
      </c>
      <c r="J37" s="772">
        <v>23162</v>
      </c>
      <c r="K37" s="772">
        <v>1303</v>
      </c>
      <c r="L37" s="772">
        <v>0</v>
      </c>
      <c r="M37" s="772">
        <v>0</v>
      </c>
      <c r="N37" s="772">
        <v>605</v>
      </c>
      <c r="O37" s="772">
        <v>377</v>
      </c>
      <c r="P37" s="772">
        <v>3345</v>
      </c>
      <c r="Q37" s="772">
        <v>3345</v>
      </c>
      <c r="R37" s="772">
        <v>36</v>
      </c>
      <c r="S37" s="776">
        <v>36</v>
      </c>
      <c r="T37" s="87" t="s">
        <v>376</v>
      </c>
    </row>
    <row r="38" spans="1:20" s="18" customFormat="1" ht="17.100000000000001" customHeight="1" thickBot="1">
      <c r="A38" s="197" t="s">
        <v>268</v>
      </c>
      <c r="B38" s="198" t="s">
        <v>377</v>
      </c>
      <c r="C38" s="199">
        <f t="shared" si="1"/>
        <v>9042</v>
      </c>
      <c r="D38" s="771">
        <f t="shared" si="2"/>
        <v>85</v>
      </c>
      <c r="E38" s="773">
        <v>0</v>
      </c>
      <c r="F38" s="773">
        <v>0</v>
      </c>
      <c r="G38" s="197" t="s">
        <v>268</v>
      </c>
      <c r="H38" s="777">
        <v>0</v>
      </c>
      <c r="I38" s="773">
        <v>0</v>
      </c>
      <c r="J38" s="773">
        <v>9028</v>
      </c>
      <c r="K38" s="773">
        <v>85</v>
      </c>
      <c r="L38" s="773">
        <v>0</v>
      </c>
      <c r="M38" s="773">
        <v>0</v>
      </c>
      <c r="N38" s="773">
        <v>0</v>
      </c>
      <c r="O38" s="773">
        <v>0</v>
      </c>
      <c r="P38" s="773">
        <v>14</v>
      </c>
      <c r="Q38" s="773">
        <v>0</v>
      </c>
      <c r="R38" s="773">
        <v>0</v>
      </c>
      <c r="S38" s="778">
        <v>0</v>
      </c>
      <c r="T38" s="88" t="s">
        <v>377</v>
      </c>
    </row>
    <row r="39" spans="1:20" s="20" customFormat="1" ht="11.1" customHeight="1">
      <c r="A39" s="20" t="s">
        <v>903</v>
      </c>
      <c r="C39" s="200"/>
      <c r="D39" s="200"/>
      <c r="E39" s="200"/>
      <c r="F39" s="22" t="s">
        <v>1079</v>
      </c>
      <c r="G39" s="20" t="s">
        <v>903</v>
      </c>
      <c r="L39" s="98"/>
      <c r="R39" s="201"/>
      <c r="T39" s="22" t="s">
        <v>1079</v>
      </c>
    </row>
    <row r="40" spans="1:20" s="165" customFormat="1" ht="10.5">
      <c r="A40" s="165" t="s">
        <v>880</v>
      </c>
      <c r="C40" s="179"/>
      <c r="D40" s="179"/>
      <c r="E40" s="179"/>
      <c r="F40" s="202"/>
      <c r="G40" s="165" t="s">
        <v>880</v>
      </c>
      <c r="H40" s="202"/>
      <c r="I40" s="202"/>
      <c r="J40" s="202"/>
      <c r="K40" s="202"/>
      <c r="L40" s="203"/>
      <c r="N40" s="202"/>
      <c r="O40" s="202"/>
      <c r="P40" s="202"/>
      <c r="Q40" s="202"/>
      <c r="S40" s="202"/>
    </row>
    <row r="41" spans="1:20" s="18" customFormat="1" ht="11.25">
      <c r="A41" s="165" t="s">
        <v>1082</v>
      </c>
      <c r="C41" s="93"/>
      <c r="D41" s="93"/>
      <c r="E41" s="93"/>
      <c r="G41" s="165" t="s">
        <v>1086</v>
      </c>
      <c r="L41" s="101"/>
    </row>
    <row r="42" spans="1:20" s="18" customFormat="1" ht="11.25">
      <c r="C42" s="93"/>
      <c r="D42" s="93"/>
      <c r="E42" s="93"/>
      <c r="L42" s="101"/>
    </row>
    <row r="43" spans="1:20" s="18" customFormat="1" ht="11.25">
      <c r="C43" s="93"/>
      <c r="D43" s="93"/>
      <c r="E43" s="93"/>
      <c r="L43" s="101"/>
    </row>
    <row r="44" spans="1:20" s="18" customFormat="1" ht="11.25">
      <c r="C44" s="93"/>
      <c r="D44" s="93"/>
      <c r="E44" s="93"/>
      <c r="L44" s="101"/>
    </row>
    <row r="45" spans="1:20" s="18" customFormat="1" ht="11.25">
      <c r="C45" s="93"/>
      <c r="D45" s="93"/>
      <c r="E45" s="93"/>
      <c r="L45" s="101"/>
    </row>
    <row r="46" spans="1:20" s="18" customFormat="1" ht="11.25">
      <c r="C46" s="93"/>
      <c r="D46" s="93"/>
      <c r="E46" s="93"/>
      <c r="L46" s="101"/>
    </row>
    <row r="47" spans="1:20" s="18" customFormat="1" ht="11.25">
      <c r="C47" s="93"/>
      <c r="D47" s="93"/>
      <c r="E47" s="93"/>
      <c r="L47" s="101"/>
    </row>
    <row r="48" spans="1:20" s="18" customFormat="1" ht="11.25">
      <c r="C48" s="93"/>
      <c r="D48" s="93"/>
      <c r="E48" s="93"/>
      <c r="L48" s="101"/>
    </row>
    <row r="49" spans="3:12" s="18" customFormat="1" ht="11.25">
      <c r="C49" s="93"/>
      <c r="D49" s="93"/>
      <c r="E49" s="93"/>
      <c r="L49" s="101"/>
    </row>
    <row r="50" spans="3:12" s="18" customFormat="1" ht="11.25">
      <c r="C50" s="93"/>
      <c r="D50" s="93"/>
      <c r="E50" s="93"/>
      <c r="L50" s="101"/>
    </row>
    <row r="51" spans="3:12" s="18" customFormat="1" ht="11.25">
      <c r="C51" s="93"/>
      <c r="D51" s="93"/>
      <c r="E51" s="93"/>
      <c r="L51" s="101"/>
    </row>
    <row r="52" spans="3:12" s="18" customFormat="1" ht="11.25">
      <c r="C52" s="93"/>
      <c r="D52" s="93"/>
      <c r="E52" s="93"/>
      <c r="L52" s="101"/>
    </row>
    <row r="53" spans="3:12" s="18" customFormat="1" ht="11.25">
      <c r="C53" s="93"/>
      <c r="D53" s="93"/>
      <c r="E53" s="93"/>
      <c r="L53" s="101"/>
    </row>
    <row r="54" spans="3:12" s="18" customFormat="1" ht="11.25">
      <c r="C54" s="93"/>
      <c r="D54" s="93"/>
      <c r="E54" s="93"/>
      <c r="L54" s="101"/>
    </row>
    <row r="55" spans="3:12" s="18" customFormat="1" ht="11.25">
      <c r="C55" s="93"/>
      <c r="D55" s="93"/>
      <c r="E55" s="93"/>
      <c r="L55" s="101"/>
    </row>
    <row r="56" spans="3:12" s="18" customFormat="1" ht="11.25">
      <c r="C56" s="93"/>
      <c r="D56" s="93"/>
      <c r="E56" s="93"/>
      <c r="L56" s="101"/>
    </row>
    <row r="57" spans="3:12" s="18" customFormat="1" ht="11.25">
      <c r="C57" s="93"/>
      <c r="D57" s="93"/>
      <c r="E57" s="93"/>
      <c r="L57" s="101"/>
    </row>
    <row r="58" spans="3:12" s="18" customFormat="1" ht="11.25">
      <c r="C58" s="93"/>
      <c r="D58" s="93"/>
      <c r="E58" s="93"/>
      <c r="L58" s="101"/>
    </row>
    <row r="59" spans="3:12" s="18" customFormat="1" ht="11.25">
      <c r="C59" s="93"/>
      <c r="D59" s="93"/>
      <c r="E59" s="93"/>
      <c r="L59" s="101"/>
    </row>
    <row r="60" spans="3:12" s="18" customFormat="1" ht="11.25">
      <c r="C60" s="93"/>
      <c r="D60" s="93"/>
      <c r="E60" s="93"/>
      <c r="L60" s="101"/>
    </row>
    <row r="61" spans="3:12" s="18" customFormat="1" ht="11.25">
      <c r="C61" s="93"/>
      <c r="D61" s="93"/>
      <c r="E61" s="93"/>
      <c r="L61" s="101"/>
    </row>
    <row r="62" spans="3:12" s="18" customFormat="1" ht="11.25">
      <c r="C62" s="93"/>
      <c r="D62" s="93"/>
      <c r="E62" s="93"/>
      <c r="L62" s="101"/>
    </row>
    <row r="63" spans="3:12" s="18" customFormat="1" ht="11.25">
      <c r="C63" s="93"/>
      <c r="D63" s="93"/>
      <c r="E63" s="93"/>
      <c r="L63" s="101"/>
    </row>
    <row r="64" spans="3:12" s="18" customFormat="1" ht="11.25">
      <c r="C64" s="93"/>
      <c r="D64" s="93"/>
      <c r="E64" s="93"/>
      <c r="L64" s="101"/>
    </row>
    <row r="65" spans="3:12" s="18" customFormat="1" ht="11.25">
      <c r="C65" s="93"/>
      <c r="D65" s="93"/>
      <c r="E65" s="93"/>
      <c r="L65" s="93"/>
    </row>
    <row r="66" spans="3:12" s="18" customFormat="1" ht="11.25">
      <c r="C66" s="93"/>
      <c r="D66" s="93"/>
      <c r="E66" s="93"/>
      <c r="L66" s="93"/>
    </row>
    <row r="67" spans="3:12" s="18" customFormat="1" ht="11.25">
      <c r="C67" s="93"/>
      <c r="D67" s="93"/>
      <c r="E67" s="93"/>
      <c r="L67" s="93"/>
    </row>
    <row r="68" spans="3:12" s="18" customFormat="1" ht="11.25">
      <c r="C68" s="93"/>
      <c r="D68" s="93"/>
      <c r="E68" s="93"/>
      <c r="L68" s="93"/>
    </row>
    <row r="69" spans="3:12" s="18" customFormat="1" ht="11.25">
      <c r="C69" s="93"/>
      <c r="D69" s="93"/>
      <c r="E69" s="93"/>
      <c r="L69" s="93"/>
    </row>
    <row r="70" spans="3:12" s="18" customFormat="1" ht="11.25">
      <c r="C70" s="93"/>
      <c r="D70" s="93"/>
      <c r="E70" s="93"/>
      <c r="L70" s="93"/>
    </row>
    <row r="71" spans="3:12" s="18" customFormat="1" ht="11.25">
      <c r="C71" s="93"/>
      <c r="D71" s="93"/>
      <c r="E71" s="93"/>
      <c r="L71" s="93"/>
    </row>
    <row r="72" spans="3:12" s="18" customFormat="1" ht="11.25">
      <c r="C72" s="93"/>
      <c r="D72" s="93"/>
      <c r="E72" s="93"/>
      <c r="L72" s="93"/>
    </row>
    <row r="73" spans="3:12" s="18" customFormat="1" ht="11.25">
      <c r="C73" s="93"/>
      <c r="D73" s="93"/>
      <c r="E73" s="93"/>
      <c r="L73" s="93"/>
    </row>
    <row r="74" spans="3:12" s="18" customFormat="1" ht="11.25">
      <c r="C74" s="93"/>
      <c r="D74" s="93"/>
      <c r="E74" s="93"/>
      <c r="L74" s="93"/>
    </row>
    <row r="75" spans="3:12" s="18" customFormat="1" ht="11.25">
      <c r="C75" s="93"/>
      <c r="D75" s="93"/>
      <c r="E75" s="93"/>
      <c r="L75" s="93"/>
    </row>
    <row r="76" spans="3:12" s="18" customFormat="1" ht="11.25">
      <c r="C76" s="93"/>
      <c r="D76" s="93"/>
      <c r="E76" s="93"/>
      <c r="L76" s="93"/>
    </row>
    <row r="77" spans="3:12" s="18" customFormat="1" ht="11.25">
      <c r="C77" s="93"/>
      <c r="D77" s="93"/>
      <c r="E77" s="93"/>
      <c r="L77" s="93"/>
    </row>
    <row r="78" spans="3:12" s="18" customFormat="1" ht="11.25">
      <c r="C78" s="93"/>
      <c r="D78" s="93"/>
      <c r="E78" s="93"/>
      <c r="L78" s="93"/>
    </row>
    <row r="79" spans="3:12" s="18" customFormat="1" ht="11.25">
      <c r="C79" s="93"/>
      <c r="D79" s="93"/>
      <c r="E79" s="93"/>
      <c r="L79" s="93"/>
    </row>
    <row r="80" spans="3:12" s="18" customFormat="1" ht="11.25">
      <c r="C80" s="93"/>
      <c r="D80" s="93"/>
      <c r="E80" s="93"/>
      <c r="L80" s="93"/>
    </row>
    <row r="81" spans="3:12" s="18" customFormat="1" ht="11.25">
      <c r="C81" s="93"/>
      <c r="D81" s="93"/>
      <c r="E81" s="93"/>
      <c r="L81" s="93"/>
    </row>
    <row r="82" spans="3:12" s="18" customFormat="1" ht="11.25">
      <c r="C82" s="93"/>
      <c r="D82" s="93"/>
      <c r="E82" s="93"/>
      <c r="L82" s="93"/>
    </row>
    <row r="83" spans="3:12" s="18" customFormat="1" ht="11.25">
      <c r="C83" s="93"/>
      <c r="D83" s="93"/>
      <c r="E83" s="93"/>
      <c r="L83" s="93"/>
    </row>
    <row r="84" spans="3:12" s="18" customFormat="1" ht="11.25">
      <c r="C84" s="93"/>
      <c r="D84" s="93"/>
      <c r="E84" s="93"/>
      <c r="L84" s="93"/>
    </row>
    <row r="85" spans="3:12" s="18" customFormat="1" ht="11.25">
      <c r="C85" s="93"/>
      <c r="D85" s="93"/>
      <c r="E85" s="93"/>
      <c r="L85" s="93"/>
    </row>
    <row r="86" spans="3:12" s="18" customFormat="1" ht="11.25">
      <c r="C86" s="93"/>
      <c r="D86" s="93"/>
      <c r="E86" s="93"/>
      <c r="L86" s="93"/>
    </row>
    <row r="87" spans="3:12" s="18" customFormat="1" ht="11.25">
      <c r="C87" s="93"/>
      <c r="D87" s="93"/>
      <c r="E87" s="93"/>
      <c r="L87" s="93"/>
    </row>
    <row r="88" spans="3:12" s="18" customFormat="1" ht="11.25">
      <c r="C88" s="93"/>
      <c r="D88" s="93"/>
      <c r="E88" s="93"/>
      <c r="L88" s="93"/>
    </row>
    <row r="89" spans="3:12" s="18" customFormat="1" ht="11.25">
      <c r="C89" s="93"/>
      <c r="D89" s="93"/>
      <c r="E89" s="93"/>
      <c r="L89" s="93"/>
    </row>
    <row r="90" spans="3:12" s="18" customFormat="1" ht="11.25">
      <c r="C90" s="93"/>
      <c r="D90" s="93"/>
      <c r="E90" s="93"/>
      <c r="L90" s="93"/>
    </row>
    <row r="91" spans="3:12" s="18" customFormat="1" ht="11.25">
      <c r="C91" s="93"/>
      <c r="D91" s="93"/>
      <c r="E91" s="93"/>
      <c r="L91" s="93"/>
    </row>
    <row r="92" spans="3:12" s="18" customFormat="1" ht="11.25">
      <c r="C92" s="93"/>
      <c r="D92" s="93"/>
      <c r="E92" s="93"/>
      <c r="L92" s="93"/>
    </row>
    <row r="93" spans="3:12" s="18" customFormat="1" ht="11.25">
      <c r="C93" s="93"/>
      <c r="D93" s="93"/>
      <c r="E93" s="93"/>
      <c r="L93" s="93"/>
    </row>
    <row r="94" spans="3:12" s="18" customFormat="1" ht="11.25">
      <c r="C94" s="93"/>
      <c r="D94" s="93"/>
      <c r="E94" s="93"/>
      <c r="L94" s="93"/>
    </row>
    <row r="95" spans="3:12" s="18" customFormat="1" ht="11.25">
      <c r="C95" s="93"/>
      <c r="D95" s="93"/>
      <c r="E95" s="93"/>
      <c r="L95" s="93"/>
    </row>
    <row r="96" spans="3:12" s="18" customFormat="1" ht="11.25">
      <c r="C96" s="93"/>
      <c r="D96" s="93"/>
      <c r="E96" s="93"/>
      <c r="L96" s="93"/>
    </row>
    <row r="97" spans="3:12" s="18" customFormat="1" ht="11.25">
      <c r="C97" s="93"/>
      <c r="D97" s="93"/>
      <c r="E97" s="93"/>
      <c r="L97" s="93"/>
    </row>
    <row r="98" spans="3:12" s="18" customFormat="1" ht="11.25">
      <c r="C98" s="93"/>
      <c r="D98" s="93"/>
      <c r="E98" s="93"/>
      <c r="L98" s="93"/>
    </row>
    <row r="99" spans="3:12" s="18" customFormat="1" ht="11.25">
      <c r="C99" s="93"/>
      <c r="D99" s="93"/>
      <c r="E99" s="93"/>
      <c r="L99" s="93"/>
    </row>
    <row r="100" spans="3:12" s="18" customFormat="1" ht="11.25">
      <c r="C100" s="93"/>
      <c r="D100" s="93"/>
      <c r="E100" s="93"/>
      <c r="L100" s="93"/>
    </row>
    <row r="101" spans="3:12" s="18" customFormat="1" ht="11.25">
      <c r="C101" s="93"/>
      <c r="D101" s="93"/>
      <c r="E101" s="93"/>
      <c r="L101" s="93"/>
    </row>
    <row r="102" spans="3:12" s="18" customFormat="1" ht="11.25">
      <c r="C102" s="93"/>
      <c r="D102" s="93"/>
      <c r="E102" s="93"/>
      <c r="L102" s="93"/>
    </row>
  </sheetData>
  <sheetProtection selectLockedCells="1"/>
  <mergeCells count="36">
    <mergeCell ref="N3:T3"/>
    <mergeCell ref="A6:B9"/>
    <mergeCell ref="G6:G9"/>
    <mergeCell ref="A3:F3"/>
    <mergeCell ref="G3:M3"/>
    <mergeCell ref="A4:F4"/>
    <mergeCell ref="T6:T9"/>
    <mergeCell ref="H8:H9"/>
    <mergeCell ref="I8:I9"/>
    <mergeCell ref="L8:L9"/>
    <mergeCell ref="S8:S9"/>
    <mergeCell ref="R6:S7"/>
    <mergeCell ref="E6:F7"/>
    <mergeCell ref="R8:R9"/>
    <mergeCell ref="H6:I7"/>
    <mergeCell ref="L6:M7"/>
    <mergeCell ref="A10:B10"/>
    <mergeCell ref="A14:B14"/>
    <mergeCell ref="A11:B11"/>
    <mergeCell ref="A12:B12"/>
    <mergeCell ref="A13:B13"/>
    <mergeCell ref="M8:M9"/>
    <mergeCell ref="J6:K7"/>
    <mergeCell ref="P6:Q7"/>
    <mergeCell ref="P8:P9"/>
    <mergeCell ref="Q8:Q9"/>
    <mergeCell ref="N6:O7"/>
    <mergeCell ref="N8:N9"/>
    <mergeCell ref="O8:O9"/>
    <mergeCell ref="C6:D7"/>
    <mergeCell ref="C8:C9"/>
    <mergeCell ref="D8:D9"/>
    <mergeCell ref="J8:J9"/>
    <mergeCell ref="K8:K9"/>
    <mergeCell ref="E8:E9"/>
    <mergeCell ref="F8:F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41" max="19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84"/>
  <sheetViews>
    <sheetView view="pageBreakPreview" topLeftCell="A13" zoomScaleNormal="100" zoomScaleSheetLayoutView="100" workbookViewId="0">
      <selection activeCell="E29" sqref="E29"/>
    </sheetView>
  </sheetViews>
  <sheetFormatPr defaultRowHeight="14.25"/>
  <cols>
    <col min="1" max="1" width="13.625" style="94" customWidth="1"/>
    <col min="2" max="2" width="11.625" style="1034" hidden="1" customWidth="1"/>
    <col min="3" max="3" width="17.375" style="1034" customWidth="1"/>
    <col min="4" max="6" width="17.125" style="1034" customWidth="1"/>
    <col min="7" max="7" width="10.125" style="170" customWidth="1"/>
    <col min="8" max="9" width="9.875" style="170" customWidth="1"/>
    <col min="10" max="10" width="13.625" style="170" customWidth="1"/>
    <col min="11" max="11" width="12.625" style="170" customWidth="1"/>
    <col min="12" max="12" width="12.625" style="182" customWidth="1"/>
    <col min="13" max="13" width="13.625" style="170" customWidth="1"/>
    <col min="14" max="16384" width="9" style="170"/>
  </cols>
  <sheetData>
    <row r="1" spans="1:14" s="957" customFormat="1" ht="14.1" customHeight="1">
      <c r="A1" s="931" t="s">
        <v>1063</v>
      </c>
      <c r="B1" s="936"/>
      <c r="C1" s="936"/>
      <c r="D1" s="936"/>
      <c r="E1" s="936"/>
      <c r="F1" s="934"/>
      <c r="L1" s="958"/>
      <c r="M1" s="934" t="s">
        <v>1064</v>
      </c>
      <c r="N1" s="957" t="s">
        <v>920</v>
      </c>
    </row>
    <row r="2" spans="1:14" ht="14.1" customHeight="1"/>
    <row r="3" spans="1:14" s="1069" customFormat="1" ht="20.100000000000001" customHeight="1">
      <c r="A3" s="1326" t="s">
        <v>921</v>
      </c>
      <c r="B3" s="1326"/>
      <c r="C3" s="1326"/>
      <c r="D3" s="1326"/>
      <c r="E3" s="1326"/>
      <c r="F3" s="1326"/>
      <c r="G3" s="2250" t="s">
        <v>922</v>
      </c>
      <c r="H3" s="2250"/>
      <c r="I3" s="2250"/>
      <c r="J3" s="2250"/>
      <c r="K3" s="2250"/>
      <c r="L3" s="2250"/>
      <c r="M3" s="1720"/>
    </row>
    <row r="4" spans="1:14" s="171" customFormat="1" ht="24" customHeight="1">
      <c r="A4" s="1372"/>
      <c r="B4" s="1372"/>
      <c r="C4" s="1372"/>
      <c r="D4" s="1372"/>
      <c r="E4" s="1372"/>
      <c r="F4" s="1372"/>
    </row>
    <row r="5" spans="1:14" s="183" customFormat="1" ht="18" customHeight="1" thickBot="1">
      <c r="A5" s="183" t="s">
        <v>159</v>
      </c>
      <c r="B5" s="184"/>
      <c r="M5" s="185" t="s">
        <v>923</v>
      </c>
    </row>
    <row r="6" spans="1:14" s="1068" customFormat="1" ht="15" customHeight="1">
      <c r="A6" s="1897" t="s">
        <v>924</v>
      </c>
      <c r="B6" s="1050"/>
      <c r="C6" s="1840" t="s">
        <v>925</v>
      </c>
      <c r="D6" s="1349"/>
      <c r="E6" s="1349"/>
      <c r="F6" s="1382"/>
      <c r="G6" s="2253" t="s">
        <v>926</v>
      </c>
      <c r="H6" s="2253"/>
      <c r="I6" s="2253"/>
      <c r="J6" s="2254"/>
      <c r="K6" s="2258" t="s">
        <v>927</v>
      </c>
      <c r="L6" s="2259" t="s">
        <v>928</v>
      </c>
      <c r="M6" s="1668" t="s">
        <v>929</v>
      </c>
    </row>
    <row r="7" spans="1:14" s="1068" customFormat="1" ht="15" customHeight="1">
      <c r="A7" s="2251"/>
      <c r="B7" s="186"/>
      <c r="C7" s="2126"/>
      <c r="D7" s="1833"/>
      <c r="E7" s="1833"/>
      <c r="F7" s="1834"/>
      <c r="G7" s="2255"/>
      <c r="H7" s="2256"/>
      <c r="I7" s="2256"/>
      <c r="J7" s="2257"/>
      <c r="K7" s="2248"/>
      <c r="L7" s="2260"/>
      <c r="M7" s="2262"/>
    </row>
    <row r="8" spans="1:14" s="1068" customFormat="1" ht="21" customHeight="1">
      <c r="A8" s="2251"/>
      <c r="B8" s="186"/>
      <c r="C8" s="2264"/>
      <c r="D8" s="1833" t="s">
        <v>930</v>
      </c>
      <c r="E8" s="1833" t="s">
        <v>931</v>
      </c>
      <c r="F8" s="1834" t="s">
        <v>932</v>
      </c>
      <c r="G8" s="1710"/>
      <c r="H8" s="2248" t="s">
        <v>930</v>
      </c>
      <c r="I8" s="2248" t="s">
        <v>931</v>
      </c>
      <c r="J8" s="2248" t="s">
        <v>932</v>
      </c>
      <c r="K8" s="2248"/>
      <c r="L8" s="2260"/>
      <c r="M8" s="2262"/>
    </row>
    <row r="9" spans="1:14" s="1068" customFormat="1" ht="21" customHeight="1">
      <c r="A9" s="2252"/>
      <c r="B9" s="187"/>
      <c r="C9" s="1957"/>
      <c r="D9" s="1850"/>
      <c r="E9" s="1850"/>
      <c r="F9" s="1972"/>
      <c r="G9" s="1849"/>
      <c r="H9" s="2249"/>
      <c r="I9" s="2249"/>
      <c r="J9" s="2249"/>
      <c r="K9" s="2249"/>
      <c r="L9" s="2261"/>
      <c r="M9" s="2263"/>
    </row>
    <row r="10" spans="1:14" s="1070" customFormat="1" ht="16.7" customHeight="1">
      <c r="A10" s="1041" t="s">
        <v>566</v>
      </c>
      <c r="B10" s="1041"/>
      <c r="C10" s="13">
        <v>1041</v>
      </c>
      <c r="D10" s="13">
        <v>1041</v>
      </c>
      <c r="E10" s="13">
        <v>0</v>
      </c>
      <c r="F10" s="13">
        <v>0</v>
      </c>
      <c r="G10" s="13">
        <v>15285</v>
      </c>
      <c r="H10" s="13">
        <v>15285</v>
      </c>
      <c r="I10" s="13">
        <v>0</v>
      </c>
      <c r="J10" s="13">
        <v>0</v>
      </c>
      <c r="K10" s="13">
        <v>70386</v>
      </c>
      <c r="L10" s="13">
        <v>1340069</v>
      </c>
      <c r="M10" s="82" t="s">
        <v>566</v>
      </c>
      <c r="N10" s="1040"/>
    </row>
    <row r="11" spans="1:14" s="1070" customFormat="1" ht="16.7" customHeight="1">
      <c r="A11" s="1041" t="s">
        <v>844</v>
      </c>
      <c r="B11" s="1041"/>
      <c r="C11" s="13">
        <v>5026</v>
      </c>
      <c r="D11" s="13">
        <v>5026</v>
      </c>
      <c r="E11" s="13">
        <v>0</v>
      </c>
      <c r="F11" s="13">
        <v>0</v>
      </c>
      <c r="G11" s="13">
        <v>4825</v>
      </c>
      <c r="H11" s="13">
        <v>4825</v>
      </c>
      <c r="I11" s="13">
        <v>0</v>
      </c>
      <c r="J11" s="13">
        <v>0</v>
      </c>
      <c r="K11" s="13">
        <v>60892</v>
      </c>
      <c r="L11" s="13">
        <v>1198590</v>
      </c>
      <c r="M11" s="82" t="s">
        <v>844</v>
      </c>
      <c r="N11" s="1040"/>
    </row>
    <row r="12" spans="1:14" s="1070" customFormat="1" ht="16.7" customHeight="1">
      <c r="A12" s="1041" t="s">
        <v>1009</v>
      </c>
      <c r="B12" s="1041"/>
      <c r="C12" s="13">
        <v>6164</v>
      </c>
      <c r="D12" s="13">
        <v>6164</v>
      </c>
      <c r="E12" s="13">
        <v>0</v>
      </c>
      <c r="F12" s="13">
        <v>0</v>
      </c>
      <c r="G12" s="13">
        <v>3152</v>
      </c>
      <c r="H12" s="13">
        <v>3152</v>
      </c>
      <c r="I12" s="13">
        <v>0</v>
      </c>
      <c r="J12" s="13">
        <v>0</v>
      </c>
      <c r="K12" s="13">
        <v>39512</v>
      </c>
      <c r="L12" s="13">
        <v>736590</v>
      </c>
      <c r="M12" s="82" t="s">
        <v>1009</v>
      </c>
      <c r="N12" s="1040"/>
    </row>
    <row r="13" spans="1:14" s="1070" customFormat="1" ht="16.7" customHeight="1">
      <c r="A13" s="1041" t="s">
        <v>1010</v>
      </c>
      <c r="B13" s="1041"/>
      <c r="C13" s="13">
        <v>6101</v>
      </c>
      <c r="D13" s="13">
        <v>6101</v>
      </c>
      <c r="E13" s="13">
        <v>0</v>
      </c>
      <c r="F13" s="13">
        <v>0</v>
      </c>
      <c r="G13" s="13">
        <v>3219</v>
      </c>
      <c r="H13" s="13">
        <v>3219</v>
      </c>
      <c r="I13" s="13">
        <v>0</v>
      </c>
      <c r="J13" s="13">
        <v>0</v>
      </c>
      <c r="K13" s="13">
        <v>56076</v>
      </c>
      <c r="L13" s="13">
        <v>732315</v>
      </c>
      <c r="M13" s="82" t="s">
        <v>1010</v>
      </c>
      <c r="N13" s="1040"/>
    </row>
    <row r="14" spans="1:14" s="1070" customFormat="1" ht="16.7" customHeight="1">
      <c r="A14" s="1039" t="s">
        <v>1089</v>
      </c>
      <c r="B14" s="1039"/>
      <c r="C14" s="15">
        <f t="shared" ref="C14:L14" si="0">SUM(C16:C38)</f>
        <v>6013</v>
      </c>
      <c r="D14" s="15">
        <f t="shared" si="0"/>
        <v>6013</v>
      </c>
      <c r="E14" s="15">
        <f t="shared" si="0"/>
        <v>0</v>
      </c>
      <c r="F14" s="15">
        <f t="shared" si="0"/>
        <v>0</v>
      </c>
      <c r="G14" s="15">
        <f t="shared" si="0"/>
        <v>3220</v>
      </c>
      <c r="H14" s="15">
        <f t="shared" si="0"/>
        <v>3220</v>
      </c>
      <c r="I14" s="15">
        <f t="shared" si="0"/>
        <v>0</v>
      </c>
      <c r="J14" s="15">
        <f t="shared" si="0"/>
        <v>0</v>
      </c>
      <c r="K14" s="15">
        <f t="shared" si="0"/>
        <v>46339</v>
      </c>
      <c r="L14" s="15">
        <f t="shared" si="0"/>
        <v>904100</v>
      </c>
      <c r="M14" s="16" t="s">
        <v>1089</v>
      </c>
      <c r="N14" s="1038"/>
    </row>
    <row r="15" spans="1:14" s="1070" customFormat="1" ht="15" customHeight="1">
      <c r="A15" s="1047"/>
      <c r="B15" s="1047"/>
      <c r="C15" s="13"/>
      <c r="D15" s="13"/>
      <c r="E15" s="13"/>
      <c r="F15" s="13"/>
      <c r="G15" s="1033"/>
      <c r="H15" s="1033"/>
      <c r="I15" s="1033"/>
      <c r="J15" s="1033"/>
      <c r="K15" s="1033"/>
      <c r="L15" s="26"/>
      <c r="M15" s="1048"/>
      <c r="N15" s="1046"/>
    </row>
    <row r="16" spans="1:14" s="1257" customFormat="1" ht="16.7" customHeight="1">
      <c r="A16" s="890" t="s">
        <v>224</v>
      </c>
      <c r="B16" s="910"/>
      <c r="C16" s="910">
        <f>SUM(D16:F16)</f>
        <v>705</v>
      </c>
      <c r="D16" s="1255">
        <v>705</v>
      </c>
      <c r="E16" s="1255"/>
      <c r="F16" s="1255"/>
      <c r="G16" s="910">
        <f t="shared" ref="G16" si="1">SUM(H16:J16)</f>
        <v>0</v>
      </c>
      <c r="H16" s="1194">
        <v>0</v>
      </c>
      <c r="I16" s="1194">
        <v>0</v>
      </c>
      <c r="J16" s="1194">
        <v>0</v>
      </c>
      <c r="K16" s="1194">
        <v>0</v>
      </c>
      <c r="L16" s="1194">
        <v>0</v>
      </c>
      <c r="M16" s="1256" t="s">
        <v>225</v>
      </c>
    </row>
    <row r="17" spans="1:14" s="1258" customFormat="1" ht="16.7" customHeight="1">
      <c r="A17" s="890" t="s">
        <v>226</v>
      </c>
      <c r="B17" s="910"/>
      <c r="C17" s="910">
        <f t="shared" ref="C17:C38" si="2">SUM(D17:F17)</f>
        <v>330</v>
      </c>
      <c r="D17" s="1255">
        <v>330</v>
      </c>
      <c r="E17" s="1255"/>
      <c r="F17" s="1255"/>
      <c r="G17" s="910">
        <f t="shared" ref="G17:G38" si="3">SUM(H17:J17)</f>
        <v>0</v>
      </c>
      <c r="H17" s="1194">
        <v>0</v>
      </c>
      <c r="I17" s="1194">
        <v>0</v>
      </c>
      <c r="J17" s="1194">
        <v>0</v>
      </c>
      <c r="K17" s="1194">
        <v>0</v>
      </c>
      <c r="L17" s="1194">
        <v>0</v>
      </c>
      <c r="M17" s="1256" t="s">
        <v>227</v>
      </c>
    </row>
    <row r="18" spans="1:14" s="1224" customFormat="1" ht="16.7" customHeight="1">
      <c r="A18" s="890" t="s">
        <v>228</v>
      </c>
      <c r="B18" s="910"/>
      <c r="C18" s="910">
        <f t="shared" si="2"/>
        <v>217</v>
      </c>
      <c r="D18" s="1255">
        <v>217</v>
      </c>
      <c r="E18" s="1255"/>
      <c r="F18" s="1255"/>
      <c r="G18" s="910">
        <f t="shared" si="3"/>
        <v>442</v>
      </c>
      <c r="H18" s="1194">
        <v>442</v>
      </c>
      <c r="I18" s="1194">
        <v>0</v>
      </c>
      <c r="J18" s="1194">
        <v>0</v>
      </c>
      <c r="K18" s="1194">
        <v>10460</v>
      </c>
      <c r="L18" s="1194">
        <v>122300</v>
      </c>
      <c r="M18" s="1256" t="s">
        <v>229</v>
      </c>
      <c r="N18" s="2246"/>
    </row>
    <row r="19" spans="1:14" s="1224" customFormat="1" ht="16.7" customHeight="1">
      <c r="A19" s="890" t="s">
        <v>230</v>
      </c>
      <c r="B19" s="910"/>
      <c r="C19" s="910">
        <f t="shared" si="2"/>
        <v>532</v>
      </c>
      <c r="D19" s="1255">
        <v>532</v>
      </c>
      <c r="E19" s="1255"/>
      <c r="F19" s="1255"/>
      <c r="G19" s="910">
        <f t="shared" si="3"/>
        <v>0</v>
      </c>
      <c r="H19" s="1194">
        <v>0</v>
      </c>
      <c r="I19" s="1194">
        <v>0</v>
      </c>
      <c r="J19" s="1194">
        <v>0</v>
      </c>
      <c r="K19" s="1194">
        <v>0</v>
      </c>
      <c r="L19" s="1194">
        <v>0</v>
      </c>
      <c r="M19" s="1256" t="s">
        <v>231</v>
      </c>
      <c r="N19" s="2247"/>
    </row>
    <row r="20" spans="1:14" s="1224" customFormat="1" ht="16.7" customHeight="1">
      <c r="A20" s="890" t="s">
        <v>232</v>
      </c>
      <c r="B20" s="910"/>
      <c r="C20" s="910">
        <f t="shared" si="2"/>
        <v>418</v>
      </c>
      <c r="D20" s="1255">
        <v>418</v>
      </c>
      <c r="E20" s="1255"/>
      <c r="F20" s="1255"/>
      <c r="G20" s="910">
        <f t="shared" si="3"/>
        <v>189</v>
      </c>
      <c r="H20" s="1194">
        <v>189</v>
      </c>
      <c r="I20" s="1194">
        <v>0</v>
      </c>
      <c r="J20" s="1194">
        <v>0</v>
      </c>
      <c r="K20" s="1194">
        <v>4630</v>
      </c>
      <c r="L20" s="1194">
        <v>45300</v>
      </c>
      <c r="M20" s="1256" t="s">
        <v>233</v>
      </c>
      <c r="N20" s="2247"/>
    </row>
    <row r="21" spans="1:14" s="1224" customFormat="1" ht="16.7" customHeight="1">
      <c r="A21" s="890" t="s">
        <v>234</v>
      </c>
      <c r="B21" s="910"/>
      <c r="C21" s="910">
        <f t="shared" si="2"/>
        <v>371</v>
      </c>
      <c r="D21" s="1255">
        <v>371</v>
      </c>
      <c r="E21" s="1255"/>
      <c r="F21" s="1255"/>
      <c r="G21" s="910">
        <f t="shared" si="3"/>
        <v>346</v>
      </c>
      <c r="H21" s="1194">
        <v>346</v>
      </c>
      <c r="I21" s="1194">
        <v>0</v>
      </c>
      <c r="J21" s="1194">
        <v>0</v>
      </c>
      <c r="K21" s="1194">
        <v>2555</v>
      </c>
      <c r="L21" s="1194">
        <v>92300</v>
      </c>
      <c r="M21" s="1256" t="s">
        <v>235</v>
      </c>
      <c r="N21" s="2247"/>
    </row>
    <row r="22" spans="1:14" s="1224" customFormat="1" ht="16.7" customHeight="1">
      <c r="A22" s="890" t="s">
        <v>236</v>
      </c>
      <c r="B22" s="910"/>
      <c r="C22" s="910">
        <f t="shared" si="2"/>
        <v>252</v>
      </c>
      <c r="D22" s="1255">
        <v>252</v>
      </c>
      <c r="E22" s="1255"/>
      <c r="F22" s="1255"/>
      <c r="G22" s="910">
        <f t="shared" si="3"/>
        <v>0</v>
      </c>
      <c r="H22" s="1194">
        <v>0</v>
      </c>
      <c r="I22" s="1194">
        <v>0</v>
      </c>
      <c r="J22" s="1194">
        <v>0</v>
      </c>
      <c r="K22" s="1194">
        <v>0</v>
      </c>
      <c r="L22" s="1194">
        <v>0</v>
      </c>
      <c r="M22" s="1256" t="s">
        <v>237</v>
      </c>
      <c r="N22" s="2247"/>
    </row>
    <row r="23" spans="1:14" s="1224" customFormat="1" ht="16.7" customHeight="1">
      <c r="A23" s="890" t="s">
        <v>238</v>
      </c>
      <c r="B23" s="910"/>
      <c r="C23" s="910">
        <f t="shared" si="2"/>
        <v>583</v>
      </c>
      <c r="D23" s="1255">
        <v>583</v>
      </c>
      <c r="E23" s="1255"/>
      <c r="F23" s="1255"/>
      <c r="G23" s="910">
        <f t="shared" si="3"/>
        <v>1333</v>
      </c>
      <c r="H23" s="1194">
        <v>1333</v>
      </c>
      <c r="I23" s="1194">
        <v>0</v>
      </c>
      <c r="J23" s="1194">
        <v>0</v>
      </c>
      <c r="K23" s="1194">
        <v>15068</v>
      </c>
      <c r="L23" s="1194">
        <v>382100</v>
      </c>
      <c r="M23" s="1256" t="s">
        <v>239</v>
      </c>
      <c r="N23" s="2247"/>
    </row>
    <row r="24" spans="1:14" s="1224" customFormat="1" ht="16.7" customHeight="1">
      <c r="A24" s="890" t="s">
        <v>240</v>
      </c>
      <c r="B24" s="910"/>
      <c r="C24" s="910">
        <f t="shared" si="2"/>
        <v>402</v>
      </c>
      <c r="D24" s="1255">
        <v>402</v>
      </c>
      <c r="E24" s="1255"/>
      <c r="F24" s="1255"/>
      <c r="G24" s="910">
        <f t="shared" si="3"/>
        <v>0</v>
      </c>
      <c r="H24" s="1194">
        <v>0</v>
      </c>
      <c r="I24" s="1194">
        <v>0</v>
      </c>
      <c r="J24" s="1194">
        <v>0</v>
      </c>
      <c r="K24" s="1194">
        <v>0</v>
      </c>
      <c r="L24" s="1194">
        <v>0</v>
      </c>
      <c r="M24" s="1256" t="s">
        <v>241</v>
      </c>
      <c r="N24" s="1259"/>
    </row>
    <row r="25" spans="1:14" s="1224" customFormat="1" ht="16.7" customHeight="1">
      <c r="A25" s="890" t="s">
        <v>242</v>
      </c>
      <c r="B25" s="910"/>
      <c r="C25" s="910">
        <f t="shared" si="2"/>
        <v>248</v>
      </c>
      <c r="D25" s="1255">
        <v>248</v>
      </c>
      <c r="E25" s="1255"/>
      <c r="F25" s="1255"/>
      <c r="G25" s="910">
        <f t="shared" si="3"/>
        <v>0</v>
      </c>
      <c r="H25" s="1194">
        <v>0</v>
      </c>
      <c r="I25" s="1194">
        <v>0</v>
      </c>
      <c r="J25" s="1194">
        <v>0</v>
      </c>
      <c r="K25" s="1194">
        <v>0</v>
      </c>
      <c r="L25" s="1194">
        <v>0</v>
      </c>
      <c r="M25" s="1256" t="s">
        <v>243</v>
      </c>
      <c r="N25" s="1259"/>
    </row>
    <row r="26" spans="1:14" s="1224" customFormat="1" ht="16.7" customHeight="1">
      <c r="A26" s="890" t="s">
        <v>244</v>
      </c>
      <c r="B26" s="910"/>
      <c r="C26" s="910">
        <f t="shared" si="2"/>
        <v>134</v>
      </c>
      <c r="D26" s="1255">
        <v>134</v>
      </c>
      <c r="E26" s="1255"/>
      <c r="F26" s="1255"/>
      <c r="G26" s="910">
        <f t="shared" si="3"/>
        <v>0</v>
      </c>
      <c r="H26" s="1194">
        <v>0</v>
      </c>
      <c r="I26" s="1194">
        <v>0</v>
      </c>
      <c r="J26" s="1194">
        <v>0</v>
      </c>
      <c r="K26" s="1194">
        <v>0</v>
      </c>
      <c r="L26" s="1194">
        <v>0</v>
      </c>
      <c r="M26" s="1256" t="s">
        <v>245</v>
      </c>
      <c r="N26" s="1259"/>
    </row>
    <row r="27" spans="1:14" s="1224" customFormat="1" ht="16.7" customHeight="1">
      <c r="A27" s="890" t="s">
        <v>246</v>
      </c>
      <c r="B27" s="910"/>
      <c r="C27" s="910">
        <f t="shared" si="2"/>
        <v>240</v>
      </c>
      <c r="D27" s="1255">
        <v>240</v>
      </c>
      <c r="E27" s="1255"/>
      <c r="F27" s="1255"/>
      <c r="G27" s="910">
        <f t="shared" si="3"/>
        <v>0</v>
      </c>
      <c r="H27" s="1194">
        <v>0</v>
      </c>
      <c r="I27" s="1194">
        <v>0</v>
      </c>
      <c r="J27" s="1194">
        <v>0</v>
      </c>
      <c r="K27" s="1194">
        <v>0</v>
      </c>
      <c r="L27" s="1194">
        <v>0</v>
      </c>
      <c r="M27" s="1256" t="s">
        <v>247</v>
      </c>
      <c r="N27" s="1259"/>
    </row>
    <row r="28" spans="1:14" s="1257" customFormat="1" ht="16.7" customHeight="1">
      <c r="A28" s="890" t="s">
        <v>248</v>
      </c>
      <c r="B28" s="910"/>
      <c r="C28" s="910">
        <f t="shared" si="2"/>
        <v>160</v>
      </c>
      <c r="D28" s="1255">
        <v>160</v>
      </c>
      <c r="E28" s="1255"/>
      <c r="F28" s="1255"/>
      <c r="G28" s="910">
        <f t="shared" ref="G28" si="4">SUM(H28:J28)</f>
        <v>0</v>
      </c>
      <c r="H28" s="1194">
        <v>0</v>
      </c>
      <c r="I28" s="1194">
        <v>0</v>
      </c>
      <c r="J28" s="1194">
        <v>0</v>
      </c>
      <c r="K28" s="1194">
        <v>0</v>
      </c>
      <c r="L28" s="1194">
        <v>0</v>
      </c>
      <c r="M28" s="1256" t="s">
        <v>249</v>
      </c>
      <c r="N28" s="1260"/>
    </row>
    <row r="29" spans="1:14" s="1227" customFormat="1" ht="16.7" customHeight="1">
      <c r="A29" s="890" t="s">
        <v>250</v>
      </c>
      <c r="B29" s="910"/>
      <c r="C29" s="910">
        <f t="shared" si="2"/>
        <v>123</v>
      </c>
      <c r="D29" s="1255">
        <v>123</v>
      </c>
      <c r="E29" s="1255"/>
      <c r="F29" s="1255"/>
      <c r="G29" s="910">
        <f t="shared" si="3"/>
        <v>251</v>
      </c>
      <c r="H29" s="1194">
        <v>251</v>
      </c>
      <c r="I29" s="1194">
        <v>0</v>
      </c>
      <c r="J29" s="1194">
        <v>0</v>
      </c>
      <c r="K29" s="1194">
        <v>5470</v>
      </c>
      <c r="L29" s="1194">
        <v>97000</v>
      </c>
      <c r="M29" s="1256" t="s">
        <v>251</v>
      </c>
    </row>
    <row r="30" spans="1:14" s="1227" customFormat="1" ht="16.7" customHeight="1">
      <c r="A30" s="890" t="s">
        <v>252</v>
      </c>
      <c r="B30" s="910"/>
      <c r="C30" s="910">
        <f t="shared" si="2"/>
        <v>102</v>
      </c>
      <c r="D30" s="1255">
        <v>102</v>
      </c>
      <c r="E30" s="1255"/>
      <c r="F30" s="1255"/>
      <c r="G30" s="910">
        <f t="shared" si="3"/>
        <v>0</v>
      </c>
      <c r="H30" s="1194">
        <v>0</v>
      </c>
      <c r="I30" s="1194">
        <v>0</v>
      </c>
      <c r="J30" s="1194">
        <v>0</v>
      </c>
      <c r="K30" s="1194">
        <v>0</v>
      </c>
      <c r="L30" s="1194">
        <v>0</v>
      </c>
      <c r="M30" s="1256" t="s">
        <v>253</v>
      </c>
    </row>
    <row r="31" spans="1:14" s="1261" customFormat="1" ht="16.7" customHeight="1">
      <c r="A31" s="890" t="s">
        <v>254</v>
      </c>
      <c r="B31" s="910"/>
      <c r="C31" s="910">
        <f t="shared" si="2"/>
        <v>151</v>
      </c>
      <c r="D31" s="1255">
        <v>151</v>
      </c>
      <c r="E31" s="1255"/>
      <c r="F31" s="1255"/>
      <c r="G31" s="910">
        <f t="shared" si="3"/>
        <v>0</v>
      </c>
      <c r="H31" s="1194">
        <v>0</v>
      </c>
      <c r="I31" s="1194">
        <v>0</v>
      </c>
      <c r="J31" s="1194">
        <v>0</v>
      </c>
      <c r="K31" s="1194">
        <v>0</v>
      </c>
      <c r="L31" s="1194">
        <v>0</v>
      </c>
      <c r="M31" s="1256" t="s">
        <v>255</v>
      </c>
    </row>
    <row r="32" spans="1:14" s="1227" customFormat="1" ht="16.7" customHeight="1">
      <c r="A32" s="890" t="s">
        <v>256</v>
      </c>
      <c r="B32" s="910"/>
      <c r="C32" s="910">
        <f t="shared" si="2"/>
        <v>100</v>
      </c>
      <c r="D32" s="1255">
        <v>100</v>
      </c>
      <c r="E32" s="1255"/>
      <c r="F32" s="1255"/>
      <c r="G32" s="910">
        <f t="shared" si="3"/>
        <v>391</v>
      </c>
      <c r="H32" s="1194">
        <v>391</v>
      </c>
      <c r="I32" s="1194">
        <v>0</v>
      </c>
      <c r="J32" s="1194">
        <v>0</v>
      </c>
      <c r="K32" s="1194">
        <v>2191</v>
      </c>
      <c r="L32" s="1194">
        <v>102800</v>
      </c>
      <c r="M32" s="1256" t="s">
        <v>257</v>
      </c>
    </row>
    <row r="33" spans="1:13" s="1227" customFormat="1" ht="16.7" customHeight="1">
      <c r="A33" s="890" t="s">
        <v>258</v>
      </c>
      <c r="B33" s="910"/>
      <c r="C33" s="910">
        <f t="shared" si="2"/>
        <v>160</v>
      </c>
      <c r="D33" s="1255">
        <v>160</v>
      </c>
      <c r="E33" s="1255"/>
      <c r="F33" s="1255"/>
      <c r="G33" s="910">
        <f t="shared" si="3"/>
        <v>0</v>
      </c>
      <c r="H33" s="1194">
        <v>0</v>
      </c>
      <c r="I33" s="1194">
        <v>0</v>
      </c>
      <c r="J33" s="1194">
        <v>0</v>
      </c>
      <c r="K33" s="1194">
        <v>0</v>
      </c>
      <c r="L33" s="1194">
        <v>0</v>
      </c>
      <c r="M33" s="1256" t="s">
        <v>259</v>
      </c>
    </row>
    <row r="34" spans="1:13" s="1227" customFormat="1" ht="16.7" customHeight="1">
      <c r="A34" s="890" t="s">
        <v>260</v>
      </c>
      <c r="B34" s="910"/>
      <c r="C34" s="910">
        <f t="shared" si="2"/>
        <v>192</v>
      </c>
      <c r="D34" s="1255">
        <v>192</v>
      </c>
      <c r="E34" s="1255"/>
      <c r="F34" s="1255"/>
      <c r="G34" s="910">
        <f t="shared" si="3"/>
        <v>268</v>
      </c>
      <c r="H34" s="1194">
        <v>268</v>
      </c>
      <c r="I34" s="1194">
        <v>0</v>
      </c>
      <c r="J34" s="1194">
        <v>0</v>
      </c>
      <c r="K34" s="1194">
        <v>5965</v>
      </c>
      <c r="L34" s="1194">
        <v>62300</v>
      </c>
      <c r="M34" s="1256" t="s">
        <v>261</v>
      </c>
    </row>
    <row r="35" spans="1:13" s="1227" customFormat="1" ht="16.7" customHeight="1">
      <c r="A35" s="890" t="s">
        <v>262</v>
      </c>
      <c r="B35" s="910"/>
      <c r="C35" s="910">
        <f t="shared" si="2"/>
        <v>209</v>
      </c>
      <c r="D35" s="1255">
        <v>209</v>
      </c>
      <c r="E35" s="1255"/>
      <c r="F35" s="1255"/>
      <c r="G35" s="910">
        <f t="shared" si="3"/>
        <v>0</v>
      </c>
      <c r="H35" s="1194">
        <v>0</v>
      </c>
      <c r="I35" s="1194">
        <v>0</v>
      </c>
      <c r="J35" s="1194">
        <v>0</v>
      </c>
      <c r="K35" s="1194">
        <v>0</v>
      </c>
      <c r="L35" s="1194">
        <v>0</v>
      </c>
      <c r="M35" s="1256" t="s">
        <v>263</v>
      </c>
    </row>
    <row r="36" spans="1:13" s="1227" customFormat="1" ht="16.7" customHeight="1">
      <c r="A36" s="890" t="s">
        <v>264</v>
      </c>
      <c r="B36" s="910"/>
      <c r="C36" s="910">
        <f t="shared" si="2"/>
        <v>219</v>
      </c>
      <c r="D36" s="1255">
        <v>219</v>
      </c>
      <c r="E36" s="1255"/>
      <c r="F36" s="1255"/>
      <c r="G36" s="910">
        <f t="shared" si="3"/>
        <v>0</v>
      </c>
      <c r="H36" s="1194">
        <v>0</v>
      </c>
      <c r="I36" s="1194">
        <v>0</v>
      </c>
      <c r="J36" s="1194">
        <v>0</v>
      </c>
      <c r="K36" s="1194">
        <v>0</v>
      </c>
      <c r="L36" s="1194">
        <v>0</v>
      </c>
      <c r="M36" s="1256" t="s">
        <v>265</v>
      </c>
    </row>
    <row r="37" spans="1:13" s="1227" customFormat="1" ht="16.7" customHeight="1">
      <c r="A37" s="890" t="s">
        <v>266</v>
      </c>
      <c r="B37" s="910"/>
      <c r="C37" s="910">
        <f t="shared" si="2"/>
        <v>154</v>
      </c>
      <c r="D37" s="1255">
        <v>154</v>
      </c>
      <c r="E37" s="1255"/>
      <c r="F37" s="1255"/>
      <c r="G37" s="910">
        <f t="shared" si="3"/>
        <v>0</v>
      </c>
      <c r="H37" s="1194">
        <v>0</v>
      </c>
      <c r="I37" s="1194">
        <v>0</v>
      </c>
      <c r="J37" s="1194">
        <v>0</v>
      </c>
      <c r="K37" s="1194">
        <v>0</v>
      </c>
      <c r="L37" s="1194">
        <v>0</v>
      </c>
      <c r="M37" s="1256" t="s">
        <v>267</v>
      </c>
    </row>
    <row r="38" spans="1:13" s="1227" customFormat="1" ht="16.7" customHeight="1" thickBot="1">
      <c r="A38" s="1262" t="s">
        <v>268</v>
      </c>
      <c r="B38" s="1263"/>
      <c r="C38" s="1263">
        <f t="shared" si="2"/>
        <v>11</v>
      </c>
      <c r="D38" s="1264">
        <v>11</v>
      </c>
      <c r="E38" s="1264"/>
      <c r="F38" s="1264"/>
      <c r="G38" s="1263">
        <f t="shared" si="3"/>
        <v>0</v>
      </c>
      <c r="H38" s="1264">
        <v>0</v>
      </c>
      <c r="I38" s="1264">
        <v>0</v>
      </c>
      <c r="J38" s="1264">
        <v>0</v>
      </c>
      <c r="K38" s="1264">
        <v>0</v>
      </c>
      <c r="L38" s="1264">
        <v>0</v>
      </c>
      <c r="M38" s="1265" t="s">
        <v>269</v>
      </c>
    </row>
    <row r="39" spans="1:13" s="27" customFormat="1" ht="11.1" customHeight="1">
      <c r="A39" s="190" t="s">
        <v>724</v>
      </c>
      <c r="B39" s="25"/>
      <c r="C39" s="13"/>
      <c r="D39" s="25"/>
      <c r="J39" s="25"/>
      <c r="L39" s="22"/>
      <c r="M39" s="191" t="s">
        <v>1081</v>
      </c>
    </row>
    <row r="40" spans="1:13" s="27" customFormat="1" ht="11.1" customHeight="1">
      <c r="A40" s="1028" t="s">
        <v>725</v>
      </c>
      <c r="B40" s="28"/>
      <c r="C40" s="13"/>
      <c r="D40" s="28"/>
      <c r="E40" s="28"/>
    </row>
    <row r="41" spans="1:13" s="27" customFormat="1" ht="11.1" customHeight="1">
      <c r="A41" s="1028" t="s">
        <v>933</v>
      </c>
      <c r="B41" s="28"/>
      <c r="C41" s="13"/>
      <c r="D41" s="28"/>
      <c r="E41" s="28"/>
    </row>
    <row r="42" spans="1:13" s="27" customFormat="1" ht="11.1" customHeight="1">
      <c r="A42" s="1028" t="s">
        <v>944</v>
      </c>
      <c r="B42" s="28"/>
      <c r="C42" s="13"/>
      <c r="D42" s="28"/>
      <c r="E42" s="28"/>
    </row>
    <row r="43" spans="1:13" s="1068" customFormat="1" ht="11.25">
      <c r="A43" s="93"/>
      <c r="B43" s="93"/>
      <c r="C43" s="93"/>
      <c r="D43" s="93"/>
      <c r="E43" s="93"/>
      <c r="F43" s="93"/>
    </row>
    <row r="44" spans="1:13" s="1068" customFormat="1" ht="11.25">
      <c r="A44" s="93"/>
      <c r="B44" s="93"/>
      <c r="C44" s="93"/>
      <c r="D44" s="93"/>
      <c r="E44" s="93"/>
      <c r="F44" s="93"/>
    </row>
    <row r="45" spans="1:13" s="1068" customFormat="1" ht="11.25">
      <c r="A45" s="93"/>
      <c r="B45" s="93"/>
      <c r="C45" s="93"/>
      <c r="D45" s="93"/>
      <c r="E45" s="93"/>
      <c r="F45" s="93"/>
    </row>
    <row r="46" spans="1:13" s="1068" customFormat="1" ht="11.25">
      <c r="A46" s="93"/>
      <c r="B46" s="93"/>
      <c r="C46" s="93"/>
      <c r="D46" s="93"/>
      <c r="E46" s="93"/>
      <c r="F46" s="93"/>
    </row>
    <row r="47" spans="1:13" s="1068" customFormat="1" ht="11.25">
      <c r="A47" s="93"/>
      <c r="B47" s="93"/>
      <c r="C47" s="93"/>
      <c r="D47" s="93"/>
      <c r="E47" s="93"/>
      <c r="F47" s="93"/>
    </row>
    <row r="48" spans="1:13" s="1068" customFormat="1" ht="11.25">
      <c r="A48" s="93"/>
      <c r="B48" s="93"/>
      <c r="C48" s="93"/>
      <c r="D48" s="93"/>
      <c r="E48" s="93"/>
      <c r="F48" s="93"/>
    </row>
    <row r="49" spans="1:6" s="1068" customFormat="1" ht="11.25">
      <c r="A49" s="93"/>
      <c r="B49" s="93"/>
      <c r="C49" s="93"/>
      <c r="D49" s="93"/>
      <c r="E49" s="93"/>
      <c r="F49" s="93"/>
    </row>
    <row r="50" spans="1:6" s="1068" customFormat="1" ht="11.25">
      <c r="A50" s="93"/>
      <c r="B50" s="93"/>
      <c r="C50" s="93"/>
      <c r="D50" s="93"/>
      <c r="E50" s="93"/>
      <c r="F50" s="93"/>
    </row>
    <row r="51" spans="1:6" s="1068" customFormat="1" ht="11.25">
      <c r="A51" s="93"/>
      <c r="B51" s="93"/>
      <c r="C51" s="93"/>
      <c r="D51" s="93"/>
      <c r="E51" s="93"/>
      <c r="F51" s="93"/>
    </row>
    <row r="52" spans="1:6" s="1068" customFormat="1" ht="11.25">
      <c r="A52" s="93"/>
      <c r="B52" s="93"/>
      <c r="C52" s="93"/>
      <c r="D52" s="93"/>
      <c r="E52" s="93"/>
      <c r="F52" s="93"/>
    </row>
    <row r="53" spans="1:6" s="1068" customFormat="1" ht="11.25">
      <c r="A53" s="93"/>
      <c r="B53" s="93"/>
      <c r="C53" s="93"/>
      <c r="D53" s="93"/>
      <c r="E53" s="93"/>
      <c r="F53" s="93"/>
    </row>
    <row r="54" spans="1:6" s="1068" customFormat="1" ht="11.25">
      <c r="A54" s="93"/>
      <c r="B54" s="93"/>
      <c r="C54" s="93"/>
      <c r="D54" s="93"/>
      <c r="E54" s="93"/>
      <c r="F54" s="93"/>
    </row>
    <row r="55" spans="1:6" s="1068" customFormat="1" ht="11.25">
      <c r="A55" s="93"/>
      <c r="B55" s="93"/>
      <c r="C55" s="93"/>
      <c r="D55" s="93"/>
      <c r="E55" s="93"/>
      <c r="F55" s="93"/>
    </row>
    <row r="56" spans="1:6" s="1068" customFormat="1" ht="11.25">
      <c r="A56" s="93"/>
      <c r="B56" s="93"/>
      <c r="C56" s="93"/>
      <c r="D56" s="93"/>
      <c r="E56" s="93"/>
      <c r="F56" s="93"/>
    </row>
    <row r="57" spans="1:6" s="1068" customFormat="1" ht="11.25">
      <c r="A57" s="93"/>
      <c r="B57" s="93"/>
      <c r="C57" s="93"/>
      <c r="D57" s="93"/>
      <c r="E57" s="93"/>
      <c r="F57" s="93"/>
    </row>
    <row r="58" spans="1:6" s="1068" customFormat="1" ht="11.25">
      <c r="A58" s="93"/>
      <c r="B58" s="93"/>
      <c r="C58" s="93"/>
      <c r="D58" s="93"/>
      <c r="E58" s="93"/>
      <c r="F58" s="93"/>
    </row>
    <row r="59" spans="1:6" s="1068" customFormat="1" ht="11.25">
      <c r="A59" s="93"/>
      <c r="B59" s="93"/>
      <c r="C59" s="93"/>
      <c r="D59" s="93"/>
      <c r="E59" s="93"/>
      <c r="F59" s="93"/>
    </row>
    <row r="60" spans="1:6" s="1068" customFormat="1" ht="11.25">
      <c r="A60" s="93"/>
      <c r="B60" s="93"/>
      <c r="C60" s="93"/>
      <c r="D60" s="93"/>
      <c r="E60" s="93"/>
      <c r="F60" s="93"/>
    </row>
    <row r="61" spans="1:6" s="1068" customFormat="1" ht="11.25">
      <c r="A61" s="93"/>
      <c r="B61" s="93"/>
      <c r="C61" s="93"/>
      <c r="D61" s="93"/>
      <c r="E61" s="93"/>
      <c r="F61" s="93"/>
    </row>
    <row r="62" spans="1:6" s="1068" customFormat="1" ht="11.25">
      <c r="A62" s="93"/>
      <c r="B62" s="93"/>
      <c r="C62" s="93"/>
      <c r="D62" s="93"/>
      <c r="E62" s="93"/>
      <c r="F62" s="93"/>
    </row>
    <row r="63" spans="1:6" s="1068" customFormat="1" ht="11.25">
      <c r="A63" s="93"/>
      <c r="B63" s="93"/>
      <c r="C63" s="93"/>
      <c r="D63" s="93"/>
      <c r="E63" s="93"/>
      <c r="F63" s="93"/>
    </row>
    <row r="64" spans="1:6" s="1068" customFormat="1" ht="11.25">
      <c r="A64" s="93"/>
      <c r="B64" s="93"/>
      <c r="C64" s="93"/>
      <c r="D64" s="93"/>
      <c r="E64" s="93"/>
      <c r="F64" s="93"/>
    </row>
    <row r="65" spans="1:6" s="1068" customFormat="1" ht="11.25">
      <c r="A65" s="93"/>
      <c r="B65" s="93"/>
      <c r="C65" s="93"/>
      <c r="D65" s="93"/>
      <c r="E65" s="93"/>
      <c r="F65" s="93"/>
    </row>
    <row r="66" spans="1:6" s="1068" customFormat="1" ht="11.25">
      <c r="A66" s="93"/>
      <c r="B66" s="93"/>
      <c r="C66" s="93"/>
      <c r="D66" s="93"/>
      <c r="E66" s="93"/>
      <c r="F66" s="93"/>
    </row>
    <row r="67" spans="1:6" s="1068" customFormat="1" ht="11.25">
      <c r="A67" s="93"/>
      <c r="B67" s="93"/>
      <c r="C67" s="93"/>
      <c r="D67" s="93"/>
      <c r="E67" s="93"/>
      <c r="F67" s="93"/>
    </row>
    <row r="68" spans="1:6" s="1068" customFormat="1" ht="11.25">
      <c r="A68" s="93"/>
      <c r="B68" s="93"/>
      <c r="C68" s="93"/>
      <c r="D68" s="93"/>
      <c r="E68" s="93"/>
      <c r="F68" s="93"/>
    </row>
    <row r="69" spans="1:6" s="1068" customFormat="1" ht="11.25">
      <c r="A69" s="93"/>
      <c r="B69" s="93"/>
      <c r="C69" s="93"/>
      <c r="D69" s="93"/>
      <c r="E69" s="93"/>
      <c r="F69" s="93"/>
    </row>
    <row r="70" spans="1:6" s="1068" customFormat="1" ht="11.25">
      <c r="A70" s="93"/>
      <c r="B70" s="93"/>
      <c r="C70" s="93"/>
      <c r="D70" s="93"/>
      <c r="E70" s="93"/>
      <c r="F70" s="93"/>
    </row>
    <row r="71" spans="1:6" s="1068" customFormat="1" ht="11.25">
      <c r="A71" s="93"/>
      <c r="B71" s="93"/>
      <c r="C71" s="93"/>
      <c r="D71" s="93"/>
      <c r="E71" s="93"/>
      <c r="F71" s="93"/>
    </row>
    <row r="72" spans="1:6" s="1068" customFormat="1" ht="11.25">
      <c r="A72" s="93"/>
      <c r="B72" s="93"/>
      <c r="C72" s="93"/>
      <c r="D72" s="93"/>
      <c r="E72" s="93"/>
      <c r="F72" s="93"/>
    </row>
    <row r="73" spans="1:6" s="1068" customFormat="1" ht="11.25">
      <c r="A73" s="93"/>
      <c r="B73" s="93"/>
      <c r="C73" s="93"/>
      <c r="D73" s="93"/>
      <c r="E73" s="93"/>
      <c r="F73" s="93"/>
    </row>
    <row r="74" spans="1:6" s="1068" customFormat="1" ht="11.25">
      <c r="A74" s="93"/>
      <c r="B74" s="93"/>
      <c r="C74" s="93"/>
      <c r="D74" s="93"/>
      <c r="E74" s="93"/>
      <c r="F74" s="93"/>
    </row>
    <row r="75" spans="1:6" s="1068" customFormat="1" ht="11.25">
      <c r="A75" s="93"/>
      <c r="B75" s="93"/>
      <c r="C75" s="93"/>
      <c r="D75" s="93"/>
      <c r="E75" s="93"/>
      <c r="F75" s="93"/>
    </row>
    <row r="76" spans="1:6" s="1068" customFormat="1" ht="11.25">
      <c r="A76" s="93"/>
      <c r="B76" s="93"/>
      <c r="C76" s="93"/>
      <c r="D76" s="93"/>
      <c r="E76" s="93"/>
      <c r="F76" s="93"/>
    </row>
    <row r="77" spans="1:6" s="1068" customFormat="1" ht="11.25">
      <c r="A77" s="93"/>
      <c r="B77" s="93"/>
      <c r="C77" s="93"/>
      <c r="D77" s="93"/>
      <c r="E77" s="93"/>
      <c r="F77" s="93"/>
    </row>
    <row r="78" spans="1:6" s="1068" customFormat="1" ht="11.25">
      <c r="A78" s="93"/>
      <c r="B78" s="93"/>
      <c r="C78" s="93"/>
      <c r="D78" s="93"/>
      <c r="E78" s="93"/>
      <c r="F78" s="93"/>
    </row>
    <row r="79" spans="1:6" s="1068" customFormat="1" ht="11.25">
      <c r="A79" s="93"/>
      <c r="B79" s="93"/>
      <c r="C79" s="93"/>
      <c r="D79" s="93"/>
      <c r="E79" s="93"/>
      <c r="F79" s="93"/>
    </row>
    <row r="80" spans="1:6" s="1068" customFormat="1" ht="11.25">
      <c r="A80" s="93"/>
      <c r="B80" s="93"/>
      <c r="C80" s="93"/>
      <c r="D80" s="93"/>
      <c r="E80" s="93"/>
      <c r="F80" s="93"/>
    </row>
    <row r="81" spans="1:6" s="1068" customFormat="1" ht="11.25">
      <c r="A81" s="93"/>
      <c r="B81" s="93"/>
      <c r="C81" s="93"/>
      <c r="D81" s="93"/>
      <c r="E81" s="93"/>
      <c r="F81" s="93"/>
    </row>
    <row r="82" spans="1:6" s="1068" customFormat="1" ht="11.25">
      <c r="A82" s="93"/>
      <c r="B82" s="93"/>
      <c r="C82" s="93"/>
      <c r="D82" s="93"/>
      <c r="E82" s="93"/>
      <c r="F82" s="93"/>
    </row>
    <row r="83" spans="1:6" s="1068" customFormat="1" ht="11.25">
      <c r="A83" s="93"/>
      <c r="B83" s="93"/>
      <c r="C83" s="93"/>
      <c r="D83" s="93"/>
      <c r="E83" s="93"/>
      <c r="F83" s="93"/>
    </row>
    <row r="84" spans="1:6" s="1068" customFormat="1" ht="11.25">
      <c r="A84" s="93"/>
      <c r="B84" s="93"/>
      <c r="C84" s="93"/>
      <c r="D84" s="93"/>
      <c r="E84" s="93"/>
      <c r="F84" s="93"/>
    </row>
  </sheetData>
  <sheetProtection selectLockedCells="1"/>
  <mergeCells count="18">
    <mergeCell ref="A3:F3"/>
    <mergeCell ref="G3:M3"/>
    <mergeCell ref="A4:F4"/>
    <mergeCell ref="A6:A9"/>
    <mergeCell ref="C6:F7"/>
    <mergeCell ref="G6:J7"/>
    <mergeCell ref="K6:K9"/>
    <mergeCell ref="L6:L9"/>
    <mergeCell ref="M6:M9"/>
    <mergeCell ref="C8:C9"/>
    <mergeCell ref="J8:J9"/>
    <mergeCell ref="N18:N23"/>
    <mergeCell ref="D8:D9"/>
    <mergeCell ref="E8:E9"/>
    <mergeCell ref="F8:F9"/>
    <mergeCell ref="G8:G9"/>
    <mergeCell ref="H8:H9"/>
    <mergeCell ref="I8:I9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6" max="41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0"/>
  </sheetPr>
  <dimension ref="A1:F103"/>
  <sheetViews>
    <sheetView view="pageBreakPreview" topLeftCell="A10" zoomScaleNormal="100" zoomScaleSheetLayoutView="100" workbookViewId="0">
      <selection activeCell="A16" sqref="A16:XFD38"/>
    </sheetView>
  </sheetViews>
  <sheetFormatPr defaultRowHeight="14.25"/>
  <cols>
    <col min="1" max="1" width="7.625" style="24" customWidth="1"/>
    <col min="2" max="2" width="13.625" style="24" customWidth="1"/>
    <col min="3" max="3" width="15.875" style="169" customWidth="1"/>
    <col min="4" max="6" width="15.125" style="169" customWidth="1"/>
    <col min="7" max="16384" width="9" style="1034"/>
  </cols>
  <sheetData>
    <row r="1" spans="1:6" s="957" customFormat="1" ht="14.1" customHeight="1">
      <c r="A1" s="931" t="s">
        <v>1065</v>
      </c>
      <c r="B1" s="955"/>
      <c r="C1" s="956"/>
      <c r="D1" s="956"/>
      <c r="E1" s="956"/>
      <c r="F1" s="934"/>
    </row>
    <row r="2" spans="1:6" s="170" customFormat="1" ht="14.1" customHeight="1">
      <c r="A2" s="24"/>
      <c r="B2" s="24"/>
      <c r="C2" s="169"/>
      <c r="D2" s="169"/>
      <c r="E2" s="169"/>
      <c r="F2" s="169"/>
    </row>
    <row r="3" spans="1:6" s="1069" customFormat="1" ht="20.100000000000001" customHeight="1">
      <c r="A3" s="2265" t="s">
        <v>560</v>
      </c>
      <c r="B3" s="2265"/>
      <c r="C3" s="2265"/>
      <c r="D3" s="2265"/>
      <c r="E3" s="2265"/>
      <c r="F3" s="2265"/>
    </row>
    <row r="4" spans="1:6" s="171" customFormat="1" ht="24" customHeight="1">
      <c r="A4" s="2266" t="s">
        <v>561</v>
      </c>
      <c r="B4" s="2266"/>
      <c r="C4" s="2266"/>
      <c r="D4" s="2266"/>
      <c r="E4" s="2266"/>
      <c r="F4" s="2266"/>
    </row>
    <row r="5" spans="1:6" s="86" customFormat="1" ht="18" customHeight="1" thickBot="1">
      <c r="A5" s="158" t="s">
        <v>159</v>
      </c>
      <c r="B5" s="12"/>
      <c r="C5" s="158"/>
      <c r="D5" s="158"/>
      <c r="E5" s="158"/>
      <c r="F5" s="172" t="s">
        <v>419</v>
      </c>
    </row>
    <row r="6" spans="1:6" s="1068" customFormat="1" ht="12.2" customHeight="1">
      <c r="A6" s="1857" t="s">
        <v>152</v>
      </c>
      <c r="B6" s="2139"/>
      <c r="C6" s="2267" t="s">
        <v>420</v>
      </c>
      <c r="D6" s="2270" t="s">
        <v>421</v>
      </c>
      <c r="E6" s="2270" t="s">
        <v>422</v>
      </c>
      <c r="F6" s="2273" t="s">
        <v>423</v>
      </c>
    </row>
    <row r="7" spans="1:6" s="1068" customFormat="1" ht="12.2" customHeight="1">
      <c r="A7" s="1859"/>
      <c r="B7" s="2140"/>
      <c r="C7" s="2268"/>
      <c r="D7" s="2271"/>
      <c r="E7" s="2271"/>
      <c r="F7" s="2274"/>
    </row>
    <row r="8" spans="1:6" s="1068" customFormat="1" ht="12.2" customHeight="1">
      <c r="A8" s="1859"/>
      <c r="B8" s="2140"/>
      <c r="C8" s="2268"/>
      <c r="D8" s="2271"/>
      <c r="E8" s="2271"/>
      <c r="F8" s="2274"/>
    </row>
    <row r="9" spans="1:6" s="1068" customFormat="1" ht="12.2" customHeight="1">
      <c r="A9" s="1860"/>
      <c r="B9" s="2141"/>
      <c r="C9" s="2269"/>
      <c r="D9" s="2272"/>
      <c r="E9" s="2272"/>
      <c r="F9" s="2275"/>
    </row>
    <row r="10" spans="1:6" s="1068" customFormat="1" ht="20.100000000000001" customHeight="1">
      <c r="A10" s="1795" t="s">
        <v>566</v>
      </c>
      <c r="B10" s="1796"/>
      <c r="C10" s="13">
        <v>1041</v>
      </c>
      <c r="D10" s="13">
        <v>1024</v>
      </c>
      <c r="E10" s="13">
        <v>17</v>
      </c>
      <c r="F10" s="13">
        <v>0</v>
      </c>
    </row>
    <row r="11" spans="1:6" s="1068" customFormat="1" ht="20.100000000000001" customHeight="1">
      <c r="A11" s="1795" t="s">
        <v>936</v>
      </c>
      <c r="B11" s="1796"/>
      <c r="C11" s="13">
        <v>5026</v>
      </c>
      <c r="D11" s="13">
        <v>4980</v>
      </c>
      <c r="E11" s="13">
        <v>46</v>
      </c>
      <c r="F11" s="13">
        <v>0</v>
      </c>
    </row>
    <row r="12" spans="1:6" s="1068" customFormat="1" ht="20.100000000000001" customHeight="1">
      <c r="A12" s="1795" t="s">
        <v>1009</v>
      </c>
      <c r="B12" s="1796"/>
      <c r="C12" s="13">
        <v>6164</v>
      </c>
      <c r="D12" s="13">
        <v>6091</v>
      </c>
      <c r="E12" s="13">
        <v>73</v>
      </c>
      <c r="F12" s="13">
        <v>0</v>
      </c>
    </row>
    <row r="13" spans="1:6" s="1068" customFormat="1" ht="20.100000000000001" customHeight="1">
      <c r="A13" s="1795" t="s">
        <v>1010</v>
      </c>
      <c r="B13" s="1796"/>
      <c r="C13" s="13">
        <v>6101</v>
      </c>
      <c r="D13" s="13">
        <v>6051</v>
      </c>
      <c r="E13" s="13">
        <v>50</v>
      </c>
      <c r="F13" s="13">
        <v>0</v>
      </c>
    </row>
    <row r="14" spans="1:6" s="173" customFormat="1" ht="20.100000000000001" customHeight="1">
      <c r="A14" s="1791" t="s">
        <v>1088</v>
      </c>
      <c r="B14" s="1792"/>
      <c r="C14" s="15">
        <f>SUM(C16:C38)</f>
        <v>6013</v>
      </c>
      <c r="D14" s="15">
        <f>SUM(D16:D38)</f>
        <v>5961</v>
      </c>
      <c r="E14" s="15">
        <f>SUM(E16:E38)</f>
        <v>52</v>
      </c>
      <c r="F14" s="15">
        <f>SUM(F16:F38)</f>
        <v>0</v>
      </c>
    </row>
    <row r="15" spans="1:6" s="1068" customFormat="1" ht="13.15" customHeight="1">
      <c r="A15" s="1046"/>
      <c r="B15" s="1047"/>
      <c r="C15" s="13"/>
      <c r="D15" s="13"/>
      <c r="E15" s="13"/>
      <c r="F15" s="13"/>
    </row>
    <row r="16" spans="1:6" s="1227" customFormat="1" ht="17.45" customHeight="1">
      <c r="A16" s="1192" t="s">
        <v>224</v>
      </c>
      <c r="B16" s="1193" t="s">
        <v>225</v>
      </c>
      <c r="C16" s="910">
        <f t="shared" ref="C16:C38" si="0">D16+E16+F16</f>
        <v>705</v>
      </c>
      <c r="D16" s="1255">
        <v>705</v>
      </c>
      <c r="E16" s="1190"/>
      <c r="F16" s="1190"/>
    </row>
    <row r="17" spans="1:6" s="1227" customFormat="1" ht="17.45" customHeight="1">
      <c r="A17" s="1192" t="s">
        <v>226</v>
      </c>
      <c r="B17" s="1193" t="s">
        <v>227</v>
      </c>
      <c r="C17" s="910">
        <f t="shared" si="0"/>
        <v>330</v>
      </c>
      <c r="D17" s="1255">
        <v>330</v>
      </c>
      <c r="E17" s="1190"/>
      <c r="F17" s="1190"/>
    </row>
    <row r="18" spans="1:6" s="1227" customFormat="1" ht="17.45" customHeight="1">
      <c r="A18" s="1192" t="s">
        <v>228</v>
      </c>
      <c r="B18" s="1193" t="s">
        <v>229</v>
      </c>
      <c r="C18" s="910">
        <f t="shared" si="0"/>
        <v>217</v>
      </c>
      <c r="D18" s="1255">
        <v>216</v>
      </c>
      <c r="E18" s="1190">
        <v>1</v>
      </c>
      <c r="F18" s="1190"/>
    </row>
    <row r="19" spans="1:6" s="1227" customFormat="1" ht="17.45" customHeight="1">
      <c r="A19" s="1192" t="s">
        <v>230</v>
      </c>
      <c r="B19" s="1193" t="s">
        <v>231</v>
      </c>
      <c r="C19" s="910">
        <f t="shared" si="0"/>
        <v>532</v>
      </c>
      <c r="D19" s="1255">
        <v>525</v>
      </c>
      <c r="E19" s="1190">
        <v>7</v>
      </c>
      <c r="F19" s="1190"/>
    </row>
    <row r="20" spans="1:6" s="1227" customFormat="1" ht="17.45" customHeight="1">
      <c r="A20" s="1192" t="s">
        <v>232</v>
      </c>
      <c r="B20" s="1193" t="s">
        <v>233</v>
      </c>
      <c r="C20" s="910">
        <f t="shared" si="0"/>
        <v>418</v>
      </c>
      <c r="D20" s="1255">
        <v>413</v>
      </c>
      <c r="E20" s="1190">
        <v>5</v>
      </c>
      <c r="F20" s="1190"/>
    </row>
    <row r="21" spans="1:6" s="1227" customFormat="1" ht="17.45" customHeight="1">
      <c r="A21" s="1192" t="s">
        <v>234</v>
      </c>
      <c r="B21" s="1193" t="s">
        <v>235</v>
      </c>
      <c r="C21" s="910">
        <f t="shared" si="0"/>
        <v>371</v>
      </c>
      <c r="D21" s="1255">
        <v>354</v>
      </c>
      <c r="E21" s="1190">
        <v>17</v>
      </c>
      <c r="F21" s="1190"/>
    </row>
    <row r="22" spans="1:6" s="1227" customFormat="1" ht="17.45" customHeight="1">
      <c r="A22" s="1192" t="s">
        <v>236</v>
      </c>
      <c r="B22" s="1193" t="s">
        <v>237</v>
      </c>
      <c r="C22" s="910">
        <f t="shared" si="0"/>
        <v>252</v>
      </c>
      <c r="D22" s="1255">
        <v>247</v>
      </c>
      <c r="E22" s="1190">
        <v>5</v>
      </c>
      <c r="F22" s="1190"/>
    </row>
    <row r="23" spans="1:6" s="1227" customFormat="1" ht="17.45" customHeight="1">
      <c r="A23" s="1192" t="s">
        <v>238</v>
      </c>
      <c r="B23" s="1193" t="s">
        <v>239</v>
      </c>
      <c r="C23" s="910">
        <f t="shared" si="0"/>
        <v>583</v>
      </c>
      <c r="D23" s="1255">
        <v>583</v>
      </c>
      <c r="E23" s="1190"/>
      <c r="F23" s="1190"/>
    </row>
    <row r="24" spans="1:6" s="1227" customFormat="1" ht="17.45" customHeight="1">
      <c r="A24" s="1192" t="s">
        <v>240</v>
      </c>
      <c r="B24" s="1193" t="s">
        <v>241</v>
      </c>
      <c r="C24" s="910">
        <f t="shared" si="0"/>
        <v>402</v>
      </c>
      <c r="D24" s="1255">
        <v>393</v>
      </c>
      <c r="E24" s="1190">
        <v>9</v>
      </c>
      <c r="F24" s="1190"/>
    </row>
    <row r="25" spans="1:6" s="1227" customFormat="1" ht="17.45" customHeight="1">
      <c r="A25" s="1192" t="s">
        <v>242</v>
      </c>
      <c r="B25" s="1193" t="s">
        <v>243</v>
      </c>
      <c r="C25" s="910">
        <f t="shared" si="0"/>
        <v>248</v>
      </c>
      <c r="D25" s="1255">
        <v>247</v>
      </c>
      <c r="E25" s="1190">
        <v>1</v>
      </c>
      <c r="F25" s="1190"/>
    </row>
    <row r="26" spans="1:6" s="1227" customFormat="1" ht="17.45" customHeight="1">
      <c r="A26" s="1192" t="s">
        <v>244</v>
      </c>
      <c r="B26" s="1193" t="s">
        <v>245</v>
      </c>
      <c r="C26" s="910">
        <f t="shared" si="0"/>
        <v>134</v>
      </c>
      <c r="D26" s="1255">
        <v>134</v>
      </c>
      <c r="E26" s="1190"/>
      <c r="F26" s="1190"/>
    </row>
    <row r="27" spans="1:6" s="1227" customFormat="1" ht="17.45" customHeight="1">
      <c r="A27" s="1192" t="s">
        <v>246</v>
      </c>
      <c r="B27" s="1193" t="s">
        <v>247</v>
      </c>
      <c r="C27" s="910">
        <f t="shared" si="0"/>
        <v>240</v>
      </c>
      <c r="D27" s="1255">
        <v>239</v>
      </c>
      <c r="E27" s="1190">
        <v>1</v>
      </c>
      <c r="F27" s="1190"/>
    </row>
    <row r="28" spans="1:6" s="1227" customFormat="1" ht="17.45" customHeight="1">
      <c r="A28" s="1192" t="s">
        <v>248</v>
      </c>
      <c r="B28" s="1193" t="s">
        <v>249</v>
      </c>
      <c r="C28" s="910">
        <f t="shared" si="0"/>
        <v>160</v>
      </c>
      <c r="D28" s="1255">
        <v>160</v>
      </c>
      <c r="E28" s="1190"/>
      <c r="F28" s="1190"/>
    </row>
    <row r="29" spans="1:6" s="1227" customFormat="1" ht="17.45" customHeight="1">
      <c r="A29" s="1192" t="s">
        <v>250</v>
      </c>
      <c r="B29" s="1193" t="s">
        <v>251</v>
      </c>
      <c r="C29" s="910">
        <f t="shared" si="0"/>
        <v>123</v>
      </c>
      <c r="D29" s="1255">
        <v>123</v>
      </c>
      <c r="E29" s="1190"/>
      <c r="F29" s="1190"/>
    </row>
    <row r="30" spans="1:6" s="1227" customFormat="1" ht="17.45" customHeight="1">
      <c r="A30" s="1192" t="s">
        <v>252</v>
      </c>
      <c r="B30" s="1193" t="s">
        <v>253</v>
      </c>
      <c r="C30" s="910">
        <f t="shared" si="0"/>
        <v>102</v>
      </c>
      <c r="D30" s="1255">
        <v>102</v>
      </c>
      <c r="E30" s="1190"/>
      <c r="F30" s="1190"/>
    </row>
    <row r="31" spans="1:6" s="1227" customFormat="1" ht="17.45" customHeight="1">
      <c r="A31" s="1192" t="s">
        <v>254</v>
      </c>
      <c r="B31" s="1193" t="s">
        <v>255</v>
      </c>
      <c r="C31" s="910">
        <f t="shared" si="0"/>
        <v>151</v>
      </c>
      <c r="D31" s="1255">
        <v>150</v>
      </c>
      <c r="E31" s="1255">
        <v>1</v>
      </c>
      <c r="F31" s="1190"/>
    </row>
    <row r="32" spans="1:6" s="1227" customFormat="1" ht="17.45" customHeight="1">
      <c r="A32" s="1192" t="s">
        <v>256</v>
      </c>
      <c r="B32" s="1193" t="s">
        <v>257</v>
      </c>
      <c r="C32" s="910">
        <f t="shared" si="0"/>
        <v>100</v>
      </c>
      <c r="D32" s="1255">
        <v>99</v>
      </c>
      <c r="E32" s="1190">
        <v>1</v>
      </c>
      <c r="F32" s="1190"/>
    </row>
    <row r="33" spans="1:6" s="1227" customFormat="1" ht="17.45" customHeight="1">
      <c r="A33" s="1192" t="s">
        <v>258</v>
      </c>
      <c r="B33" s="1193" t="s">
        <v>259</v>
      </c>
      <c r="C33" s="910">
        <f t="shared" si="0"/>
        <v>160</v>
      </c>
      <c r="D33" s="1255">
        <v>160</v>
      </c>
      <c r="E33" s="1190"/>
      <c r="F33" s="1190"/>
    </row>
    <row r="34" spans="1:6" s="1227" customFormat="1" ht="17.45" customHeight="1">
      <c r="A34" s="1192" t="s">
        <v>260</v>
      </c>
      <c r="B34" s="1193" t="s">
        <v>261</v>
      </c>
      <c r="C34" s="910">
        <f t="shared" si="0"/>
        <v>192</v>
      </c>
      <c r="D34" s="1255">
        <v>192</v>
      </c>
      <c r="E34" s="1190"/>
      <c r="F34" s="1190"/>
    </row>
    <row r="35" spans="1:6" s="1227" customFormat="1" ht="17.45" customHeight="1">
      <c r="A35" s="1192" t="s">
        <v>262</v>
      </c>
      <c r="B35" s="1193" t="s">
        <v>263</v>
      </c>
      <c r="C35" s="910">
        <f t="shared" si="0"/>
        <v>209</v>
      </c>
      <c r="D35" s="1255">
        <v>206</v>
      </c>
      <c r="E35" s="1190">
        <v>3</v>
      </c>
      <c r="F35" s="1190"/>
    </row>
    <row r="36" spans="1:6" s="1227" customFormat="1" ht="17.45" customHeight="1">
      <c r="A36" s="1192" t="s">
        <v>264</v>
      </c>
      <c r="B36" s="1193" t="s">
        <v>265</v>
      </c>
      <c r="C36" s="910">
        <f t="shared" si="0"/>
        <v>219</v>
      </c>
      <c r="D36" s="1255">
        <v>219</v>
      </c>
      <c r="E36" s="1190"/>
      <c r="F36" s="1190"/>
    </row>
    <row r="37" spans="1:6" s="1227" customFormat="1" ht="17.45" customHeight="1">
      <c r="A37" s="1192" t="s">
        <v>266</v>
      </c>
      <c r="B37" s="1193" t="s">
        <v>267</v>
      </c>
      <c r="C37" s="910">
        <f t="shared" si="0"/>
        <v>154</v>
      </c>
      <c r="D37" s="1255">
        <v>154</v>
      </c>
      <c r="E37" s="1190"/>
      <c r="F37" s="1190"/>
    </row>
    <row r="38" spans="1:6" s="1227" customFormat="1" ht="17.45" customHeight="1" thickBot="1">
      <c r="A38" s="1237" t="s">
        <v>268</v>
      </c>
      <c r="B38" s="1266" t="s">
        <v>269</v>
      </c>
      <c r="C38" s="1267">
        <f t="shared" si="0"/>
        <v>11</v>
      </c>
      <c r="D38" s="1268">
        <v>10</v>
      </c>
      <c r="E38" s="1268">
        <v>1</v>
      </c>
      <c r="F38" s="1268"/>
    </row>
    <row r="39" spans="1:6" s="99" customFormat="1" ht="15" customHeight="1">
      <c r="A39" s="176" t="s">
        <v>761</v>
      </c>
      <c r="B39" s="177"/>
      <c r="C39" s="25"/>
      <c r="E39" s="25"/>
      <c r="F39" s="191" t="s">
        <v>1081</v>
      </c>
    </row>
    <row r="40" spans="1:6" s="99" customFormat="1" ht="15" customHeight="1">
      <c r="A40" s="176" t="s">
        <v>945</v>
      </c>
      <c r="B40" s="177"/>
      <c r="C40" s="25"/>
      <c r="E40" s="25"/>
      <c r="F40" s="178"/>
    </row>
    <row r="41" spans="1:6" s="180" customFormat="1" ht="10.5">
      <c r="A41" s="165"/>
      <c r="B41" s="165"/>
      <c r="C41" s="179"/>
      <c r="D41" s="179"/>
      <c r="E41" s="179"/>
      <c r="F41" s="179"/>
    </row>
    <row r="42" spans="1:6" s="1068" customFormat="1" ht="11.25">
      <c r="A42" s="23"/>
      <c r="B42" s="23"/>
      <c r="C42" s="181"/>
      <c r="D42" s="181"/>
      <c r="E42" s="181"/>
      <c r="F42" s="181"/>
    </row>
    <row r="43" spans="1:6" s="1068" customFormat="1" ht="11.25">
      <c r="A43" s="23"/>
      <c r="B43" s="23"/>
      <c r="C43" s="181"/>
      <c r="D43" s="181"/>
      <c r="E43" s="181"/>
      <c r="F43" s="181"/>
    </row>
    <row r="44" spans="1:6" s="1068" customFormat="1" ht="11.25">
      <c r="A44" s="23"/>
      <c r="B44" s="23"/>
      <c r="C44" s="181"/>
      <c r="D44" s="181"/>
      <c r="E44" s="181"/>
      <c r="F44" s="181"/>
    </row>
    <row r="45" spans="1:6" s="1068" customFormat="1" ht="11.25">
      <c r="A45" s="23"/>
      <c r="B45" s="23"/>
      <c r="C45" s="181"/>
      <c r="D45" s="181"/>
      <c r="E45" s="181"/>
      <c r="F45" s="181"/>
    </row>
    <row r="46" spans="1:6" s="1068" customFormat="1" ht="11.25">
      <c r="A46" s="23"/>
      <c r="B46" s="23"/>
      <c r="C46" s="181"/>
      <c r="D46" s="181"/>
      <c r="E46" s="181"/>
      <c r="F46" s="181"/>
    </row>
    <row r="47" spans="1:6" s="1068" customFormat="1" ht="11.25">
      <c r="A47" s="23"/>
      <c r="B47" s="23"/>
      <c r="C47" s="181"/>
      <c r="D47" s="181"/>
      <c r="E47" s="181"/>
      <c r="F47" s="181"/>
    </row>
    <row r="48" spans="1:6" s="1068" customFormat="1" ht="11.25">
      <c r="A48" s="23"/>
      <c r="B48" s="23"/>
      <c r="C48" s="181"/>
      <c r="D48" s="181"/>
      <c r="E48" s="181"/>
      <c r="F48" s="181"/>
    </row>
    <row r="49" spans="1:6" s="93" customFormat="1" ht="11.25">
      <c r="A49" s="23"/>
      <c r="B49" s="23"/>
      <c r="C49" s="181"/>
      <c r="D49" s="181"/>
      <c r="E49" s="181"/>
      <c r="F49" s="181"/>
    </row>
    <row r="50" spans="1:6" s="93" customFormat="1" ht="11.25">
      <c r="A50" s="23"/>
      <c r="B50" s="23"/>
      <c r="C50" s="181"/>
      <c r="D50" s="181"/>
      <c r="E50" s="181"/>
      <c r="F50" s="181"/>
    </row>
    <row r="51" spans="1:6" s="93" customFormat="1" ht="11.25">
      <c r="A51" s="23"/>
      <c r="B51" s="23"/>
      <c r="C51" s="181"/>
      <c r="D51" s="181"/>
      <c r="E51" s="181"/>
      <c r="F51" s="181"/>
    </row>
    <row r="52" spans="1:6" s="93" customFormat="1" ht="11.25">
      <c r="A52" s="23"/>
      <c r="B52" s="23"/>
      <c r="C52" s="181"/>
      <c r="D52" s="181"/>
      <c r="E52" s="181"/>
      <c r="F52" s="181"/>
    </row>
    <row r="53" spans="1:6" s="93" customFormat="1" ht="11.25">
      <c r="A53" s="23"/>
      <c r="B53" s="23"/>
      <c r="C53" s="181"/>
      <c r="D53" s="181"/>
      <c r="E53" s="181"/>
      <c r="F53" s="181"/>
    </row>
    <row r="54" spans="1:6" s="93" customFormat="1" ht="11.25">
      <c r="A54" s="23"/>
      <c r="B54" s="23"/>
      <c r="C54" s="181"/>
      <c r="D54" s="181"/>
      <c r="E54" s="181"/>
      <c r="F54" s="181"/>
    </row>
    <row r="55" spans="1:6" s="93" customFormat="1" ht="11.25">
      <c r="A55" s="23"/>
      <c r="B55" s="23"/>
      <c r="C55" s="181"/>
      <c r="D55" s="181"/>
      <c r="E55" s="181"/>
      <c r="F55" s="181"/>
    </row>
    <row r="56" spans="1:6" s="93" customFormat="1" ht="11.25">
      <c r="A56" s="23"/>
      <c r="B56" s="23"/>
      <c r="C56" s="181"/>
      <c r="D56" s="181"/>
      <c r="E56" s="181"/>
      <c r="F56" s="181"/>
    </row>
    <row r="57" spans="1:6" s="93" customFormat="1" ht="11.25">
      <c r="A57" s="23"/>
      <c r="B57" s="23"/>
      <c r="C57" s="181"/>
      <c r="D57" s="181"/>
      <c r="E57" s="181"/>
      <c r="F57" s="181"/>
    </row>
    <row r="58" spans="1:6" s="93" customFormat="1" ht="11.25">
      <c r="A58" s="23"/>
      <c r="B58" s="23"/>
      <c r="C58" s="181"/>
      <c r="D58" s="181"/>
      <c r="E58" s="181"/>
      <c r="F58" s="181"/>
    </row>
    <row r="59" spans="1:6" s="93" customFormat="1" ht="11.25">
      <c r="A59" s="23"/>
      <c r="B59" s="23"/>
      <c r="C59" s="181"/>
      <c r="D59" s="181"/>
      <c r="E59" s="181"/>
      <c r="F59" s="181"/>
    </row>
    <row r="60" spans="1:6" s="93" customFormat="1" ht="11.25">
      <c r="A60" s="23"/>
      <c r="B60" s="23"/>
      <c r="C60" s="181"/>
      <c r="D60" s="181"/>
      <c r="E60" s="181"/>
      <c r="F60" s="181"/>
    </row>
    <row r="61" spans="1:6" s="93" customFormat="1" ht="11.25">
      <c r="A61" s="23"/>
      <c r="B61" s="23"/>
      <c r="C61" s="181"/>
      <c r="D61" s="181"/>
      <c r="E61" s="181"/>
      <c r="F61" s="181"/>
    </row>
    <row r="62" spans="1:6" s="93" customFormat="1" ht="11.25">
      <c r="A62" s="23"/>
      <c r="B62" s="23"/>
      <c r="C62" s="181"/>
      <c r="D62" s="181"/>
      <c r="E62" s="181"/>
      <c r="F62" s="181"/>
    </row>
    <row r="63" spans="1:6" s="93" customFormat="1" ht="11.25">
      <c r="A63" s="23"/>
      <c r="B63" s="23"/>
      <c r="C63" s="181"/>
      <c r="D63" s="181"/>
      <c r="E63" s="181"/>
      <c r="F63" s="181"/>
    </row>
    <row r="64" spans="1:6" s="93" customFormat="1" ht="11.25">
      <c r="A64" s="23"/>
      <c r="B64" s="23"/>
      <c r="C64" s="181"/>
      <c r="D64" s="181"/>
      <c r="E64" s="181"/>
      <c r="F64" s="181"/>
    </row>
    <row r="65" spans="1:6" s="93" customFormat="1" ht="11.25">
      <c r="A65" s="23"/>
      <c r="B65" s="23"/>
      <c r="C65" s="181"/>
      <c r="D65" s="181"/>
      <c r="E65" s="181"/>
      <c r="F65" s="181"/>
    </row>
    <row r="66" spans="1:6" s="93" customFormat="1" ht="11.25">
      <c r="A66" s="23"/>
      <c r="B66" s="23"/>
      <c r="C66" s="181"/>
      <c r="D66" s="181"/>
      <c r="E66" s="181"/>
      <c r="F66" s="181"/>
    </row>
    <row r="67" spans="1:6" s="93" customFormat="1" ht="11.25">
      <c r="A67" s="23"/>
      <c r="B67" s="23"/>
      <c r="C67" s="181"/>
      <c r="D67" s="181"/>
      <c r="E67" s="181"/>
      <c r="F67" s="181"/>
    </row>
    <row r="68" spans="1:6" s="93" customFormat="1" ht="11.25">
      <c r="A68" s="23"/>
      <c r="B68" s="23"/>
      <c r="C68" s="181"/>
      <c r="D68" s="181"/>
      <c r="E68" s="181"/>
      <c r="F68" s="181"/>
    </row>
    <row r="69" spans="1:6" s="93" customFormat="1" ht="11.25">
      <c r="A69" s="23"/>
      <c r="B69" s="23"/>
      <c r="C69" s="181"/>
      <c r="D69" s="181"/>
      <c r="E69" s="181"/>
      <c r="F69" s="181"/>
    </row>
    <row r="70" spans="1:6" s="93" customFormat="1" ht="11.25">
      <c r="A70" s="23"/>
      <c r="B70" s="23"/>
      <c r="C70" s="181"/>
      <c r="D70" s="181"/>
      <c r="E70" s="181"/>
      <c r="F70" s="181"/>
    </row>
    <row r="71" spans="1:6" s="93" customFormat="1" ht="11.25">
      <c r="A71" s="23"/>
      <c r="B71" s="23"/>
      <c r="C71" s="181"/>
      <c r="D71" s="181"/>
      <c r="E71" s="181"/>
      <c r="F71" s="181"/>
    </row>
    <row r="72" spans="1:6" s="93" customFormat="1" ht="11.25">
      <c r="A72" s="23"/>
      <c r="B72" s="23"/>
      <c r="C72" s="181"/>
      <c r="D72" s="181"/>
      <c r="E72" s="181"/>
      <c r="F72" s="181"/>
    </row>
    <row r="73" spans="1:6" s="93" customFormat="1" ht="11.25">
      <c r="A73" s="23"/>
      <c r="B73" s="23"/>
      <c r="C73" s="181"/>
      <c r="D73" s="181"/>
      <c r="E73" s="181"/>
      <c r="F73" s="181"/>
    </row>
    <row r="74" spans="1:6" s="93" customFormat="1" ht="11.25">
      <c r="A74" s="23"/>
      <c r="B74" s="23"/>
      <c r="C74" s="181"/>
      <c r="D74" s="181"/>
      <c r="E74" s="181"/>
      <c r="F74" s="181"/>
    </row>
    <row r="75" spans="1:6" s="93" customFormat="1" ht="11.25">
      <c r="A75" s="23"/>
      <c r="B75" s="23"/>
      <c r="C75" s="181"/>
      <c r="D75" s="181"/>
      <c r="E75" s="181"/>
      <c r="F75" s="181"/>
    </row>
    <row r="76" spans="1:6" s="93" customFormat="1" ht="11.25">
      <c r="A76" s="23"/>
      <c r="B76" s="23"/>
      <c r="C76" s="181"/>
      <c r="D76" s="181"/>
      <c r="E76" s="181"/>
      <c r="F76" s="181"/>
    </row>
    <row r="77" spans="1:6" s="93" customFormat="1" ht="11.25">
      <c r="A77" s="23"/>
      <c r="B77" s="23"/>
      <c r="C77" s="181"/>
      <c r="D77" s="181"/>
      <c r="E77" s="181"/>
      <c r="F77" s="181"/>
    </row>
    <row r="78" spans="1:6" s="93" customFormat="1" ht="11.25">
      <c r="A78" s="23"/>
      <c r="B78" s="23"/>
      <c r="C78" s="181"/>
      <c r="D78" s="181"/>
      <c r="E78" s="181"/>
      <c r="F78" s="181"/>
    </row>
    <row r="79" spans="1:6" s="93" customFormat="1" ht="11.25">
      <c r="A79" s="23"/>
      <c r="B79" s="23"/>
      <c r="C79" s="181"/>
      <c r="D79" s="181"/>
      <c r="E79" s="181"/>
      <c r="F79" s="181"/>
    </row>
    <row r="80" spans="1:6" s="93" customFormat="1" ht="11.25">
      <c r="A80" s="23"/>
      <c r="B80" s="23"/>
      <c r="C80" s="181"/>
      <c r="D80" s="181"/>
      <c r="E80" s="181"/>
      <c r="F80" s="181"/>
    </row>
    <row r="81" spans="1:6" s="93" customFormat="1" ht="11.25">
      <c r="A81" s="23"/>
      <c r="B81" s="23"/>
      <c r="C81" s="181"/>
      <c r="D81" s="181"/>
      <c r="E81" s="181"/>
      <c r="F81" s="181"/>
    </row>
    <row r="82" spans="1:6" s="93" customFormat="1" ht="11.25">
      <c r="A82" s="23"/>
      <c r="B82" s="23"/>
      <c r="C82" s="181"/>
      <c r="D82" s="181"/>
      <c r="E82" s="181"/>
      <c r="F82" s="181"/>
    </row>
    <row r="83" spans="1:6" s="93" customFormat="1" ht="11.25">
      <c r="A83" s="23"/>
      <c r="B83" s="23"/>
      <c r="C83" s="181"/>
      <c r="D83" s="181"/>
      <c r="E83" s="181"/>
      <c r="F83" s="181"/>
    </row>
    <row r="84" spans="1:6" s="93" customFormat="1" ht="11.25">
      <c r="A84" s="23"/>
      <c r="B84" s="23"/>
      <c r="C84" s="181"/>
      <c r="D84" s="181"/>
      <c r="E84" s="181"/>
      <c r="F84" s="181"/>
    </row>
    <row r="85" spans="1:6" s="93" customFormat="1" ht="11.25">
      <c r="A85" s="23"/>
      <c r="B85" s="23"/>
      <c r="C85" s="181"/>
      <c r="D85" s="181"/>
      <c r="E85" s="181"/>
      <c r="F85" s="181"/>
    </row>
    <row r="86" spans="1:6" s="93" customFormat="1" ht="11.25">
      <c r="A86" s="23"/>
      <c r="B86" s="23"/>
      <c r="C86" s="181"/>
      <c r="D86" s="181"/>
      <c r="E86" s="181"/>
      <c r="F86" s="181"/>
    </row>
    <row r="87" spans="1:6" s="93" customFormat="1" ht="11.25">
      <c r="A87" s="23"/>
      <c r="B87" s="23"/>
      <c r="C87" s="181"/>
      <c r="D87" s="181"/>
      <c r="E87" s="181"/>
      <c r="F87" s="181"/>
    </row>
    <row r="88" spans="1:6" s="93" customFormat="1" ht="11.25">
      <c r="A88" s="23"/>
      <c r="B88" s="23"/>
      <c r="C88" s="181"/>
      <c r="D88" s="181"/>
      <c r="E88" s="181"/>
      <c r="F88" s="181"/>
    </row>
    <row r="89" spans="1:6" s="93" customFormat="1" ht="11.25">
      <c r="A89" s="23"/>
      <c r="B89" s="23"/>
      <c r="C89" s="181"/>
      <c r="D89" s="181"/>
      <c r="E89" s="181"/>
      <c r="F89" s="181"/>
    </row>
    <row r="90" spans="1:6" s="93" customFormat="1" ht="11.25">
      <c r="A90" s="23"/>
      <c r="B90" s="23"/>
      <c r="C90" s="181"/>
      <c r="D90" s="181"/>
      <c r="E90" s="181"/>
      <c r="F90" s="181"/>
    </row>
    <row r="91" spans="1:6" s="93" customFormat="1" ht="11.25">
      <c r="A91" s="23"/>
      <c r="B91" s="23"/>
      <c r="C91" s="181"/>
      <c r="D91" s="181"/>
      <c r="E91" s="181"/>
      <c r="F91" s="181"/>
    </row>
    <row r="92" spans="1:6" s="93" customFormat="1" ht="11.25">
      <c r="A92" s="23"/>
      <c r="B92" s="23"/>
      <c r="C92" s="181"/>
      <c r="D92" s="181"/>
      <c r="E92" s="181"/>
      <c r="F92" s="181"/>
    </row>
    <row r="93" spans="1:6" s="93" customFormat="1" ht="11.25">
      <c r="A93" s="23"/>
      <c r="B93" s="23"/>
      <c r="C93" s="181"/>
      <c r="D93" s="181"/>
      <c r="E93" s="181"/>
      <c r="F93" s="181"/>
    </row>
    <row r="94" spans="1:6" s="93" customFormat="1" ht="11.25">
      <c r="A94" s="23"/>
      <c r="B94" s="23"/>
      <c r="C94" s="181"/>
      <c r="D94" s="181"/>
      <c r="E94" s="181"/>
      <c r="F94" s="181"/>
    </row>
    <row r="95" spans="1:6" s="93" customFormat="1" ht="11.25">
      <c r="A95" s="23"/>
      <c r="B95" s="23"/>
      <c r="C95" s="181"/>
      <c r="D95" s="181"/>
      <c r="E95" s="181"/>
      <c r="F95" s="181"/>
    </row>
    <row r="96" spans="1:6" s="93" customFormat="1" ht="11.25">
      <c r="A96" s="23"/>
      <c r="B96" s="23"/>
      <c r="C96" s="181"/>
      <c r="D96" s="181"/>
      <c r="E96" s="181"/>
      <c r="F96" s="181"/>
    </row>
    <row r="97" spans="1:6" s="93" customFormat="1" ht="11.25">
      <c r="A97" s="23"/>
      <c r="B97" s="23"/>
      <c r="C97" s="181"/>
      <c r="D97" s="181"/>
      <c r="E97" s="181"/>
      <c r="F97" s="181"/>
    </row>
    <row r="98" spans="1:6" s="93" customFormat="1" ht="11.25">
      <c r="A98" s="23"/>
      <c r="B98" s="23"/>
      <c r="C98" s="181"/>
      <c r="D98" s="181"/>
      <c r="E98" s="181"/>
      <c r="F98" s="181"/>
    </row>
    <row r="99" spans="1:6" s="93" customFormat="1" ht="11.25">
      <c r="A99" s="23"/>
      <c r="B99" s="23"/>
      <c r="C99" s="181"/>
      <c r="D99" s="181"/>
      <c r="E99" s="181"/>
      <c r="F99" s="181"/>
    </row>
    <row r="100" spans="1:6" s="93" customFormat="1" ht="11.25">
      <c r="A100" s="23"/>
      <c r="B100" s="23"/>
      <c r="C100" s="181"/>
      <c r="D100" s="181"/>
      <c r="E100" s="181"/>
      <c r="F100" s="181"/>
    </row>
    <row r="101" spans="1:6" s="93" customFormat="1" ht="11.25">
      <c r="A101" s="23"/>
      <c r="B101" s="23"/>
      <c r="C101" s="181"/>
      <c r="D101" s="181"/>
      <c r="E101" s="181"/>
      <c r="F101" s="181"/>
    </row>
    <row r="102" spans="1:6" s="93" customFormat="1" ht="11.25">
      <c r="A102" s="23"/>
      <c r="B102" s="23"/>
      <c r="C102" s="181"/>
      <c r="D102" s="181"/>
      <c r="E102" s="181"/>
      <c r="F102" s="181"/>
    </row>
    <row r="103" spans="1:6" s="93" customFormat="1" ht="11.25">
      <c r="A103" s="23"/>
      <c r="B103" s="23"/>
      <c r="C103" s="181"/>
      <c r="D103" s="181"/>
      <c r="E103" s="181"/>
      <c r="F103" s="181"/>
    </row>
  </sheetData>
  <sheetProtection selectLockedCells="1"/>
  <mergeCells count="12">
    <mergeCell ref="A14:B14"/>
    <mergeCell ref="A3:F3"/>
    <mergeCell ref="A4:F4"/>
    <mergeCell ref="A6:B9"/>
    <mergeCell ref="C6:C9"/>
    <mergeCell ref="D6:D9"/>
    <mergeCell ref="A10:B10"/>
    <mergeCell ref="E6:E9"/>
    <mergeCell ref="F6:F9"/>
    <mergeCell ref="A11:B11"/>
    <mergeCell ref="A12:B12"/>
    <mergeCell ref="A13:B13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Q101"/>
  <sheetViews>
    <sheetView view="pageBreakPreview" topLeftCell="A4" zoomScaleNormal="100" zoomScaleSheetLayoutView="100" workbookViewId="0">
      <selection activeCell="G19" sqref="G19"/>
    </sheetView>
  </sheetViews>
  <sheetFormatPr defaultRowHeight="14.25"/>
  <cols>
    <col min="1" max="1" width="5.625" style="74" customWidth="1"/>
    <col min="2" max="2" width="8.625" style="74" customWidth="1"/>
    <col min="3" max="4" width="7.625" style="74" customWidth="1"/>
    <col min="5" max="5" width="7.375" style="1034" customWidth="1"/>
    <col min="6" max="6" width="8.625" style="1034" customWidth="1"/>
    <col min="7" max="7" width="7.625" style="1034" customWidth="1"/>
    <col min="8" max="8" width="7.125" style="150" customWidth="1"/>
    <col min="9" max="9" width="6.875" style="150" customWidth="1"/>
    <col min="10" max="10" width="7.625" style="150" customWidth="1"/>
    <col min="11" max="16384" width="9" style="71"/>
  </cols>
  <sheetData>
    <row r="1" spans="1:17" s="933" customFormat="1" ht="14.1" customHeight="1">
      <c r="A1" s="931"/>
      <c r="B1" s="931"/>
      <c r="C1" s="931"/>
      <c r="D1" s="931"/>
      <c r="E1" s="936"/>
      <c r="F1" s="936"/>
      <c r="G1" s="936"/>
      <c r="H1" s="953"/>
      <c r="I1" s="953"/>
      <c r="J1" s="934" t="s">
        <v>1066</v>
      </c>
      <c r="K1" s="953"/>
      <c r="L1" s="953"/>
      <c r="O1" s="954"/>
      <c r="P1" s="936"/>
    </row>
    <row r="2" spans="1:17" ht="14.1" customHeight="1">
      <c r="K2" s="150"/>
      <c r="L2" s="150"/>
      <c r="O2" s="149"/>
      <c r="P2" s="1034"/>
      <c r="Q2" s="1034"/>
    </row>
    <row r="3" spans="1:17" s="1031" customFormat="1" ht="20.100000000000001" customHeight="1">
      <c r="A3" s="1706" t="s">
        <v>1092</v>
      </c>
      <c r="B3" s="1706"/>
      <c r="C3" s="1706"/>
      <c r="D3" s="1706"/>
      <c r="E3" s="1706"/>
      <c r="F3" s="1706"/>
      <c r="G3" s="1706"/>
      <c r="H3" s="1706"/>
      <c r="I3" s="1706"/>
      <c r="J3" s="1706"/>
      <c r="K3" s="1706"/>
      <c r="L3" s="1706"/>
      <c r="M3" s="1706"/>
      <c r="N3" s="1706"/>
      <c r="O3" s="1706"/>
      <c r="P3" s="1706"/>
      <c r="Q3" s="1706"/>
    </row>
    <row r="4" spans="1:17" s="1032" customFormat="1" ht="30" customHeight="1">
      <c r="A4" s="2278" t="s">
        <v>1093</v>
      </c>
      <c r="B4" s="2278"/>
      <c r="C4" s="2278"/>
      <c r="D4" s="2278"/>
      <c r="E4" s="2278"/>
      <c r="F4" s="2278"/>
      <c r="G4" s="2278"/>
      <c r="H4" s="2278"/>
      <c r="I4" s="2278"/>
      <c r="J4" s="2278"/>
      <c r="K4" s="2279"/>
      <c r="L4" s="2279"/>
      <c r="M4" s="2279"/>
      <c r="N4" s="2279"/>
      <c r="O4" s="2279"/>
      <c r="P4" s="2279"/>
      <c r="Q4" s="2279"/>
    </row>
    <row r="5" spans="1:17" s="12" customFormat="1" ht="18" customHeight="1" thickBot="1">
      <c r="A5" s="12" t="s">
        <v>299</v>
      </c>
      <c r="E5" s="73"/>
      <c r="F5" s="73"/>
      <c r="G5" s="73"/>
      <c r="H5" s="151"/>
      <c r="I5" s="151"/>
      <c r="J5" s="152" t="s">
        <v>886</v>
      </c>
      <c r="K5" s="151"/>
      <c r="L5" s="151"/>
    </row>
    <row r="6" spans="1:17" s="153" customFormat="1" ht="35.1" customHeight="1">
      <c r="A6" s="2276" t="s">
        <v>189</v>
      </c>
      <c r="B6" s="2276"/>
      <c r="C6" s="2282" t="s">
        <v>951</v>
      </c>
      <c r="D6" s="1349" t="s">
        <v>952</v>
      </c>
      <c r="E6" s="1349" t="s">
        <v>1094</v>
      </c>
      <c r="F6" s="1382" t="s">
        <v>953</v>
      </c>
      <c r="G6" s="1369" t="s">
        <v>954</v>
      </c>
      <c r="H6" s="2280" t="s">
        <v>955</v>
      </c>
      <c r="I6" s="2280" t="s">
        <v>956</v>
      </c>
      <c r="J6" s="2284" t="s">
        <v>957</v>
      </c>
    </row>
    <row r="7" spans="1:17" s="153" customFormat="1" ht="35.1" customHeight="1">
      <c r="A7" s="2277"/>
      <c r="B7" s="2277"/>
      <c r="C7" s="2283"/>
      <c r="D7" s="1351"/>
      <c r="E7" s="1351"/>
      <c r="F7" s="1384"/>
      <c r="G7" s="2119"/>
      <c r="H7" s="2281"/>
      <c r="I7" s="2281"/>
      <c r="J7" s="2285"/>
    </row>
    <row r="8" spans="1:17" s="17" customFormat="1" ht="17.100000000000001" customHeight="1">
      <c r="A8" s="1795" t="s">
        <v>566</v>
      </c>
      <c r="B8" s="1795"/>
      <c r="C8" s="154" t="s">
        <v>849</v>
      </c>
      <c r="D8" s="155" t="s">
        <v>849</v>
      </c>
      <c r="E8" s="13">
        <v>155</v>
      </c>
      <c r="F8" s="13" t="s">
        <v>849</v>
      </c>
      <c r="G8" s="13" t="s">
        <v>849</v>
      </c>
      <c r="H8" s="13">
        <v>0</v>
      </c>
      <c r="I8" s="13" t="s">
        <v>849</v>
      </c>
      <c r="J8" s="13" t="s">
        <v>849</v>
      </c>
    </row>
    <row r="9" spans="1:17" s="17" customFormat="1" ht="17.100000000000001" customHeight="1">
      <c r="A9" s="1795" t="s">
        <v>936</v>
      </c>
      <c r="B9" s="1795"/>
      <c r="C9" s="154">
        <v>0</v>
      </c>
      <c r="D9" s="155">
        <v>79.69</v>
      </c>
      <c r="E9" s="13">
        <v>172</v>
      </c>
      <c r="F9" s="13">
        <v>0.84</v>
      </c>
      <c r="G9" s="13">
        <v>0</v>
      </c>
      <c r="H9" s="13">
        <v>0</v>
      </c>
      <c r="I9" s="13">
        <v>0</v>
      </c>
      <c r="J9" s="13">
        <v>0</v>
      </c>
    </row>
    <row r="10" spans="1:17" s="17" customFormat="1" ht="17.100000000000001" customHeight="1">
      <c r="A10" s="1795" t="s">
        <v>1009</v>
      </c>
      <c r="B10" s="1796"/>
      <c r="C10" s="154">
        <v>0</v>
      </c>
      <c r="D10" s="155">
        <v>86.279999999999987</v>
      </c>
      <c r="E10" s="13">
        <v>163</v>
      </c>
      <c r="F10" s="13">
        <v>5</v>
      </c>
      <c r="G10" s="13">
        <v>0</v>
      </c>
      <c r="H10" s="13">
        <v>0</v>
      </c>
      <c r="I10" s="13">
        <v>0</v>
      </c>
      <c r="J10" s="13">
        <v>0</v>
      </c>
    </row>
    <row r="11" spans="1:17" s="17" customFormat="1" ht="17.100000000000001" customHeight="1">
      <c r="A11" s="1795" t="s">
        <v>1010</v>
      </c>
      <c r="B11" s="1796"/>
      <c r="C11" s="154">
        <v>0</v>
      </c>
      <c r="D11" s="155">
        <v>93.859999999999985</v>
      </c>
      <c r="E11" s="13">
        <v>167</v>
      </c>
      <c r="F11" s="13">
        <v>5</v>
      </c>
      <c r="G11" s="13">
        <v>0</v>
      </c>
      <c r="H11" s="13">
        <v>0</v>
      </c>
      <c r="I11" s="13">
        <v>0</v>
      </c>
      <c r="J11" s="13">
        <v>0</v>
      </c>
    </row>
    <row r="12" spans="1:17" s="14" customFormat="1" ht="17.100000000000001" customHeight="1">
      <c r="A12" s="1791" t="s">
        <v>1088</v>
      </c>
      <c r="B12" s="1791"/>
      <c r="C12" s="156">
        <f>SUM(C14:C36)</f>
        <v>21.5</v>
      </c>
      <c r="D12" s="157">
        <f>SUM(D14:D36)</f>
        <v>95.3</v>
      </c>
      <c r="E12" s="15">
        <f t="shared" ref="E12:J12" si="0">SUM(E14:E36)</f>
        <v>150</v>
      </c>
      <c r="F12" s="15">
        <f t="shared" si="0"/>
        <v>1</v>
      </c>
      <c r="G12" s="15">
        <f t="shared" si="0"/>
        <v>1</v>
      </c>
      <c r="H12" s="15">
        <f t="shared" si="0"/>
        <v>0</v>
      </c>
      <c r="I12" s="15">
        <f t="shared" si="0"/>
        <v>0</v>
      </c>
      <c r="J12" s="15">
        <f t="shared" si="0"/>
        <v>0</v>
      </c>
    </row>
    <row r="13" spans="1:17" s="17" customFormat="1" ht="18.2" customHeight="1">
      <c r="A13" s="84"/>
      <c r="B13" s="84"/>
      <c r="C13" s="85"/>
      <c r="D13" s="84"/>
      <c r="E13" s="13"/>
      <c r="F13" s="13"/>
      <c r="G13" s="13"/>
      <c r="H13" s="13"/>
      <c r="I13" s="13"/>
      <c r="J13" s="13"/>
    </row>
    <row r="14" spans="1:17" s="18" customFormat="1" ht="17.100000000000001" customHeight="1">
      <c r="A14" s="158" t="s">
        <v>224</v>
      </c>
      <c r="B14" s="159" t="s">
        <v>225</v>
      </c>
      <c r="C14" s="779"/>
      <c r="D14" s="780">
        <v>5</v>
      </c>
      <c r="E14" s="816">
        <v>8</v>
      </c>
      <c r="F14" s="781">
        <v>0</v>
      </c>
      <c r="G14" s="781">
        <v>0</v>
      </c>
      <c r="H14" s="781">
        <v>0</v>
      </c>
      <c r="I14" s="781">
        <v>0</v>
      </c>
      <c r="J14" s="781">
        <v>0</v>
      </c>
    </row>
    <row r="15" spans="1:17" s="18" customFormat="1" ht="17.100000000000001" customHeight="1">
      <c r="A15" s="158" t="s">
        <v>226</v>
      </c>
      <c r="B15" s="159" t="s">
        <v>227</v>
      </c>
      <c r="C15" s="779">
        <v>1</v>
      </c>
      <c r="D15" s="780">
        <v>6.5</v>
      </c>
      <c r="E15" s="816">
        <v>8</v>
      </c>
      <c r="F15" s="781">
        <v>0</v>
      </c>
      <c r="G15" s="781">
        <v>0</v>
      </c>
      <c r="H15" s="781">
        <v>0</v>
      </c>
      <c r="I15" s="781">
        <v>0</v>
      </c>
      <c r="J15" s="781">
        <v>0</v>
      </c>
    </row>
    <row r="16" spans="1:17" s="18" customFormat="1" ht="17.100000000000001" customHeight="1">
      <c r="A16" s="158" t="s">
        <v>228</v>
      </c>
      <c r="B16" s="159" t="s">
        <v>229</v>
      </c>
      <c r="C16" s="779">
        <v>2</v>
      </c>
      <c r="D16" s="780">
        <v>5</v>
      </c>
      <c r="E16" s="816">
        <v>9</v>
      </c>
      <c r="F16" s="781">
        <v>0</v>
      </c>
      <c r="G16" s="781">
        <v>0</v>
      </c>
      <c r="H16" s="781">
        <v>0</v>
      </c>
      <c r="I16" s="781">
        <v>0</v>
      </c>
      <c r="J16" s="781">
        <v>0</v>
      </c>
    </row>
    <row r="17" spans="1:10" s="18" customFormat="1" ht="17.100000000000001" customHeight="1">
      <c r="A17" s="158" t="s">
        <v>230</v>
      </c>
      <c r="B17" s="159" t="s">
        <v>231</v>
      </c>
      <c r="C17" s="779">
        <v>0</v>
      </c>
      <c r="D17" s="780">
        <v>5.8</v>
      </c>
      <c r="E17" s="816">
        <v>6</v>
      </c>
      <c r="F17" s="781">
        <v>0</v>
      </c>
      <c r="G17" s="781">
        <v>0</v>
      </c>
      <c r="H17" s="781">
        <v>0</v>
      </c>
      <c r="I17" s="781">
        <v>0</v>
      </c>
      <c r="J17" s="781">
        <v>0</v>
      </c>
    </row>
    <row r="18" spans="1:10" s="18" customFormat="1" ht="17.100000000000001" customHeight="1">
      <c r="A18" s="158" t="s">
        <v>232</v>
      </c>
      <c r="B18" s="159" t="s">
        <v>233</v>
      </c>
      <c r="C18" s="779">
        <v>4</v>
      </c>
      <c r="D18" s="780">
        <v>5.7</v>
      </c>
      <c r="E18" s="816">
        <v>5</v>
      </c>
      <c r="F18" s="781">
        <v>0</v>
      </c>
      <c r="G18" s="781">
        <v>0</v>
      </c>
      <c r="H18" s="781">
        <v>0</v>
      </c>
      <c r="I18" s="781">
        <v>0</v>
      </c>
      <c r="J18" s="781">
        <v>0</v>
      </c>
    </row>
    <row r="19" spans="1:10" s="18" customFormat="1" ht="17.100000000000001" customHeight="1">
      <c r="A19" s="158" t="s">
        <v>234</v>
      </c>
      <c r="B19" s="159" t="s">
        <v>235</v>
      </c>
      <c r="C19" s="779">
        <v>0</v>
      </c>
      <c r="D19" s="780">
        <v>3.2</v>
      </c>
      <c r="E19" s="816">
        <v>5</v>
      </c>
      <c r="F19" s="781">
        <v>0</v>
      </c>
      <c r="G19" s="781">
        <v>0</v>
      </c>
      <c r="H19" s="781">
        <v>0</v>
      </c>
      <c r="I19" s="781">
        <v>0</v>
      </c>
      <c r="J19" s="781">
        <v>0</v>
      </c>
    </row>
    <row r="20" spans="1:10" s="18" customFormat="1" ht="17.100000000000001" customHeight="1">
      <c r="A20" s="158" t="s">
        <v>236</v>
      </c>
      <c r="B20" s="159" t="s">
        <v>237</v>
      </c>
      <c r="C20" s="779">
        <v>0</v>
      </c>
      <c r="D20" s="780">
        <v>3</v>
      </c>
      <c r="E20" s="816">
        <v>5</v>
      </c>
      <c r="F20" s="781">
        <v>0</v>
      </c>
      <c r="G20" s="781">
        <v>0</v>
      </c>
      <c r="H20" s="781">
        <v>0</v>
      </c>
      <c r="I20" s="781">
        <v>0</v>
      </c>
      <c r="J20" s="781">
        <v>0</v>
      </c>
    </row>
    <row r="21" spans="1:10" s="18" customFormat="1" ht="17.100000000000001" customHeight="1">
      <c r="A21" s="158" t="s">
        <v>238</v>
      </c>
      <c r="B21" s="159" t="s">
        <v>239</v>
      </c>
      <c r="C21" s="779">
        <v>1</v>
      </c>
      <c r="D21" s="780">
        <v>4</v>
      </c>
      <c r="E21" s="816">
        <v>9</v>
      </c>
      <c r="F21" s="781">
        <v>0</v>
      </c>
      <c r="G21" s="781">
        <v>0</v>
      </c>
      <c r="H21" s="781">
        <v>0</v>
      </c>
      <c r="I21" s="781">
        <v>0</v>
      </c>
      <c r="J21" s="781">
        <v>0</v>
      </c>
    </row>
    <row r="22" spans="1:10" s="18" customFormat="1" ht="17.100000000000001" customHeight="1">
      <c r="A22" s="158" t="s">
        <v>240</v>
      </c>
      <c r="B22" s="159" t="s">
        <v>241</v>
      </c>
      <c r="C22" s="779">
        <v>1</v>
      </c>
      <c r="D22" s="780">
        <v>4</v>
      </c>
      <c r="E22" s="816">
        <v>4</v>
      </c>
      <c r="F22" s="781">
        <v>0</v>
      </c>
      <c r="G22" s="781">
        <v>0</v>
      </c>
      <c r="H22" s="781">
        <v>0</v>
      </c>
      <c r="I22" s="781">
        <v>0</v>
      </c>
      <c r="J22" s="781">
        <v>0</v>
      </c>
    </row>
    <row r="23" spans="1:10" s="18" customFormat="1" ht="17.100000000000001" customHeight="1">
      <c r="A23" s="158" t="s">
        <v>242</v>
      </c>
      <c r="B23" s="159" t="s">
        <v>243</v>
      </c>
      <c r="C23" s="779">
        <v>0</v>
      </c>
      <c r="D23" s="780">
        <v>4</v>
      </c>
      <c r="E23" s="816">
        <v>4</v>
      </c>
      <c r="F23" s="781">
        <v>0</v>
      </c>
      <c r="G23" s="781">
        <v>0</v>
      </c>
      <c r="H23" s="781">
        <v>0</v>
      </c>
      <c r="I23" s="781">
        <v>0</v>
      </c>
      <c r="J23" s="781">
        <v>0</v>
      </c>
    </row>
    <row r="24" spans="1:10" s="18" customFormat="1" ht="17.100000000000001" customHeight="1">
      <c r="A24" s="158" t="s">
        <v>244</v>
      </c>
      <c r="B24" s="159" t="s">
        <v>245</v>
      </c>
      <c r="C24" s="779">
        <v>0</v>
      </c>
      <c r="D24" s="780">
        <v>4</v>
      </c>
      <c r="E24" s="816">
        <v>6</v>
      </c>
      <c r="F24" s="781">
        <v>0</v>
      </c>
      <c r="G24" s="781">
        <v>0</v>
      </c>
      <c r="H24" s="781">
        <v>0</v>
      </c>
      <c r="I24" s="781">
        <v>0</v>
      </c>
      <c r="J24" s="781">
        <v>0</v>
      </c>
    </row>
    <row r="25" spans="1:10" s="18" customFormat="1" ht="17.100000000000001" customHeight="1">
      <c r="A25" s="158" t="s">
        <v>246</v>
      </c>
      <c r="B25" s="159" t="s">
        <v>247</v>
      </c>
      <c r="C25" s="779">
        <v>0</v>
      </c>
      <c r="D25" s="780">
        <v>4.4000000000000004</v>
      </c>
      <c r="E25" s="816">
        <v>7</v>
      </c>
      <c r="F25" s="781">
        <v>0</v>
      </c>
      <c r="G25" s="781">
        <v>0</v>
      </c>
      <c r="H25" s="781">
        <v>0</v>
      </c>
      <c r="I25" s="781">
        <v>0</v>
      </c>
      <c r="J25" s="781">
        <v>0</v>
      </c>
    </row>
    <row r="26" spans="1:10" s="18" customFormat="1" ht="17.100000000000001" customHeight="1">
      <c r="A26" s="158" t="s">
        <v>248</v>
      </c>
      <c r="B26" s="159" t="s">
        <v>249</v>
      </c>
      <c r="C26" s="779">
        <v>0</v>
      </c>
      <c r="D26" s="780">
        <v>4.4000000000000004</v>
      </c>
      <c r="E26" s="816">
        <v>7</v>
      </c>
      <c r="F26" s="781">
        <v>0</v>
      </c>
      <c r="G26" s="781">
        <v>0</v>
      </c>
      <c r="H26" s="781">
        <v>0</v>
      </c>
      <c r="I26" s="781">
        <v>0</v>
      </c>
      <c r="J26" s="781">
        <v>0</v>
      </c>
    </row>
    <row r="27" spans="1:10" s="18" customFormat="1" ht="17.100000000000001" customHeight="1">
      <c r="A27" s="158" t="s">
        <v>250</v>
      </c>
      <c r="B27" s="159" t="s">
        <v>251</v>
      </c>
      <c r="C27" s="779">
        <v>0</v>
      </c>
      <c r="D27" s="780">
        <v>3</v>
      </c>
      <c r="E27" s="816">
        <v>4</v>
      </c>
      <c r="F27" s="781">
        <v>0</v>
      </c>
      <c r="G27" s="781">
        <v>0</v>
      </c>
      <c r="H27" s="781">
        <v>0</v>
      </c>
      <c r="I27" s="781">
        <v>0</v>
      </c>
      <c r="J27" s="781">
        <v>0</v>
      </c>
    </row>
    <row r="28" spans="1:10" s="18" customFormat="1" ht="17.100000000000001" customHeight="1">
      <c r="A28" s="158" t="s">
        <v>252</v>
      </c>
      <c r="B28" s="159" t="s">
        <v>253</v>
      </c>
      <c r="C28" s="779">
        <v>4</v>
      </c>
      <c r="D28" s="780">
        <v>5</v>
      </c>
      <c r="E28" s="816">
        <v>7</v>
      </c>
      <c r="F28" s="781">
        <v>0</v>
      </c>
      <c r="G28" s="781">
        <v>0</v>
      </c>
      <c r="H28" s="781">
        <v>0</v>
      </c>
      <c r="I28" s="781">
        <v>0</v>
      </c>
      <c r="J28" s="781">
        <v>0</v>
      </c>
    </row>
    <row r="29" spans="1:10" s="18" customFormat="1" ht="17.100000000000001" customHeight="1">
      <c r="A29" s="158" t="s">
        <v>254</v>
      </c>
      <c r="B29" s="159" t="s">
        <v>255</v>
      </c>
      <c r="C29" s="779">
        <v>1</v>
      </c>
      <c r="D29" s="780">
        <v>5</v>
      </c>
      <c r="E29" s="816">
        <v>7</v>
      </c>
      <c r="F29" s="781">
        <v>0</v>
      </c>
      <c r="G29" s="781">
        <v>0</v>
      </c>
      <c r="H29" s="781">
        <v>0</v>
      </c>
      <c r="I29" s="781">
        <v>0</v>
      </c>
      <c r="J29" s="781">
        <v>0</v>
      </c>
    </row>
    <row r="30" spans="1:10" s="18" customFormat="1" ht="17.100000000000001" customHeight="1">
      <c r="A30" s="158" t="s">
        <v>256</v>
      </c>
      <c r="B30" s="159" t="s">
        <v>257</v>
      </c>
      <c r="C30" s="779">
        <v>1</v>
      </c>
      <c r="D30" s="780">
        <v>3</v>
      </c>
      <c r="E30" s="816">
        <v>7</v>
      </c>
      <c r="F30" s="781">
        <v>0</v>
      </c>
      <c r="G30" s="781">
        <v>0</v>
      </c>
      <c r="H30" s="781">
        <v>0</v>
      </c>
      <c r="I30" s="781">
        <v>0</v>
      </c>
      <c r="J30" s="781">
        <v>0</v>
      </c>
    </row>
    <row r="31" spans="1:10" s="18" customFormat="1" ht="17.100000000000001" customHeight="1">
      <c r="A31" s="158" t="s">
        <v>258</v>
      </c>
      <c r="B31" s="159" t="s">
        <v>259</v>
      </c>
      <c r="C31" s="779">
        <v>1</v>
      </c>
      <c r="D31" s="780">
        <v>3.5</v>
      </c>
      <c r="E31" s="816">
        <v>8</v>
      </c>
      <c r="F31" s="781">
        <v>0</v>
      </c>
      <c r="G31" s="781">
        <v>0</v>
      </c>
      <c r="H31" s="781">
        <v>0</v>
      </c>
      <c r="I31" s="781">
        <v>0</v>
      </c>
      <c r="J31" s="781">
        <v>0</v>
      </c>
    </row>
    <row r="32" spans="1:10" s="18" customFormat="1" ht="17.100000000000001" customHeight="1">
      <c r="A32" s="158" t="s">
        <v>260</v>
      </c>
      <c r="B32" s="159" t="s">
        <v>261</v>
      </c>
      <c r="C32" s="779">
        <v>2.5</v>
      </c>
      <c r="D32" s="780">
        <v>5</v>
      </c>
      <c r="E32" s="816">
        <v>6</v>
      </c>
      <c r="F32" s="781">
        <v>0</v>
      </c>
      <c r="G32" s="781">
        <v>0</v>
      </c>
      <c r="H32" s="781">
        <v>0</v>
      </c>
      <c r="I32" s="781">
        <v>0</v>
      </c>
      <c r="J32" s="781">
        <v>0</v>
      </c>
    </row>
    <row r="33" spans="1:10" s="18" customFormat="1" ht="17.100000000000001" customHeight="1">
      <c r="A33" s="158" t="s">
        <v>262</v>
      </c>
      <c r="B33" s="159" t="s">
        <v>263</v>
      </c>
      <c r="C33" s="779">
        <v>1</v>
      </c>
      <c r="D33" s="780">
        <v>3</v>
      </c>
      <c r="E33" s="816">
        <v>9</v>
      </c>
      <c r="F33" s="781">
        <v>0</v>
      </c>
      <c r="G33" s="781">
        <v>0</v>
      </c>
      <c r="H33" s="781">
        <v>0</v>
      </c>
      <c r="I33" s="781">
        <v>0</v>
      </c>
      <c r="J33" s="781">
        <v>0</v>
      </c>
    </row>
    <row r="34" spans="1:10" s="18" customFormat="1" ht="17.100000000000001" customHeight="1">
      <c r="A34" s="158" t="s">
        <v>264</v>
      </c>
      <c r="B34" s="159" t="s">
        <v>265</v>
      </c>
      <c r="C34" s="779">
        <v>0</v>
      </c>
      <c r="D34" s="780">
        <v>4.8</v>
      </c>
      <c r="E34" s="816">
        <v>7</v>
      </c>
      <c r="F34" s="781">
        <v>0</v>
      </c>
      <c r="G34" s="781">
        <v>0</v>
      </c>
      <c r="H34" s="781">
        <v>0</v>
      </c>
      <c r="I34" s="781">
        <v>0</v>
      </c>
      <c r="J34" s="781">
        <v>0</v>
      </c>
    </row>
    <row r="35" spans="1:10" s="18" customFormat="1" ht="17.100000000000001" customHeight="1">
      <c r="A35" s="158" t="s">
        <v>266</v>
      </c>
      <c r="B35" s="159" t="s">
        <v>267</v>
      </c>
      <c r="C35" s="779">
        <v>2</v>
      </c>
      <c r="D35" s="780">
        <v>4</v>
      </c>
      <c r="E35" s="816">
        <v>9</v>
      </c>
      <c r="F35" s="781">
        <v>0</v>
      </c>
      <c r="G35" s="781">
        <v>1</v>
      </c>
      <c r="H35" s="781">
        <v>0</v>
      </c>
      <c r="I35" s="781">
        <v>0</v>
      </c>
      <c r="J35" s="781">
        <v>0</v>
      </c>
    </row>
    <row r="36" spans="1:10" s="18" customFormat="1" ht="17.100000000000001" customHeight="1" thickBot="1">
      <c r="A36" s="160" t="s">
        <v>268</v>
      </c>
      <c r="B36" s="161" t="s">
        <v>269</v>
      </c>
      <c r="C36" s="782">
        <v>0</v>
      </c>
      <c r="D36" s="783">
        <v>0</v>
      </c>
      <c r="E36" s="740">
        <v>3</v>
      </c>
      <c r="F36" s="784">
        <v>1</v>
      </c>
      <c r="G36" s="784">
        <v>0</v>
      </c>
      <c r="H36" s="785">
        <v>0</v>
      </c>
      <c r="I36" s="785">
        <v>0</v>
      </c>
      <c r="J36" s="784">
        <v>0</v>
      </c>
    </row>
    <row r="37" spans="1:10" s="20" customFormat="1" ht="11.1" customHeight="1">
      <c r="A37" s="20" t="s">
        <v>905</v>
      </c>
      <c r="E37" s="162"/>
      <c r="F37" s="162"/>
      <c r="G37" s="163"/>
      <c r="H37" s="164"/>
      <c r="I37" s="164"/>
      <c r="J37" s="22" t="s">
        <v>1079</v>
      </c>
    </row>
    <row r="38" spans="1:10" s="165" customFormat="1" ht="10.5">
      <c r="A38" s="165" t="s">
        <v>1096</v>
      </c>
      <c r="E38" s="166"/>
      <c r="F38" s="166"/>
      <c r="G38" s="166"/>
      <c r="H38" s="167"/>
      <c r="I38" s="167"/>
      <c r="J38" s="167"/>
    </row>
    <row r="39" spans="1:10" s="18" customFormat="1" ht="12.75" customHeight="1">
      <c r="A39" s="249" t="s">
        <v>1095</v>
      </c>
      <c r="B39" s="23"/>
      <c r="C39" s="23"/>
      <c r="D39" s="23"/>
      <c r="E39" s="101"/>
      <c r="F39" s="101"/>
      <c r="G39" s="101"/>
      <c r="H39" s="168"/>
      <c r="I39" s="168"/>
      <c r="J39" s="168"/>
    </row>
    <row r="40" spans="1:10" s="18" customFormat="1" ht="11.25">
      <c r="A40" s="23"/>
      <c r="B40" s="23"/>
      <c r="C40" s="23"/>
      <c r="D40" s="23"/>
      <c r="E40" s="101"/>
      <c r="F40" s="101"/>
      <c r="G40" s="101"/>
      <c r="H40" s="168"/>
      <c r="I40" s="168"/>
      <c r="J40" s="168"/>
    </row>
    <row r="41" spans="1:10" s="18" customFormat="1" ht="11.25">
      <c r="A41" s="23"/>
      <c r="B41" s="23"/>
      <c r="C41" s="23"/>
      <c r="D41" s="23"/>
      <c r="E41" s="101"/>
      <c r="F41" s="101"/>
      <c r="G41" s="101"/>
      <c r="H41" s="168"/>
      <c r="I41" s="168"/>
      <c r="J41" s="168"/>
    </row>
    <row r="42" spans="1:10" s="18" customFormat="1" ht="11.25">
      <c r="A42" s="23"/>
      <c r="B42" s="23"/>
      <c r="C42" s="23"/>
      <c r="D42" s="23"/>
      <c r="E42" s="101"/>
      <c r="F42" s="101"/>
      <c r="G42" s="101"/>
      <c r="H42" s="168"/>
      <c r="I42" s="168"/>
      <c r="J42" s="168"/>
    </row>
    <row r="43" spans="1:10" s="18" customFormat="1" ht="11.25">
      <c r="A43" s="23"/>
      <c r="B43" s="23"/>
      <c r="C43" s="23"/>
      <c r="D43" s="23"/>
      <c r="E43" s="101"/>
      <c r="F43" s="101"/>
      <c r="G43" s="101"/>
      <c r="H43" s="168"/>
      <c r="I43" s="168"/>
      <c r="J43" s="168"/>
    </row>
    <row r="44" spans="1:10" s="18" customFormat="1" ht="11.25">
      <c r="A44" s="23"/>
      <c r="B44" s="23"/>
      <c r="C44" s="23"/>
      <c r="D44" s="23"/>
      <c r="E44" s="101"/>
      <c r="F44" s="101"/>
      <c r="G44" s="101"/>
      <c r="H44" s="168"/>
      <c r="I44" s="168"/>
      <c r="J44" s="168"/>
    </row>
    <row r="45" spans="1:10" s="18" customFormat="1" ht="11.25">
      <c r="A45" s="23"/>
      <c r="B45" s="23"/>
      <c r="C45" s="23"/>
      <c r="D45" s="23"/>
      <c r="E45" s="101"/>
      <c r="F45" s="101"/>
      <c r="G45" s="101"/>
      <c r="H45" s="168"/>
      <c r="I45" s="168"/>
      <c r="J45" s="168"/>
    </row>
    <row r="46" spans="1:10" s="18" customFormat="1" ht="11.25">
      <c r="A46" s="23"/>
      <c r="B46" s="23"/>
      <c r="C46" s="23"/>
      <c r="D46" s="23"/>
      <c r="E46" s="101"/>
      <c r="F46" s="101"/>
      <c r="G46" s="101"/>
      <c r="H46" s="168"/>
      <c r="I46" s="168"/>
      <c r="J46" s="168"/>
    </row>
    <row r="47" spans="1:10" s="18" customFormat="1" ht="11.25">
      <c r="A47" s="23"/>
      <c r="B47" s="23"/>
      <c r="C47" s="23"/>
      <c r="D47" s="23"/>
      <c r="E47" s="101"/>
      <c r="F47" s="101"/>
      <c r="G47" s="101"/>
      <c r="H47" s="168"/>
      <c r="I47" s="168"/>
      <c r="J47" s="168"/>
    </row>
    <row r="48" spans="1:10" s="18" customFormat="1" ht="11.25">
      <c r="A48" s="23"/>
      <c r="B48" s="23"/>
      <c r="C48" s="23"/>
      <c r="D48" s="23"/>
      <c r="E48" s="93"/>
      <c r="F48" s="93"/>
      <c r="G48" s="93"/>
      <c r="H48" s="168"/>
      <c r="I48" s="168"/>
      <c r="J48" s="168"/>
    </row>
    <row r="49" spans="1:10" s="18" customFormat="1" ht="11.25">
      <c r="A49" s="23"/>
      <c r="B49" s="23"/>
      <c r="C49" s="23"/>
      <c r="D49" s="23"/>
      <c r="E49" s="93"/>
      <c r="F49" s="93"/>
      <c r="G49" s="93"/>
      <c r="H49" s="168"/>
      <c r="I49" s="168"/>
      <c r="J49" s="168"/>
    </row>
    <row r="50" spans="1:10" s="18" customFormat="1" ht="11.25">
      <c r="A50" s="23"/>
      <c r="B50" s="23"/>
      <c r="C50" s="23"/>
      <c r="D50" s="23"/>
      <c r="E50" s="93"/>
      <c r="F50" s="93"/>
      <c r="G50" s="93"/>
      <c r="H50" s="168"/>
      <c r="I50" s="168"/>
      <c r="J50" s="168"/>
    </row>
    <row r="51" spans="1:10" s="18" customFormat="1" ht="11.25">
      <c r="A51" s="23"/>
      <c r="B51" s="23"/>
      <c r="C51" s="23"/>
      <c r="D51" s="23"/>
      <c r="E51" s="93"/>
      <c r="F51" s="93"/>
      <c r="G51" s="93"/>
      <c r="H51" s="168"/>
      <c r="I51" s="168"/>
      <c r="J51" s="168"/>
    </row>
    <row r="52" spans="1:10" s="18" customFormat="1" ht="11.25">
      <c r="A52" s="23"/>
      <c r="B52" s="23"/>
      <c r="C52" s="23"/>
      <c r="D52" s="23"/>
      <c r="E52" s="93"/>
      <c r="F52" s="93"/>
      <c r="G52" s="93"/>
      <c r="H52" s="168"/>
      <c r="I52" s="168"/>
      <c r="J52" s="168"/>
    </row>
    <row r="53" spans="1:10" s="18" customFormat="1" ht="11.25">
      <c r="A53" s="23"/>
      <c r="B53" s="23"/>
      <c r="C53" s="23"/>
      <c r="D53" s="23"/>
      <c r="E53" s="93"/>
      <c r="F53" s="93"/>
      <c r="G53" s="93"/>
      <c r="H53" s="168"/>
      <c r="I53" s="168"/>
      <c r="J53" s="168"/>
    </row>
    <row r="54" spans="1:10" s="18" customFormat="1" ht="11.25">
      <c r="A54" s="23"/>
      <c r="B54" s="23"/>
      <c r="C54" s="23"/>
      <c r="D54" s="23"/>
      <c r="E54" s="93"/>
      <c r="F54" s="93"/>
      <c r="G54" s="93"/>
      <c r="H54" s="168"/>
      <c r="I54" s="168"/>
      <c r="J54" s="168"/>
    </row>
    <row r="55" spans="1:10" s="18" customFormat="1" ht="11.25">
      <c r="A55" s="23"/>
      <c r="B55" s="23"/>
      <c r="C55" s="23"/>
      <c r="D55" s="23"/>
      <c r="E55" s="93"/>
      <c r="F55" s="93"/>
      <c r="G55" s="93"/>
      <c r="H55" s="168"/>
      <c r="I55" s="168"/>
      <c r="J55" s="168"/>
    </row>
    <row r="56" spans="1:10" s="18" customFormat="1" ht="11.25">
      <c r="A56" s="23"/>
      <c r="B56" s="23"/>
      <c r="C56" s="23"/>
      <c r="D56" s="23"/>
      <c r="E56" s="93"/>
      <c r="F56" s="93"/>
      <c r="G56" s="93"/>
      <c r="H56" s="168"/>
      <c r="I56" s="168"/>
      <c r="J56" s="168"/>
    </row>
    <row r="57" spans="1:10" s="18" customFormat="1" ht="11.25">
      <c r="A57" s="23"/>
      <c r="B57" s="23"/>
      <c r="C57" s="23"/>
      <c r="D57" s="23"/>
      <c r="E57" s="93"/>
      <c r="F57" s="93"/>
      <c r="G57" s="93"/>
      <c r="H57" s="168"/>
      <c r="I57" s="168"/>
      <c r="J57" s="168"/>
    </row>
    <row r="58" spans="1:10" s="18" customFormat="1" ht="11.25">
      <c r="A58" s="23"/>
      <c r="B58" s="23"/>
      <c r="C58" s="23"/>
      <c r="D58" s="23"/>
      <c r="E58" s="93"/>
      <c r="F58" s="93"/>
      <c r="G58" s="93"/>
      <c r="H58" s="168"/>
      <c r="I58" s="168"/>
      <c r="J58" s="168"/>
    </row>
    <row r="59" spans="1:10" s="18" customFormat="1" ht="11.25">
      <c r="A59" s="23"/>
      <c r="B59" s="23"/>
      <c r="C59" s="23"/>
      <c r="D59" s="23"/>
      <c r="E59" s="93"/>
      <c r="F59" s="93"/>
      <c r="G59" s="93"/>
      <c r="H59" s="168"/>
      <c r="I59" s="168"/>
      <c r="J59" s="168"/>
    </row>
    <row r="60" spans="1:10" s="18" customFormat="1" ht="11.25">
      <c r="A60" s="23"/>
      <c r="B60" s="23"/>
      <c r="C60" s="23"/>
      <c r="D60" s="23"/>
      <c r="E60" s="93"/>
      <c r="F60" s="93"/>
      <c r="G60" s="93"/>
      <c r="H60" s="168"/>
      <c r="I60" s="168"/>
      <c r="J60" s="168"/>
    </row>
    <row r="61" spans="1:10" s="18" customFormat="1" ht="11.25">
      <c r="A61" s="23"/>
      <c r="B61" s="23"/>
      <c r="C61" s="23"/>
      <c r="D61" s="23"/>
      <c r="E61" s="93"/>
      <c r="F61" s="93"/>
      <c r="G61" s="93"/>
      <c r="H61" s="168"/>
      <c r="I61" s="168"/>
      <c r="J61" s="168"/>
    </row>
    <row r="62" spans="1:10" s="18" customFormat="1" ht="11.25">
      <c r="A62" s="23"/>
      <c r="B62" s="23"/>
      <c r="C62" s="23"/>
      <c r="D62" s="23"/>
      <c r="E62" s="93"/>
      <c r="F62" s="93"/>
      <c r="G62" s="93"/>
      <c r="H62" s="168"/>
      <c r="I62" s="168"/>
      <c r="J62" s="168"/>
    </row>
    <row r="63" spans="1:10" s="18" customFormat="1" ht="11.25">
      <c r="A63" s="23"/>
      <c r="B63" s="23"/>
      <c r="C63" s="23"/>
      <c r="D63" s="23"/>
      <c r="E63" s="93"/>
      <c r="F63" s="93"/>
      <c r="G63" s="93"/>
      <c r="H63" s="168"/>
      <c r="I63" s="168"/>
      <c r="J63" s="168"/>
    </row>
    <row r="64" spans="1:10" s="18" customFormat="1" ht="11.25">
      <c r="A64" s="23"/>
      <c r="B64" s="23"/>
      <c r="C64" s="23"/>
      <c r="D64" s="23"/>
      <c r="E64" s="93"/>
      <c r="F64" s="93"/>
      <c r="G64" s="93"/>
      <c r="H64" s="168"/>
      <c r="I64" s="168"/>
      <c r="J64" s="168"/>
    </row>
    <row r="65" spans="1:10" s="18" customFormat="1" ht="11.25">
      <c r="A65" s="23"/>
      <c r="B65" s="23"/>
      <c r="C65" s="23"/>
      <c r="D65" s="23"/>
      <c r="E65" s="93"/>
      <c r="F65" s="93"/>
      <c r="G65" s="93"/>
      <c r="H65" s="168"/>
      <c r="I65" s="168"/>
      <c r="J65" s="168"/>
    </row>
    <row r="66" spans="1:10" s="18" customFormat="1" ht="11.25">
      <c r="A66" s="23"/>
      <c r="B66" s="23"/>
      <c r="C66" s="23"/>
      <c r="D66" s="23"/>
      <c r="E66" s="93"/>
      <c r="F66" s="93"/>
      <c r="G66" s="93"/>
      <c r="H66" s="168"/>
      <c r="I66" s="168"/>
      <c r="J66" s="168"/>
    </row>
    <row r="67" spans="1:10" s="18" customFormat="1" ht="11.25">
      <c r="A67" s="23"/>
      <c r="B67" s="23"/>
      <c r="C67" s="23"/>
      <c r="D67" s="23"/>
      <c r="E67" s="93"/>
      <c r="F67" s="93"/>
      <c r="G67" s="93"/>
      <c r="H67" s="168"/>
      <c r="I67" s="168"/>
      <c r="J67" s="168"/>
    </row>
    <row r="68" spans="1:10" s="18" customFormat="1" ht="11.25">
      <c r="A68" s="23"/>
      <c r="B68" s="23"/>
      <c r="C68" s="23"/>
      <c r="D68" s="23"/>
      <c r="E68" s="93"/>
      <c r="F68" s="93"/>
      <c r="G68" s="93"/>
      <c r="H68" s="168"/>
      <c r="I68" s="168"/>
      <c r="J68" s="168"/>
    </row>
    <row r="69" spans="1:10" s="18" customFormat="1" ht="11.25">
      <c r="A69" s="23"/>
      <c r="B69" s="23"/>
      <c r="C69" s="23"/>
      <c r="D69" s="23"/>
      <c r="E69" s="93"/>
      <c r="F69" s="93"/>
      <c r="G69" s="93"/>
      <c r="H69" s="168"/>
      <c r="I69" s="168"/>
      <c r="J69" s="168"/>
    </row>
    <row r="70" spans="1:10" s="18" customFormat="1" ht="11.25">
      <c r="A70" s="23"/>
      <c r="B70" s="23"/>
      <c r="C70" s="23"/>
      <c r="D70" s="23"/>
      <c r="E70" s="93"/>
      <c r="F70" s="93"/>
      <c r="G70" s="93"/>
      <c r="H70" s="168"/>
      <c r="I70" s="168"/>
      <c r="J70" s="168"/>
    </row>
    <row r="71" spans="1:10" s="18" customFormat="1" ht="11.25">
      <c r="A71" s="23"/>
      <c r="B71" s="23"/>
      <c r="C71" s="23"/>
      <c r="D71" s="23"/>
      <c r="E71" s="93"/>
      <c r="F71" s="93"/>
      <c r="G71" s="93"/>
      <c r="H71" s="168"/>
      <c r="I71" s="168"/>
      <c r="J71" s="168"/>
    </row>
    <row r="72" spans="1:10" s="18" customFormat="1" ht="11.25">
      <c r="A72" s="23"/>
      <c r="B72" s="23"/>
      <c r="C72" s="23"/>
      <c r="D72" s="23"/>
      <c r="E72" s="93"/>
      <c r="F72" s="93"/>
      <c r="G72" s="93"/>
      <c r="H72" s="168"/>
      <c r="I72" s="168"/>
      <c r="J72" s="168"/>
    </row>
    <row r="73" spans="1:10" s="18" customFormat="1" ht="11.25">
      <c r="A73" s="23"/>
      <c r="B73" s="23"/>
      <c r="C73" s="23"/>
      <c r="D73" s="23"/>
      <c r="E73" s="93"/>
      <c r="F73" s="93"/>
      <c r="G73" s="93"/>
      <c r="H73" s="168"/>
      <c r="I73" s="168"/>
      <c r="J73" s="168"/>
    </row>
    <row r="74" spans="1:10" s="18" customFormat="1" ht="11.25">
      <c r="A74" s="23"/>
      <c r="B74" s="23"/>
      <c r="C74" s="23"/>
      <c r="D74" s="23"/>
      <c r="E74" s="93"/>
      <c r="F74" s="93"/>
      <c r="G74" s="93"/>
      <c r="H74" s="168"/>
      <c r="I74" s="168"/>
      <c r="J74" s="168"/>
    </row>
    <row r="75" spans="1:10" s="18" customFormat="1" ht="11.25">
      <c r="A75" s="23"/>
      <c r="B75" s="23"/>
      <c r="C75" s="23"/>
      <c r="D75" s="23"/>
      <c r="E75" s="93"/>
      <c r="F75" s="93"/>
      <c r="G75" s="93"/>
      <c r="H75" s="168"/>
      <c r="I75" s="168"/>
      <c r="J75" s="168"/>
    </row>
    <row r="76" spans="1:10" s="18" customFormat="1" ht="11.25">
      <c r="A76" s="23"/>
      <c r="B76" s="23"/>
      <c r="C76" s="23"/>
      <c r="D76" s="23"/>
      <c r="E76" s="93"/>
      <c r="F76" s="93"/>
      <c r="G76" s="93"/>
      <c r="H76" s="168"/>
      <c r="I76" s="168"/>
      <c r="J76" s="168"/>
    </row>
    <row r="77" spans="1:10" s="18" customFormat="1" ht="11.25">
      <c r="A77" s="23"/>
      <c r="B77" s="23"/>
      <c r="C77" s="23"/>
      <c r="D77" s="23"/>
      <c r="E77" s="93"/>
      <c r="F77" s="93"/>
      <c r="G77" s="93"/>
      <c r="H77" s="168"/>
      <c r="I77" s="168"/>
      <c r="J77" s="168"/>
    </row>
    <row r="78" spans="1:10" s="18" customFormat="1" ht="11.25">
      <c r="A78" s="23"/>
      <c r="B78" s="23"/>
      <c r="C78" s="23"/>
      <c r="D78" s="23"/>
      <c r="E78" s="93"/>
      <c r="F78" s="93"/>
      <c r="G78" s="93"/>
      <c r="H78" s="168"/>
      <c r="I78" s="168"/>
      <c r="J78" s="168"/>
    </row>
    <row r="79" spans="1:10" s="18" customFormat="1" ht="11.25">
      <c r="A79" s="23"/>
      <c r="B79" s="23"/>
      <c r="C79" s="23"/>
      <c r="D79" s="23"/>
      <c r="E79" s="93"/>
      <c r="F79" s="93"/>
      <c r="G79" s="93"/>
      <c r="H79" s="168"/>
      <c r="I79" s="168"/>
      <c r="J79" s="168"/>
    </row>
    <row r="80" spans="1:10" s="18" customFormat="1" ht="11.25">
      <c r="A80" s="23"/>
      <c r="B80" s="23"/>
      <c r="C80" s="23"/>
      <c r="D80" s="23"/>
      <c r="E80" s="93"/>
      <c r="F80" s="93"/>
      <c r="G80" s="93"/>
      <c r="H80" s="168"/>
      <c r="I80" s="168"/>
      <c r="J80" s="168"/>
    </row>
    <row r="81" spans="1:10" s="18" customFormat="1" ht="11.25">
      <c r="A81" s="23"/>
      <c r="B81" s="23"/>
      <c r="C81" s="23"/>
      <c r="D81" s="23"/>
      <c r="E81" s="93"/>
      <c r="F81" s="93"/>
      <c r="G81" s="93"/>
      <c r="H81" s="168"/>
      <c r="I81" s="168"/>
      <c r="J81" s="168"/>
    </row>
    <row r="82" spans="1:10" s="18" customFormat="1" ht="11.25">
      <c r="A82" s="23"/>
      <c r="B82" s="23"/>
      <c r="C82" s="23"/>
      <c r="D82" s="23"/>
      <c r="E82" s="93"/>
      <c r="F82" s="93"/>
      <c r="G82" s="93"/>
      <c r="H82" s="168"/>
      <c r="I82" s="168"/>
      <c r="J82" s="168"/>
    </row>
    <row r="83" spans="1:10" s="18" customFormat="1" ht="11.25">
      <c r="A83" s="23"/>
      <c r="B83" s="23"/>
      <c r="C83" s="23"/>
      <c r="D83" s="23"/>
      <c r="E83" s="93"/>
      <c r="F83" s="93"/>
      <c r="G83" s="93"/>
      <c r="H83" s="168"/>
      <c r="I83" s="168"/>
      <c r="J83" s="168"/>
    </row>
    <row r="84" spans="1:10" s="18" customFormat="1" ht="11.25">
      <c r="A84" s="23"/>
      <c r="B84" s="23"/>
      <c r="C84" s="23"/>
      <c r="D84" s="23"/>
      <c r="E84" s="93"/>
      <c r="F84" s="93"/>
      <c r="G84" s="93"/>
      <c r="H84" s="168"/>
      <c r="I84" s="168"/>
      <c r="J84" s="168"/>
    </row>
    <row r="85" spans="1:10" s="18" customFormat="1" ht="11.25">
      <c r="A85" s="23"/>
      <c r="B85" s="23"/>
      <c r="C85" s="23"/>
      <c r="D85" s="23"/>
      <c r="E85" s="93"/>
      <c r="F85" s="93"/>
      <c r="G85" s="93"/>
      <c r="H85" s="168"/>
      <c r="I85" s="168"/>
      <c r="J85" s="168"/>
    </row>
    <row r="86" spans="1:10" s="18" customFormat="1" ht="11.25">
      <c r="A86" s="23"/>
      <c r="B86" s="23"/>
      <c r="C86" s="23"/>
      <c r="D86" s="23"/>
      <c r="E86" s="93"/>
      <c r="F86" s="93"/>
      <c r="G86" s="93"/>
      <c r="H86" s="168"/>
      <c r="I86" s="168"/>
      <c r="J86" s="168"/>
    </row>
    <row r="87" spans="1:10" s="18" customFormat="1" ht="11.25">
      <c r="A87" s="23"/>
      <c r="B87" s="23"/>
      <c r="C87" s="23"/>
      <c r="D87" s="23"/>
      <c r="E87" s="93"/>
      <c r="F87" s="93"/>
      <c r="G87" s="93"/>
      <c r="H87" s="168"/>
      <c r="I87" s="168"/>
      <c r="J87" s="168"/>
    </row>
    <row r="88" spans="1:10" s="18" customFormat="1" ht="11.25">
      <c r="A88" s="23"/>
      <c r="B88" s="23"/>
      <c r="C88" s="23"/>
      <c r="D88" s="23"/>
      <c r="E88" s="93"/>
      <c r="F88" s="93"/>
      <c r="G88" s="93"/>
      <c r="H88" s="168"/>
      <c r="I88" s="168"/>
      <c r="J88" s="168"/>
    </row>
    <row r="89" spans="1:10" s="18" customFormat="1" ht="11.25">
      <c r="A89" s="23"/>
      <c r="B89" s="23"/>
      <c r="C89" s="23"/>
      <c r="D89" s="23"/>
      <c r="E89" s="93"/>
      <c r="F89" s="93"/>
      <c r="G89" s="93"/>
      <c r="H89" s="168"/>
      <c r="I89" s="168"/>
      <c r="J89" s="168"/>
    </row>
    <row r="90" spans="1:10" s="18" customFormat="1" ht="11.25">
      <c r="A90" s="23"/>
      <c r="B90" s="23"/>
      <c r="C90" s="23"/>
      <c r="D90" s="23"/>
      <c r="E90" s="93"/>
      <c r="F90" s="93"/>
      <c r="G90" s="93"/>
      <c r="H90" s="168"/>
      <c r="I90" s="168"/>
      <c r="J90" s="168"/>
    </row>
    <row r="91" spans="1:10" s="18" customFormat="1" ht="11.25">
      <c r="A91" s="23"/>
      <c r="B91" s="23"/>
      <c r="C91" s="23"/>
      <c r="D91" s="23"/>
      <c r="E91" s="93"/>
      <c r="F91" s="93"/>
      <c r="G91" s="93"/>
      <c r="H91" s="168"/>
      <c r="I91" s="168"/>
      <c r="J91" s="168"/>
    </row>
    <row r="92" spans="1:10" s="18" customFormat="1" ht="11.25">
      <c r="A92" s="23"/>
      <c r="B92" s="23"/>
      <c r="C92" s="23"/>
      <c r="D92" s="23"/>
      <c r="E92" s="93"/>
      <c r="F92" s="93"/>
      <c r="G92" s="93"/>
      <c r="H92" s="168"/>
      <c r="I92" s="168"/>
      <c r="J92" s="168"/>
    </row>
    <row r="93" spans="1:10" s="18" customFormat="1" ht="11.25">
      <c r="A93" s="23"/>
      <c r="B93" s="23"/>
      <c r="C93" s="23"/>
      <c r="D93" s="23"/>
      <c r="E93" s="93"/>
      <c r="F93" s="93"/>
      <c r="G93" s="93"/>
      <c r="H93" s="168"/>
      <c r="I93" s="168"/>
      <c r="J93" s="168"/>
    </row>
    <row r="94" spans="1:10" s="18" customFormat="1" ht="11.25">
      <c r="A94" s="23"/>
      <c r="B94" s="23"/>
      <c r="C94" s="23"/>
      <c r="D94" s="23"/>
      <c r="E94" s="93"/>
      <c r="F94" s="93"/>
      <c r="G94" s="93"/>
      <c r="H94" s="168"/>
      <c r="I94" s="168"/>
      <c r="J94" s="168"/>
    </row>
    <row r="95" spans="1:10" s="18" customFormat="1" ht="11.25">
      <c r="A95" s="23"/>
      <c r="B95" s="23"/>
      <c r="C95" s="23"/>
      <c r="D95" s="23"/>
      <c r="E95" s="93"/>
      <c r="F95" s="93"/>
      <c r="G95" s="93"/>
      <c r="H95" s="168"/>
      <c r="I95" s="168"/>
      <c r="J95" s="168"/>
    </row>
    <row r="96" spans="1:10" s="18" customFormat="1" ht="11.25">
      <c r="A96" s="23"/>
      <c r="B96" s="23"/>
      <c r="C96" s="23"/>
      <c r="D96" s="23"/>
      <c r="E96" s="93"/>
      <c r="F96" s="93"/>
      <c r="G96" s="93"/>
      <c r="H96" s="168"/>
      <c r="I96" s="168"/>
      <c r="J96" s="168"/>
    </row>
    <row r="97" spans="1:10" s="18" customFormat="1" ht="11.25">
      <c r="A97" s="23"/>
      <c r="B97" s="23"/>
      <c r="C97" s="23"/>
      <c r="D97" s="23"/>
      <c r="E97" s="93"/>
      <c r="F97" s="93"/>
      <c r="G97" s="93"/>
      <c r="H97" s="168"/>
      <c r="I97" s="168"/>
      <c r="J97" s="168"/>
    </row>
    <row r="98" spans="1:10" s="18" customFormat="1" ht="11.25">
      <c r="A98" s="23"/>
      <c r="B98" s="23"/>
      <c r="C98" s="23"/>
      <c r="D98" s="23"/>
      <c r="E98" s="93"/>
      <c r="F98" s="93"/>
      <c r="G98" s="93"/>
      <c r="H98" s="168"/>
      <c r="I98" s="168"/>
      <c r="J98" s="168"/>
    </row>
    <row r="99" spans="1:10" s="18" customFormat="1" ht="11.25">
      <c r="A99" s="23"/>
      <c r="B99" s="23"/>
      <c r="C99" s="23"/>
      <c r="D99" s="23"/>
      <c r="E99" s="93"/>
      <c r="F99" s="93"/>
      <c r="G99" s="93"/>
      <c r="H99" s="168"/>
      <c r="I99" s="168"/>
      <c r="J99" s="168"/>
    </row>
    <row r="100" spans="1:10" s="18" customFormat="1" ht="11.25">
      <c r="A100" s="23"/>
      <c r="B100" s="23"/>
      <c r="C100" s="23"/>
      <c r="D100" s="23"/>
      <c r="E100" s="93"/>
      <c r="F100" s="93"/>
      <c r="G100" s="93"/>
      <c r="H100" s="168"/>
      <c r="I100" s="168"/>
      <c r="J100" s="168"/>
    </row>
    <row r="101" spans="1:10" s="18" customFormat="1" ht="11.25">
      <c r="A101" s="23"/>
      <c r="B101" s="23"/>
      <c r="C101" s="23"/>
      <c r="D101" s="23"/>
      <c r="E101" s="93"/>
      <c r="F101" s="93"/>
      <c r="G101" s="93"/>
      <c r="H101" s="168"/>
      <c r="I101" s="168"/>
      <c r="J101" s="168"/>
    </row>
  </sheetData>
  <sheetProtection selectLockedCells="1"/>
  <mergeCells count="18">
    <mergeCell ref="A6:B7"/>
    <mergeCell ref="A3:J3"/>
    <mergeCell ref="A4:J4"/>
    <mergeCell ref="K3:Q3"/>
    <mergeCell ref="K4:Q4"/>
    <mergeCell ref="H6:H7"/>
    <mergeCell ref="C6:C7"/>
    <mergeCell ref="E6:E7"/>
    <mergeCell ref="D6:D7"/>
    <mergeCell ref="F6:F7"/>
    <mergeCell ref="G6:G7"/>
    <mergeCell ref="I6:I7"/>
    <mergeCell ref="J6:J7"/>
    <mergeCell ref="A8:B8"/>
    <mergeCell ref="A12:B12"/>
    <mergeCell ref="A9:B9"/>
    <mergeCell ref="A10:B10"/>
    <mergeCell ref="A11:B11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Q278"/>
  <sheetViews>
    <sheetView view="pageBreakPreview" topLeftCell="A4" zoomScaleNormal="100" zoomScaleSheetLayoutView="100" workbookViewId="0">
      <selection activeCell="G19" sqref="G19"/>
    </sheetView>
  </sheetViews>
  <sheetFormatPr defaultRowHeight="14.25"/>
  <cols>
    <col min="1" max="1" width="12.625" style="74" customWidth="1"/>
    <col min="2" max="2" width="11.625" style="102" customWidth="1"/>
    <col min="3" max="3" width="11.625" style="103" customWidth="1"/>
    <col min="4" max="4" width="11.625" style="102" customWidth="1"/>
    <col min="5" max="5" width="11.625" style="105" customWidth="1"/>
    <col min="6" max="6" width="11.625" style="104" customWidth="1"/>
    <col min="7" max="7" width="11.625" style="75" customWidth="1"/>
    <col min="8" max="8" width="12.625" style="148" hidden="1" customWidth="1"/>
    <col min="9" max="9" width="8.625" style="148" customWidth="1"/>
    <col min="10" max="10" width="8.625" style="75" customWidth="1"/>
    <col min="11" max="11" width="8.875" style="102" customWidth="1"/>
    <col min="12" max="12" width="8.875" style="105" customWidth="1"/>
    <col min="13" max="13" width="8.625" style="104" customWidth="1"/>
    <col min="14" max="15" width="8.625" style="75" customWidth="1"/>
    <col min="16" max="16" width="9" style="50" customWidth="1"/>
    <col min="17" max="17" width="12.625" style="71" customWidth="1"/>
    <col min="18" max="16384" width="9" style="71"/>
  </cols>
  <sheetData>
    <row r="1" spans="1:17" s="933" customFormat="1" ht="14.1" customHeight="1">
      <c r="A1" s="931" t="s">
        <v>1067</v>
      </c>
      <c r="B1" s="948"/>
      <c r="C1" s="949"/>
      <c r="D1" s="948"/>
      <c r="E1" s="950"/>
      <c r="F1" s="951"/>
      <c r="G1" s="952"/>
      <c r="H1" s="931"/>
      <c r="I1" s="948"/>
      <c r="J1" s="949"/>
      <c r="K1" s="948"/>
      <c r="L1" s="950"/>
      <c r="M1" s="951"/>
      <c r="N1" s="928"/>
      <c r="O1" s="951"/>
      <c r="P1" s="928"/>
      <c r="Q1" s="928" t="s">
        <v>1068</v>
      </c>
    </row>
    <row r="2" spans="1:17" ht="14.1" customHeight="1">
      <c r="H2" s="74"/>
      <c r="I2" s="102"/>
      <c r="J2" s="103"/>
      <c r="O2" s="104"/>
      <c r="P2" s="75"/>
    </row>
    <row r="3" spans="1:17" s="1031" customFormat="1" ht="20.100000000000001" customHeight="1">
      <c r="A3" s="1706" t="s">
        <v>563</v>
      </c>
      <c r="B3" s="1706"/>
      <c r="C3" s="1706"/>
      <c r="D3" s="1706"/>
      <c r="E3" s="1706"/>
      <c r="F3" s="1706"/>
      <c r="G3" s="1706"/>
      <c r="H3" s="2294" t="s">
        <v>564</v>
      </c>
      <c r="I3" s="2294"/>
      <c r="J3" s="2294"/>
      <c r="K3" s="2294"/>
      <c r="L3" s="2294"/>
      <c r="M3" s="2294"/>
      <c r="N3" s="2294"/>
      <c r="O3" s="2300"/>
      <c r="P3" s="2300"/>
      <c r="Q3" s="2301"/>
    </row>
    <row r="4" spans="1:17" s="1032" customFormat="1" ht="24" customHeight="1">
      <c r="A4" s="2294"/>
      <c r="B4" s="2294"/>
      <c r="C4" s="2294"/>
      <c r="D4" s="2294"/>
      <c r="E4" s="2294"/>
      <c r="F4" s="2294"/>
      <c r="G4" s="2294"/>
      <c r="H4" s="2294"/>
      <c r="I4" s="2294"/>
      <c r="J4" s="2294"/>
      <c r="K4" s="2294"/>
      <c r="L4" s="2294"/>
      <c r="M4" s="2294"/>
      <c r="N4" s="2294"/>
      <c r="O4" s="1071"/>
      <c r="P4" s="1071"/>
    </row>
    <row r="5" spans="1:17" s="12" customFormat="1" ht="18" customHeight="1" thickBot="1">
      <c r="A5" s="12" t="s">
        <v>162</v>
      </c>
      <c r="B5" s="106"/>
      <c r="C5" s="107"/>
      <c r="D5" s="106"/>
      <c r="E5" s="108"/>
      <c r="F5" s="106"/>
      <c r="G5" s="36"/>
      <c r="I5" s="106"/>
      <c r="J5" s="107"/>
      <c r="K5" s="106"/>
      <c r="L5" s="108"/>
      <c r="M5" s="106"/>
      <c r="N5" s="36"/>
      <c r="O5" s="106"/>
      <c r="Q5" s="36" t="s">
        <v>166</v>
      </c>
    </row>
    <row r="6" spans="1:17" s="109" customFormat="1" ht="44.25" customHeight="1">
      <c r="A6" s="2286" t="s">
        <v>45</v>
      </c>
      <c r="B6" s="2289" t="s">
        <v>950</v>
      </c>
      <c r="C6" s="2290"/>
      <c r="D6" s="2291" t="s">
        <v>167</v>
      </c>
      <c r="E6" s="2290"/>
      <c r="F6" s="2292" t="s">
        <v>168</v>
      </c>
      <c r="G6" s="2293"/>
      <c r="H6" s="2304" t="s">
        <v>46</v>
      </c>
      <c r="I6" s="2295" t="s">
        <v>169</v>
      </c>
      <c r="J6" s="2296"/>
      <c r="K6" s="2292" t="s">
        <v>170</v>
      </c>
      <c r="L6" s="2296"/>
      <c r="M6" s="2292" t="s">
        <v>171</v>
      </c>
      <c r="N6" s="2296"/>
      <c r="O6" s="2302" t="s">
        <v>60</v>
      </c>
      <c r="P6" s="2303"/>
      <c r="Q6" s="2297" t="s">
        <v>46</v>
      </c>
    </row>
    <row r="7" spans="1:17" s="109" customFormat="1" ht="15.95" customHeight="1">
      <c r="A7" s="2287"/>
      <c r="B7" s="110" t="s">
        <v>163</v>
      </c>
      <c r="C7" s="111" t="s">
        <v>164</v>
      </c>
      <c r="D7" s="112" t="s">
        <v>163</v>
      </c>
      <c r="E7" s="111" t="s">
        <v>164</v>
      </c>
      <c r="F7" s="112" t="s">
        <v>163</v>
      </c>
      <c r="G7" s="113" t="s">
        <v>164</v>
      </c>
      <c r="H7" s="2305"/>
      <c r="I7" s="110" t="s">
        <v>163</v>
      </c>
      <c r="J7" s="111" t="s">
        <v>164</v>
      </c>
      <c r="K7" s="112" t="s">
        <v>163</v>
      </c>
      <c r="L7" s="111" t="s">
        <v>164</v>
      </c>
      <c r="M7" s="112" t="s">
        <v>163</v>
      </c>
      <c r="N7" s="113" t="s">
        <v>164</v>
      </c>
      <c r="O7" s="112" t="s">
        <v>163</v>
      </c>
      <c r="P7" s="113" t="s">
        <v>164</v>
      </c>
      <c r="Q7" s="2298"/>
    </row>
    <row r="8" spans="1:17" s="109" customFormat="1" ht="15.95" customHeight="1">
      <c r="A8" s="2288"/>
      <c r="B8" s="114" t="s">
        <v>165</v>
      </c>
      <c r="C8" s="115" t="s">
        <v>172</v>
      </c>
      <c r="D8" s="116" t="s">
        <v>165</v>
      </c>
      <c r="E8" s="115" t="s">
        <v>172</v>
      </c>
      <c r="F8" s="116" t="s">
        <v>165</v>
      </c>
      <c r="G8" s="117" t="s">
        <v>172</v>
      </c>
      <c r="H8" s="2306"/>
      <c r="I8" s="114" t="s">
        <v>165</v>
      </c>
      <c r="J8" s="115" t="s">
        <v>172</v>
      </c>
      <c r="K8" s="116" t="s">
        <v>165</v>
      </c>
      <c r="L8" s="115" t="s">
        <v>172</v>
      </c>
      <c r="M8" s="116" t="s">
        <v>165</v>
      </c>
      <c r="N8" s="117" t="s">
        <v>172</v>
      </c>
      <c r="O8" s="116" t="s">
        <v>165</v>
      </c>
      <c r="P8" s="117" t="s">
        <v>172</v>
      </c>
      <c r="Q8" s="2299"/>
    </row>
    <row r="9" spans="1:17" s="122" customFormat="1" ht="17.649999999999999" customHeight="1">
      <c r="A9" s="118" t="s">
        <v>566</v>
      </c>
      <c r="B9" s="119">
        <v>2251.9999999999995</v>
      </c>
      <c r="C9" s="119">
        <v>4267.3999999999996</v>
      </c>
      <c r="D9" s="119">
        <v>1586.6000000000001</v>
      </c>
      <c r="E9" s="119">
        <v>3600</v>
      </c>
      <c r="F9" s="119">
        <v>451.9</v>
      </c>
      <c r="G9" s="119">
        <v>533.70000000000005</v>
      </c>
      <c r="H9" s="120">
        <v>0</v>
      </c>
      <c r="I9" s="119">
        <v>116.60000000000001</v>
      </c>
      <c r="J9" s="119">
        <v>114.99999999999999</v>
      </c>
      <c r="K9" s="119" t="s">
        <v>295</v>
      </c>
      <c r="L9" s="119" t="s">
        <v>295</v>
      </c>
      <c r="M9" s="119">
        <v>53</v>
      </c>
      <c r="N9" s="119" t="s">
        <v>295</v>
      </c>
      <c r="O9" s="119">
        <v>43.9</v>
      </c>
      <c r="P9" s="119">
        <v>18.7</v>
      </c>
      <c r="Q9" s="121" t="s">
        <v>566</v>
      </c>
    </row>
    <row r="10" spans="1:17" s="122" customFormat="1" ht="17.649999999999999" customHeight="1">
      <c r="A10" s="118" t="s">
        <v>844</v>
      </c>
      <c r="B10" s="119">
        <v>2093.5</v>
      </c>
      <c r="C10" s="119">
        <v>4396</v>
      </c>
      <c r="D10" s="119">
        <v>1563</v>
      </c>
      <c r="E10" s="119">
        <v>3814.5999999999995</v>
      </c>
      <c r="F10" s="119">
        <v>435.8</v>
      </c>
      <c r="G10" s="119">
        <v>535.29999999999995</v>
      </c>
      <c r="H10" s="120">
        <v>0</v>
      </c>
      <c r="I10" s="119">
        <v>47.7</v>
      </c>
      <c r="J10" s="119">
        <v>44.8</v>
      </c>
      <c r="K10" s="123">
        <v>0</v>
      </c>
      <c r="L10" s="123">
        <v>0</v>
      </c>
      <c r="M10" s="119">
        <v>46</v>
      </c>
      <c r="N10" s="123">
        <v>0</v>
      </c>
      <c r="O10" s="119">
        <v>1</v>
      </c>
      <c r="P10" s="119">
        <v>1.3</v>
      </c>
      <c r="Q10" s="121" t="s">
        <v>844</v>
      </c>
    </row>
    <row r="11" spans="1:17" s="122" customFormat="1" ht="17.649999999999999" customHeight="1">
      <c r="A11" s="118" t="s">
        <v>1009</v>
      </c>
      <c r="B11" s="119">
        <v>2150.3000000000002</v>
      </c>
      <c r="C11" s="119">
        <v>3863.6000000000004</v>
      </c>
      <c r="D11" s="119">
        <v>1345.9</v>
      </c>
      <c r="E11" s="119">
        <v>3020.9</v>
      </c>
      <c r="F11" s="119">
        <v>605.79999999999995</v>
      </c>
      <c r="G11" s="119">
        <v>680.60000000000014</v>
      </c>
      <c r="H11" s="120">
        <v>0</v>
      </c>
      <c r="I11" s="119">
        <v>91.4</v>
      </c>
      <c r="J11" s="119">
        <v>91.899999999999991</v>
      </c>
      <c r="K11" s="123">
        <v>0</v>
      </c>
      <c r="L11" s="123">
        <v>0</v>
      </c>
      <c r="M11" s="119">
        <v>53.7</v>
      </c>
      <c r="N11" s="123">
        <v>4</v>
      </c>
      <c r="O11" s="119">
        <v>53.5</v>
      </c>
      <c r="P11" s="119">
        <v>66.199999999999989</v>
      </c>
      <c r="Q11" s="121" t="s">
        <v>1009</v>
      </c>
    </row>
    <row r="12" spans="1:17" s="122" customFormat="1" ht="17.649999999999999" customHeight="1">
      <c r="A12" s="118" t="s">
        <v>1010</v>
      </c>
      <c r="B12" s="119">
        <v>1837</v>
      </c>
      <c r="C12" s="119">
        <v>3135.6000000000004</v>
      </c>
      <c r="D12" s="119">
        <v>1155.9000000000001</v>
      </c>
      <c r="E12" s="119">
        <v>2419.2000000000003</v>
      </c>
      <c r="F12" s="119">
        <v>515.80000000000007</v>
      </c>
      <c r="G12" s="119">
        <v>596.1</v>
      </c>
      <c r="H12" s="120">
        <v>0</v>
      </c>
      <c r="I12" s="119">
        <v>79.2</v>
      </c>
      <c r="J12" s="119">
        <v>71.3</v>
      </c>
      <c r="K12" s="123">
        <v>0</v>
      </c>
      <c r="L12" s="123">
        <v>0</v>
      </c>
      <c r="M12" s="119">
        <v>60.1</v>
      </c>
      <c r="N12" s="123">
        <v>0</v>
      </c>
      <c r="O12" s="119">
        <v>26</v>
      </c>
      <c r="P12" s="119">
        <v>49</v>
      </c>
      <c r="Q12" s="121" t="s">
        <v>1010</v>
      </c>
    </row>
    <row r="13" spans="1:17" s="122" customFormat="1" ht="17.649999999999999" customHeight="1">
      <c r="A13" s="124" t="s">
        <v>1087</v>
      </c>
      <c r="B13" s="125">
        <f t="shared" ref="B13:L13" si="0">SUM(B15:B37)</f>
        <v>1980.5999999999997</v>
      </c>
      <c r="C13" s="125">
        <f t="shared" si="0"/>
        <v>3250.7999999999997</v>
      </c>
      <c r="D13" s="125">
        <f t="shared" si="0"/>
        <v>1124.5000000000002</v>
      </c>
      <c r="E13" s="125">
        <f t="shared" si="0"/>
        <v>2437.8000000000002</v>
      </c>
      <c r="F13" s="125">
        <f t="shared" si="0"/>
        <v>503.40000000000003</v>
      </c>
      <c r="G13" s="125">
        <f t="shared" si="0"/>
        <v>466.40000000000003</v>
      </c>
      <c r="H13" s="119">
        <f t="shared" si="0"/>
        <v>0</v>
      </c>
      <c r="I13" s="125">
        <f t="shared" si="0"/>
        <v>47.400000000000006</v>
      </c>
      <c r="J13" s="125">
        <f t="shared" si="0"/>
        <v>34.6</v>
      </c>
      <c r="K13" s="126">
        <f t="shared" si="0"/>
        <v>115.10000000000001</v>
      </c>
      <c r="L13" s="126">
        <f t="shared" si="0"/>
        <v>144.1</v>
      </c>
      <c r="M13" s="125">
        <f>SUM(M15:M37)</f>
        <v>51.900000000000006</v>
      </c>
      <c r="N13" s="125">
        <f>SUM(N15:N37)</f>
        <v>67.8</v>
      </c>
      <c r="O13" s="125">
        <f>SUM(O15:O37)</f>
        <v>138.30000000000001</v>
      </c>
      <c r="P13" s="125">
        <f>SUM(P15:P37)</f>
        <v>100.1</v>
      </c>
      <c r="Q13" s="127" t="s">
        <v>1087</v>
      </c>
    </row>
    <row r="14" spans="1:17" s="17" customFormat="1" ht="17.25" customHeight="1">
      <c r="A14" s="83"/>
      <c r="B14" s="128"/>
      <c r="C14" s="128"/>
      <c r="D14" s="128"/>
      <c r="E14" s="128"/>
      <c r="F14" s="128"/>
      <c r="G14" s="128"/>
      <c r="H14" s="84"/>
      <c r="I14" s="119"/>
      <c r="J14" s="119"/>
      <c r="K14" s="128"/>
      <c r="L14" s="128"/>
      <c r="M14" s="128"/>
      <c r="N14" s="128"/>
      <c r="O14" s="128"/>
      <c r="P14" s="128"/>
      <c r="Q14" s="85"/>
    </row>
    <row r="15" spans="1:17" s="18" customFormat="1" ht="17.649999999999999" customHeight="1">
      <c r="A15" s="129" t="s">
        <v>224</v>
      </c>
      <c r="B15" s="128">
        <f>SUM(D15,F15,I15,K15,M15,O15)</f>
        <v>124</v>
      </c>
      <c r="C15" s="128">
        <f>SUM(E15,G15,J15,L15,N15,P15)</f>
        <v>113.8</v>
      </c>
      <c r="D15" s="786">
        <v>69</v>
      </c>
      <c r="E15" s="786">
        <v>80.5</v>
      </c>
      <c r="F15" s="786">
        <v>15.4</v>
      </c>
      <c r="G15" s="786">
        <v>9.5</v>
      </c>
      <c r="H15" s="1073"/>
      <c r="I15" s="787">
        <v>4</v>
      </c>
      <c r="J15" s="787">
        <v>1.6</v>
      </c>
      <c r="K15" s="788">
        <v>35.6</v>
      </c>
      <c r="L15" s="788">
        <v>22.2</v>
      </c>
      <c r="M15" s="789">
        <v>0</v>
      </c>
      <c r="N15" s="788">
        <v>0</v>
      </c>
      <c r="O15" s="789">
        <v>0</v>
      </c>
      <c r="P15" s="789">
        <v>0</v>
      </c>
      <c r="Q15" s="130" t="s">
        <v>493</v>
      </c>
    </row>
    <row r="16" spans="1:17" s="18" customFormat="1" ht="17.649999999999999" customHeight="1">
      <c r="A16" s="129" t="s">
        <v>226</v>
      </c>
      <c r="B16" s="128">
        <f t="shared" ref="B16:B36" si="1">SUM(D16,F16,I16,K16,M16,O16)</f>
        <v>51</v>
      </c>
      <c r="C16" s="128">
        <f t="shared" ref="C16:C36" si="2">SUM(E16,G16,J16,L16,N16,P16)</f>
        <v>96.7</v>
      </c>
      <c r="D16" s="786">
        <v>27</v>
      </c>
      <c r="E16" s="786">
        <v>73</v>
      </c>
      <c r="F16" s="786">
        <v>18.7</v>
      </c>
      <c r="G16" s="786">
        <v>14.4</v>
      </c>
      <c r="H16" s="1073"/>
      <c r="I16" s="790">
        <v>2</v>
      </c>
      <c r="J16" s="790">
        <v>2.7</v>
      </c>
      <c r="K16" s="788">
        <v>3.3</v>
      </c>
      <c r="L16" s="788">
        <v>6.6</v>
      </c>
      <c r="M16" s="789">
        <v>0</v>
      </c>
      <c r="N16" s="788">
        <v>0</v>
      </c>
      <c r="O16" s="789">
        <v>0</v>
      </c>
      <c r="P16" s="789">
        <v>0</v>
      </c>
      <c r="Q16" s="130" t="s">
        <v>494</v>
      </c>
    </row>
    <row r="17" spans="1:17" s="18" customFormat="1" ht="17.649999999999999" customHeight="1">
      <c r="A17" s="129" t="s">
        <v>228</v>
      </c>
      <c r="B17" s="128">
        <f t="shared" si="1"/>
        <v>342.1</v>
      </c>
      <c r="C17" s="128">
        <f t="shared" si="2"/>
        <v>600.29999999999995</v>
      </c>
      <c r="D17" s="786">
        <v>286</v>
      </c>
      <c r="E17" s="786">
        <v>564</v>
      </c>
      <c r="F17" s="786">
        <v>33</v>
      </c>
      <c r="G17" s="786">
        <v>32.299999999999997</v>
      </c>
      <c r="H17" s="1073"/>
      <c r="I17" s="787">
        <v>0</v>
      </c>
      <c r="J17" s="787">
        <v>0</v>
      </c>
      <c r="K17" s="788">
        <v>0</v>
      </c>
      <c r="L17" s="788">
        <v>0</v>
      </c>
      <c r="M17" s="791">
        <v>0</v>
      </c>
      <c r="N17" s="788">
        <v>0</v>
      </c>
      <c r="O17" s="786">
        <v>23.1</v>
      </c>
      <c r="P17" s="786">
        <v>4</v>
      </c>
      <c r="Q17" s="130" t="s">
        <v>495</v>
      </c>
    </row>
    <row r="18" spans="1:17" s="18" customFormat="1" ht="17.649999999999999" customHeight="1">
      <c r="A18" s="129" t="s">
        <v>230</v>
      </c>
      <c r="B18" s="128">
        <f t="shared" si="1"/>
        <v>70.400000000000006</v>
      </c>
      <c r="C18" s="128">
        <f t="shared" si="2"/>
        <v>88.500000000000014</v>
      </c>
      <c r="D18" s="786">
        <v>25.7</v>
      </c>
      <c r="E18" s="786">
        <v>31.5</v>
      </c>
      <c r="F18" s="786">
        <v>36.700000000000003</v>
      </c>
      <c r="G18" s="786">
        <v>46.4</v>
      </c>
      <c r="H18" s="1073"/>
      <c r="I18" s="787">
        <v>4.5</v>
      </c>
      <c r="J18" s="787">
        <v>3.9</v>
      </c>
      <c r="K18" s="788">
        <v>0.5</v>
      </c>
      <c r="L18" s="788">
        <v>0.7</v>
      </c>
      <c r="M18" s="789">
        <v>0</v>
      </c>
      <c r="N18" s="788">
        <v>0</v>
      </c>
      <c r="O18" s="792">
        <v>3</v>
      </c>
      <c r="P18" s="792">
        <v>6</v>
      </c>
      <c r="Q18" s="130" t="s">
        <v>496</v>
      </c>
    </row>
    <row r="19" spans="1:17" s="18" customFormat="1" ht="17.649999999999999" customHeight="1">
      <c r="A19" s="129" t="s">
        <v>232</v>
      </c>
      <c r="B19" s="128">
        <f t="shared" si="1"/>
        <v>151.19999999999999</v>
      </c>
      <c r="C19" s="128">
        <f t="shared" si="2"/>
        <v>159.6</v>
      </c>
      <c r="D19" s="786">
        <v>28</v>
      </c>
      <c r="E19" s="786">
        <v>74</v>
      </c>
      <c r="F19" s="786">
        <v>21</v>
      </c>
      <c r="G19" s="786">
        <v>25.5</v>
      </c>
      <c r="H19" s="1073"/>
      <c r="I19" s="787">
        <v>8</v>
      </c>
      <c r="J19" s="787">
        <v>4</v>
      </c>
      <c r="K19" s="788">
        <v>0</v>
      </c>
      <c r="L19" s="788">
        <v>0</v>
      </c>
      <c r="M19" s="791">
        <v>0</v>
      </c>
      <c r="N19" s="788">
        <v>0</v>
      </c>
      <c r="O19" s="786">
        <v>94.2</v>
      </c>
      <c r="P19" s="786">
        <v>56.1</v>
      </c>
      <c r="Q19" s="130" t="s">
        <v>497</v>
      </c>
    </row>
    <row r="20" spans="1:17" s="18" customFormat="1" ht="17.649999999999999" customHeight="1">
      <c r="A20" s="129" t="s">
        <v>234</v>
      </c>
      <c r="B20" s="128">
        <f t="shared" si="1"/>
        <v>59.5</v>
      </c>
      <c r="C20" s="128">
        <f t="shared" si="2"/>
        <v>101.6</v>
      </c>
      <c r="D20" s="786">
        <v>22</v>
      </c>
      <c r="E20" s="786">
        <v>55</v>
      </c>
      <c r="F20" s="786">
        <v>37.5</v>
      </c>
      <c r="G20" s="786">
        <v>46.6</v>
      </c>
      <c r="H20" s="1073"/>
      <c r="I20" s="787">
        <v>0</v>
      </c>
      <c r="J20" s="787">
        <v>0</v>
      </c>
      <c r="K20" s="788">
        <v>0</v>
      </c>
      <c r="L20" s="788">
        <v>0</v>
      </c>
      <c r="M20" s="789">
        <v>0</v>
      </c>
      <c r="N20" s="788">
        <v>0</v>
      </c>
      <c r="O20" s="789">
        <v>0</v>
      </c>
      <c r="P20" s="789">
        <v>0</v>
      </c>
      <c r="Q20" s="130" t="s">
        <v>498</v>
      </c>
    </row>
    <row r="21" spans="1:17" s="18" customFormat="1" ht="17.649999999999999" customHeight="1">
      <c r="A21" s="129" t="s">
        <v>236</v>
      </c>
      <c r="B21" s="128">
        <f t="shared" si="1"/>
        <v>83</v>
      </c>
      <c r="C21" s="128">
        <f t="shared" si="2"/>
        <v>103.9</v>
      </c>
      <c r="D21" s="786">
        <v>43</v>
      </c>
      <c r="E21" s="786">
        <v>78.400000000000006</v>
      </c>
      <c r="F21" s="786">
        <v>39.5</v>
      </c>
      <c r="G21" s="786">
        <v>24.7</v>
      </c>
      <c r="H21" s="1073"/>
      <c r="I21" s="787">
        <v>0</v>
      </c>
      <c r="J21" s="787">
        <v>0</v>
      </c>
      <c r="K21" s="788">
        <v>0.5</v>
      </c>
      <c r="L21" s="788">
        <v>0.8</v>
      </c>
      <c r="M21" s="791">
        <v>0</v>
      </c>
      <c r="N21" s="788">
        <v>0</v>
      </c>
      <c r="O21" s="786">
        <v>0</v>
      </c>
      <c r="P21" s="786">
        <v>0</v>
      </c>
      <c r="Q21" s="130" t="s">
        <v>499</v>
      </c>
    </row>
    <row r="22" spans="1:17" s="18" customFormat="1" ht="17.649999999999999" customHeight="1">
      <c r="A22" s="129" t="s">
        <v>238</v>
      </c>
      <c r="B22" s="128">
        <f t="shared" si="1"/>
        <v>121</v>
      </c>
      <c r="C22" s="128">
        <f t="shared" si="2"/>
        <v>245.59999999999997</v>
      </c>
      <c r="D22" s="786">
        <v>78</v>
      </c>
      <c r="E22" s="786">
        <v>187.1</v>
      </c>
      <c r="F22" s="786">
        <v>37</v>
      </c>
      <c r="G22" s="786">
        <v>53.3</v>
      </c>
      <c r="H22" s="1073"/>
      <c r="I22" s="787">
        <v>3</v>
      </c>
      <c r="J22" s="787">
        <v>1.2</v>
      </c>
      <c r="K22" s="788">
        <v>0</v>
      </c>
      <c r="L22" s="788">
        <v>0</v>
      </c>
      <c r="M22" s="791">
        <v>0</v>
      </c>
      <c r="N22" s="788">
        <v>0</v>
      </c>
      <c r="O22" s="786">
        <v>3</v>
      </c>
      <c r="P22" s="786">
        <v>4</v>
      </c>
      <c r="Q22" s="130" t="s">
        <v>500</v>
      </c>
    </row>
    <row r="23" spans="1:17" s="18" customFormat="1" ht="17.649999999999999" customHeight="1">
      <c r="A23" s="129" t="s">
        <v>240</v>
      </c>
      <c r="B23" s="128">
        <f t="shared" si="1"/>
        <v>132</v>
      </c>
      <c r="C23" s="128">
        <f t="shared" si="2"/>
        <v>257.3</v>
      </c>
      <c r="D23" s="786">
        <v>95</v>
      </c>
      <c r="E23" s="786">
        <v>220.3</v>
      </c>
      <c r="F23" s="786">
        <v>35</v>
      </c>
      <c r="G23" s="786">
        <v>33</v>
      </c>
      <c r="H23" s="1073"/>
      <c r="I23" s="787">
        <v>0</v>
      </c>
      <c r="J23" s="787">
        <v>0</v>
      </c>
      <c r="K23" s="788">
        <v>0</v>
      </c>
      <c r="L23" s="788">
        <v>0</v>
      </c>
      <c r="M23" s="791">
        <v>0</v>
      </c>
      <c r="N23" s="788">
        <v>0</v>
      </c>
      <c r="O23" s="786">
        <v>2</v>
      </c>
      <c r="P23" s="786">
        <v>4</v>
      </c>
      <c r="Q23" s="130" t="s">
        <v>501</v>
      </c>
    </row>
    <row r="24" spans="1:17" s="18" customFormat="1" ht="17.649999999999999" customHeight="1">
      <c r="A24" s="129" t="s">
        <v>242</v>
      </c>
      <c r="B24" s="128">
        <f t="shared" si="1"/>
        <v>13.1</v>
      </c>
      <c r="C24" s="128">
        <f t="shared" si="2"/>
        <v>6.7</v>
      </c>
      <c r="D24" s="786">
        <v>3</v>
      </c>
      <c r="E24" s="786">
        <v>1.2</v>
      </c>
      <c r="F24" s="786">
        <v>10.1</v>
      </c>
      <c r="G24" s="786">
        <v>5.5</v>
      </c>
      <c r="H24" s="1073"/>
      <c r="I24" s="787">
        <v>0</v>
      </c>
      <c r="J24" s="787">
        <v>0</v>
      </c>
      <c r="K24" s="788">
        <v>0</v>
      </c>
      <c r="L24" s="788">
        <v>0</v>
      </c>
      <c r="M24" s="789">
        <v>0</v>
      </c>
      <c r="N24" s="788">
        <v>0</v>
      </c>
      <c r="O24" s="789">
        <v>0</v>
      </c>
      <c r="P24" s="789">
        <v>0</v>
      </c>
      <c r="Q24" s="130" t="s">
        <v>502</v>
      </c>
    </row>
    <row r="25" spans="1:17" s="18" customFormat="1" ht="17.649999999999999" customHeight="1">
      <c r="A25" s="129" t="s">
        <v>244</v>
      </c>
      <c r="B25" s="128">
        <f t="shared" si="1"/>
        <v>47</v>
      </c>
      <c r="C25" s="128">
        <f t="shared" si="2"/>
        <v>79.099999999999994</v>
      </c>
      <c r="D25" s="786">
        <v>30</v>
      </c>
      <c r="E25" s="786">
        <v>58</v>
      </c>
      <c r="F25" s="786">
        <v>15</v>
      </c>
      <c r="G25" s="786">
        <v>18.100000000000001</v>
      </c>
      <c r="H25" s="1073"/>
      <c r="I25" s="787">
        <v>0</v>
      </c>
      <c r="J25" s="787">
        <v>0</v>
      </c>
      <c r="K25" s="788">
        <v>2</v>
      </c>
      <c r="L25" s="788">
        <v>3</v>
      </c>
      <c r="M25" s="789">
        <v>0</v>
      </c>
      <c r="N25" s="788">
        <v>0</v>
      </c>
      <c r="O25" s="789">
        <v>0</v>
      </c>
      <c r="P25" s="789">
        <v>0</v>
      </c>
      <c r="Q25" s="130" t="s">
        <v>503</v>
      </c>
    </row>
    <row r="26" spans="1:17" s="18" customFormat="1" ht="17.649999999999999" customHeight="1">
      <c r="A26" s="129" t="s">
        <v>246</v>
      </c>
      <c r="B26" s="128">
        <f t="shared" si="1"/>
        <v>108</v>
      </c>
      <c r="C26" s="128">
        <f t="shared" si="2"/>
        <v>229.70000000000002</v>
      </c>
      <c r="D26" s="786">
        <v>83</v>
      </c>
      <c r="E26" s="786">
        <v>214.3</v>
      </c>
      <c r="F26" s="786">
        <v>20</v>
      </c>
      <c r="G26" s="786">
        <v>9.3000000000000007</v>
      </c>
      <c r="H26" s="1073"/>
      <c r="I26" s="787">
        <v>5</v>
      </c>
      <c r="J26" s="787">
        <v>6.1</v>
      </c>
      <c r="K26" s="788">
        <v>0</v>
      </c>
      <c r="L26" s="788">
        <v>0</v>
      </c>
      <c r="M26" s="789">
        <v>0</v>
      </c>
      <c r="N26" s="788">
        <v>0</v>
      </c>
      <c r="O26" s="792">
        <v>0</v>
      </c>
      <c r="P26" s="792">
        <v>0</v>
      </c>
      <c r="Q26" s="130" t="s">
        <v>504</v>
      </c>
    </row>
    <row r="27" spans="1:17" s="18" customFormat="1" ht="17.45" customHeight="1">
      <c r="A27" s="129" t="s">
        <v>248</v>
      </c>
      <c r="B27" s="128">
        <f t="shared" si="1"/>
        <v>95</v>
      </c>
      <c r="C27" s="128">
        <f t="shared" si="2"/>
        <v>129.1</v>
      </c>
      <c r="D27" s="786">
        <v>40</v>
      </c>
      <c r="E27" s="786">
        <v>83</v>
      </c>
      <c r="F27" s="786">
        <v>45</v>
      </c>
      <c r="G27" s="786">
        <v>35.1</v>
      </c>
      <c r="H27" s="1073"/>
      <c r="I27" s="787">
        <v>5</v>
      </c>
      <c r="J27" s="787">
        <v>1</v>
      </c>
      <c r="K27" s="788">
        <v>0</v>
      </c>
      <c r="L27" s="788">
        <v>0</v>
      </c>
      <c r="M27" s="789">
        <v>0</v>
      </c>
      <c r="N27" s="788">
        <v>0</v>
      </c>
      <c r="O27" s="792">
        <v>5</v>
      </c>
      <c r="P27" s="792">
        <v>10</v>
      </c>
      <c r="Q27" s="130" t="s">
        <v>505</v>
      </c>
    </row>
    <row r="28" spans="1:17" s="18" customFormat="1" ht="17.45" customHeight="1">
      <c r="A28" s="129" t="s">
        <v>250</v>
      </c>
      <c r="B28" s="128">
        <f t="shared" si="1"/>
        <v>87</v>
      </c>
      <c r="C28" s="128">
        <f t="shared" si="2"/>
        <v>163.19999999999999</v>
      </c>
      <c r="D28" s="786">
        <v>60</v>
      </c>
      <c r="E28" s="786">
        <v>136.5</v>
      </c>
      <c r="F28" s="786">
        <v>20</v>
      </c>
      <c r="G28" s="786">
        <v>20.2</v>
      </c>
      <c r="H28" s="1073"/>
      <c r="I28" s="787">
        <v>0</v>
      </c>
      <c r="J28" s="787">
        <v>0</v>
      </c>
      <c r="K28" s="788">
        <v>5</v>
      </c>
      <c r="L28" s="788">
        <v>2.5</v>
      </c>
      <c r="M28" s="789">
        <v>0</v>
      </c>
      <c r="N28" s="788">
        <v>0</v>
      </c>
      <c r="O28" s="789">
        <v>2</v>
      </c>
      <c r="P28" s="789">
        <v>4</v>
      </c>
      <c r="Q28" s="130" t="s">
        <v>506</v>
      </c>
    </row>
    <row r="29" spans="1:17" s="18" customFormat="1" ht="17.45" customHeight="1">
      <c r="A29" s="129" t="s">
        <v>252</v>
      </c>
      <c r="B29" s="128">
        <f t="shared" si="1"/>
        <v>46</v>
      </c>
      <c r="C29" s="128">
        <f t="shared" si="2"/>
        <v>45</v>
      </c>
      <c r="D29" s="786">
        <v>10</v>
      </c>
      <c r="E29" s="786">
        <v>25</v>
      </c>
      <c r="F29" s="786">
        <v>28</v>
      </c>
      <c r="G29" s="786">
        <v>6.5</v>
      </c>
      <c r="H29" s="1073"/>
      <c r="I29" s="787">
        <v>2</v>
      </c>
      <c r="J29" s="787">
        <v>1.5</v>
      </c>
      <c r="K29" s="788">
        <v>0</v>
      </c>
      <c r="L29" s="788">
        <v>0</v>
      </c>
      <c r="M29" s="789">
        <v>0</v>
      </c>
      <c r="N29" s="788">
        <v>0</v>
      </c>
      <c r="O29" s="792">
        <v>6</v>
      </c>
      <c r="P29" s="792">
        <v>12</v>
      </c>
      <c r="Q29" s="130" t="s">
        <v>507</v>
      </c>
    </row>
    <row r="30" spans="1:17" s="18" customFormat="1" ht="17.45" customHeight="1">
      <c r="A30" s="129" t="s">
        <v>254</v>
      </c>
      <c r="B30" s="128">
        <f t="shared" si="1"/>
        <v>29.1</v>
      </c>
      <c r="C30" s="128">
        <f t="shared" si="2"/>
        <v>62.4</v>
      </c>
      <c r="D30" s="786">
        <v>27.1</v>
      </c>
      <c r="E30" s="786">
        <v>59.4</v>
      </c>
      <c r="F30" s="786">
        <v>2</v>
      </c>
      <c r="G30" s="786">
        <v>3</v>
      </c>
      <c r="H30" s="1073"/>
      <c r="I30" s="787">
        <v>0</v>
      </c>
      <c r="J30" s="787">
        <v>0</v>
      </c>
      <c r="K30" s="788">
        <v>0</v>
      </c>
      <c r="L30" s="788">
        <v>0</v>
      </c>
      <c r="M30" s="789">
        <v>0</v>
      </c>
      <c r="N30" s="788">
        <v>0</v>
      </c>
      <c r="O30" s="789">
        <v>0</v>
      </c>
      <c r="P30" s="789">
        <v>0</v>
      </c>
      <c r="Q30" s="130" t="s">
        <v>508</v>
      </c>
    </row>
    <row r="31" spans="1:17" s="18" customFormat="1" ht="17.45" customHeight="1">
      <c r="A31" s="129" t="s">
        <v>256</v>
      </c>
      <c r="B31" s="128">
        <f t="shared" si="1"/>
        <v>52.5</v>
      </c>
      <c r="C31" s="128">
        <f t="shared" si="2"/>
        <v>93.3</v>
      </c>
      <c r="D31" s="786">
        <v>27</v>
      </c>
      <c r="E31" s="786">
        <v>71.599999999999994</v>
      </c>
      <c r="F31" s="786">
        <v>22.5</v>
      </c>
      <c r="G31" s="786">
        <v>19.3</v>
      </c>
      <c r="H31" s="1073"/>
      <c r="I31" s="787">
        <v>3</v>
      </c>
      <c r="J31" s="787">
        <v>2.4</v>
      </c>
      <c r="K31" s="788">
        <v>0</v>
      </c>
      <c r="L31" s="788">
        <v>0</v>
      </c>
      <c r="M31" s="791">
        <v>0</v>
      </c>
      <c r="N31" s="788">
        <v>0</v>
      </c>
      <c r="O31" s="791">
        <v>0</v>
      </c>
      <c r="P31" s="791">
        <v>0</v>
      </c>
      <c r="Q31" s="130" t="s">
        <v>509</v>
      </c>
    </row>
    <row r="32" spans="1:17" s="18" customFormat="1" ht="17.45" customHeight="1">
      <c r="A32" s="129" t="s">
        <v>258</v>
      </c>
      <c r="B32" s="128">
        <f t="shared" si="1"/>
        <v>74.7</v>
      </c>
      <c r="C32" s="128">
        <f t="shared" si="2"/>
        <v>144.69999999999999</v>
      </c>
      <c r="D32" s="786">
        <v>26</v>
      </c>
      <c r="E32" s="786">
        <v>71</v>
      </c>
      <c r="F32" s="786">
        <v>3</v>
      </c>
      <c r="G32" s="786">
        <v>0.6</v>
      </c>
      <c r="H32" s="1073"/>
      <c r="I32" s="787">
        <v>1.7</v>
      </c>
      <c r="J32" s="787">
        <v>1.1000000000000001</v>
      </c>
      <c r="K32" s="788">
        <v>44</v>
      </c>
      <c r="L32" s="788">
        <v>72</v>
      </c>
      <c r="M32" s="791">
        <v>0</v>
      </c>
      <c r="N32" s="788">
        <v>0</v>
      </c>
      <c r="O32" s="791">
        <v>0</v>
      </c>
      <c r="P32" s="791">
        <v>0</v>
      </c>
      <c r="Q32" s="130" t="s">
        <v>510</v>
      </c>
    </row>
    <row r="33" spans="1:17" s="18" customFormat="1" ht="17.45" customHeight="1">
      <c r="A33" s="129" t="s">
        <v>260</v>
      </c>
      <c r="B33" s="128">
        <f t="shared" si="1"/>
        <v>46.6</v>
      </c>
      <c r="C33" s="128">
        <f t="shared" si="2"/>
        <v>110.1</v>
      </c>
      <c r="D33" s="786">
        <v>32.5</v>
      </c>
      <c r="E33" s="786">
        <v>91.5</v>
      </c>
      <c r="F33" s="786">
        <v>9.9</v>
      </c>
      <c r="G33" s="786">
        <v>12.3</v>
      </c>
      <c r="H33" s="1073"/>
      <c r="I33" s="787">
        <v>0</v>
      </c>
      <c r="J33" s="787">
        <v>0</v>
      </c>
      <c r="K33" s="788">
        <v>4.2</v>
      </c>
      <c r="L33" s="788">
        <v>6.3</v>
      </c>
      <c r="M33" s="789">
        <v>0</v>
      </c>
      <c r="N33" s="788">
        <v>0</v>
      </c>
      <c r="O33" s="791">
        <v>0</v>
      </c>
      <c r="P33" s="792">
        <v>0</v>
      </c>
      <c r="Q33" s="130" t="s">
        <v>511</v>
      </c>
    </row>
    <row r="34" spans="1:17" s="18" customFormat="1" ht="17.45" customHeight="1">
      <c r="A34" s="129" t="s">
        <v>262</v>
      </c>
      <c r="B34" s="128">
        <f t="shared" si="1"/>
        <v>49</v>
      </c>
      <c r="C34" s="128">
        <f t="shared" si="2"/>
        <v>102.5</v>
      </c>
      <c r="D34" s="786">
        <v>40</v>
      </c>
      <c r="E34" s="786">
        <v>101.5</v>
      </c>
      <c r="F34" s="786">
        <v>8</v>
      </c>
      <c r="G34" s="786">
        <v>0.4</v>
      </c>
      <c r="H34" s="1073"/>
      <c r="I34" s="787">
        <v>1</v>
      </c>
      <c r="J34" s="787">
        <v>0.6</v>
      </c>
      <c r="K34" s="788">
        <v>0</v>
      </c>
      <c r="L34" s="788">
        <v>0</v>
      </c>
      <c r="M34" s="791">
        <v>0</v>
      </c>
      <c r="N34" s="788">
        <v>0</v>
      </c>
      <c r="O34" s="791">
        <v>0</v>
      </c>
      <c r="P34" s="792">
        <v>0</v>
      </c>
      <c r="Q34" s="130" t="s">
        <v>512</v>
      </c>
    </row>
    <row r="35" spans="1:17" s="18" customFormat="1" ht="17.45" customHeight="1">
      <c r="A35" s="129" t="s">
        <v>264</v>
      </c>
      <c r="B35" s="128">
        <f t="shared" si="1"/>
        <v>132.10000000000002</v>
      </c>
      <c r="C35" s="128">
        <f t="shared" si="2"/>
        <v>261.3</v>
      </c>
      <c r="D35" s="786">
        <v>65.2</v>
      </c>
      <c r="E35" s="786">
        <v>144</v>
      </c>
      <c r="F35" s="786">
        <v>41.1</v>
      </c>
      <c r="G35" s="786">
        <v>50.2</v>
      </c>
      <c r="H35" s="1073"/>
      <c r="I35" s="787">
        <v>5.2</v>
      </c>
      <c r="J35" s="787">
        <v>5.3</v>
      </c>
      <c r="K35" s="788">
        <v>0</v>
      </c>
      <c r="L35" s="788">
        <v>0</v>
      </c>
      <c r="M35" s="792">
        <v>20.6</v>
      </c>
      <c r="N35" s="788">
        <v>61.8</v>
      </c>
      <c r="O35" s="792">
        <v>0</v>
      </c>
      <c r="P35" s="792">
        <v>0</v>
      </c>
      <c r="Q35" s="130" t="s">
        <v>513</v>
      </c>
    </row>
    <row r="36" spans="1:17" s="18" customFormat="1" ht="17.45" customHeight="1">
      <c r="A36" s="129" t="s">
        <v>266</v>
      </c>
      <c r="B36" s="128">
        <f t="shared" si="1"/>
        <v>66.3</v>
      </c>
      <c r="C36" s="128">
        <f t="shared" si="2"/>
        <v>56.4</v>
      </c>
      <c r="D36" s="786">
        <v>7</v>
      </c>
      <c r="E36" s="786">
        <v>17</v>
      </c>
      <c r="F36" s="786">
        <v>5</v>
      </c>
      <c r="G36" s="786">
        <v>0.2</v>
      </c>
      <c r="H36" s="1073"/>
      <c r="I36" s="787">
        <v>3</v>
      </c>
      <c r="J36" s="787">
        <v>3.2</v>
      </c>
      <c r="K36" s="788">
        <v>20</v>
      </c>
      <c r="L36" s="788">
        <v>30</v>
      </c>
      <c r="M36" s="792">
        <v>31.3</v>
      </c>
      <c r="N36" s="788">
        <v>6</v>
      </c>
      <c r="O36" s="789">
        <v>0</v>
      </c>
      <c r="P36" s="789">
        <v>0</v>
      </c>
      <c r="Q36" s="130" t="s">
        <v>514</v>
      </c>
    </row>
    <row r="37" spans="1:17" s="18" customFormat="1" ht="17.45" customHeight="1" thickBot="1">
      <c r="A37" s="131" t="s">
        <v>268</v>
      </c>
      <c r="B37" s="132">
        <f t="shared" ref="B37" si="3">SUM(D37,F37,I37,K37,M37,O37)</f>
        <v>0</v>
      </c>
      <c r="C37" s="133">
        <f t="shared" ref="C37" si="4">SUM(E37,G37,J37,L37,N37,P37)</f>
        <v>0</v>
      </c>
      <c r="D37" s="793">
        <v>0</v>
      </c>
      <c r="E37" s="793">
        <v>0</v>
      </c>
      <c r="F37" s="793">
        <v>0</v>
      </c>
      <c r="G37" s="793">
        <v>0</v>
      </c>
      <c r="H37" s="1074"/>
      <c r="I37" s="793">
        <v>0</v>
      </c>
      <c r="J37" s="793">
        <v>0</v>
      </c>
      <c r="K37" s="793">
        <v>0</v>
      </c>
      <c r="L37" s="793">
        <v>0</v>
      </c>
      <c r="M37" s="794">
        <v>0</v>
      </c>
      <c r="N37" s="793">
        <v>0</v>
      </c>
      <c r="O37" s="794">
        <v>0</v>
      </c>
      <c r="P37" s="794">
        <v>0</v>
      </c>
      <c r="Q37" s="134" t="s">
        <v>515</v>
      </c>
    </row>
    <row r="38" spans="1:17" s="135" customFormat="1" ht="11.1" customHeight="1">
      <c r="A38" s="135" t="s">
        <v>904</v>
      </c>
      <c r="B38" s="136"/>
      <c r="D38" s="136"/>
      <c r="E38" s="137"/>
      <c r="F38" s="136"/>
      <c r="G38" s="138"/>
      <c r="I38" s="139"/>
      <c r="K38" s="136"/>
      <c r="L38" s="137"/>
      <c r="M38" s="136"/>
      <c r="P38" s="140"/>
      <c r="Q38" s="22" t="s">
        <v>1079</v>
      </c>
    </row>
    <row r="39" spans="1:17" s="18" customFormat="1" ht="15.75" customHeight="1">
      <c r="A39" s="23"/>
      <c r="B39" s="141"/>
      <c r="C39" s="142"/>
      <c r="D39" s="141"/>
      <c r="E39" s="143"/>
      <c r="F39" s="144"/>
      <c r="G39" s="145"/>
      <c r="H39" s="146"/>
      <c r="I39" s="146"/>
      <c r="J39" s="92"/>
      <c r="K39" s="141"/>
      <c r="L39" s="143"/>
      <c r="M39" s="144"/>
      <c r="N39" s="145"/>
      <c r="O39" s="92"/>
    </row>
    <row r="40" spans="1:17" s="18" customFormat="1" ht="11.25">
      <c r="A40" s="23"/>
      <c r="B40" s="141"/>
      <c r="C40" s="145"/>
      <c r="D40" s="141"/>
      <c r="E40" s="143"/>
      <c r="F40" s="144"/>
      <c r="G40" s="145"/>
      <c r="H40" s="146"/>
      <c r="I40" s="146"/>
      <c r="J40" s="92"/>
      <c r="K40" s="141"/>
      <c r="L40" s="143"/>
      <c r="M40" s="144"/>
      <c r="N40" s="145"/>
      <c r="O40" s="92"/>
    </row>
    <row r="41" spans="1:17" s="18" customFormat="1" ht="11.25">
      <c r="A41" s="23"/>
      <c r="B41" s="141"/>
      <c r="C41" s="142"/>
      <c r="D41" s="141"/>
      <c r="E41" s="143"/>
      <c r="F41" s="144"/>
      <c r="G41" s="145"/>
      <c r="H41" s="146"/>
      <c r="I41" s="146"/>
      <c r="J41" s="92"/>
      <c r="K41" s="141"/>
      <c r="L41" s="143"/>
      <c r="M41" s="144"/>
      <c r="N41" s="145"/>
      <c r="O41" s="92"/>
    </row>
    <row r="42" spans="1:17" s="18" customFormat="1" ht="11.25">
      <c r="A42" s="23"/>
      <c r="B42" s="141"/>
      <c r="C42" s="142"/>
      <c r="D42" s="141"/>
      <c r="E42" s="143"/>
      <c r="F42" s="144"/>
      <c r="G42" s="145"/>
      <c r="H42" s="146"/>
      <c r="I42" s="146"/>
      <c r="J42" s="92"/>
      <c r="K42" s="141"/>
      <c r="L42" s="143"/>
      <c r="M42" s="144"/>
      <c r="N42" s="145"/>
      <c r="O42" s="92"/>
    </row>
    <row r="43" spans="1:17" s="18" customFormat="1" ht="11.25">
      <c r="A43" s="23"/>
      <c r="B43" s="141"/>
      <c r="C43" s="142"/>
      <c r="D43" s="141"/>
      <c r="E43" s="143"/>
      <c r="F43" s="144"/>
      <c r="G43" s="145"/>
      <c r="H43" s="146"/>
      <c r="I43" s="146"/>
      <c r="J43" s="92"/>
      <c r="K43" s="141"/>
      <c r="L43" s="143"/>
      <c r="M43" s="144"/>
      <c r="N43" s="145"/>
      <c r="O43" s="92"/>
    </row>
    <row r="44" spans="1:17" s="18" customFormat="1" ht="11.25">
      <c r="A44" s="23"/>
      <c r="B44" s="141"/>
      <c r="C44" s="142"/>
      <c r="D44" s="141"/>
      <c r="E44" s="143"/>
      <c r="F44" s="144"/>
      <c r="G44" s="145"/>
      <c r="H44" s="146"/>
      <c r="I44" s="146"/>
      <c r="J44" s="92"/>
      <c r="K44" s="141"/>
      <c r="L44" s="143"/>
      <c r="M44" s="144"/>
      <c r="N44" s="145"/>
      <c r="O44" s="92"/>
    </row>
    <row r="45" spans="1:17" s="18" customFormat="1" ht="11.25">
      <c r="A45" s="23"/>
      <c r="B45" s="141"/>
      <c r="C45" s="145"/>
      <c r="D45" s="141"/>
      <c r="E45" s="143"/>
      <c r="F45" s="144"/>
      <c r="G45" s="145"/>
      <c r="H45" s="146"/>
      <c r="I45" s="146"/>
      <c r="J45" s="92"/>
      <c r="K45" s="141"/>
      <c r="L45" s="143"/>
      <c r="M45" s="144"/>
      <c r="N45" s="145"/>
      <c r="O45" s="92"/>
    </row>
    <row r="46" spans="1:17" s="18" customFormat="1" ht="11.25">
      <c r="A46" s="23"/>
      <c r="B46" s="141"/>
      <c r="C46" s="142"/>
      <c r="D46" s="141"/>
      <c r="E46" s="143"/>
      <c r="F46" s="144"/>
      <c r="G46" s="145"/>
      <c r="H46" s="146"/>
      <c r="I46" s="146"/>
      <c r="J46" s="92"/>
      <c r="K46" s="141"/>
      <c r="L46" s="143"/>
      <c r="M46" s="144"/>
      <c r="N46" s="145"/>
      <c r="O46" s="92"/>
    </row>
    <row r="47" spans="1:17" s="18" customFormat="1" ht="11.25">
      <c r="A47" s="23"/>
      <c r="B47" s="141"/>
      <c r="C47" s="142"/>
      <c r="D47" s="141"/>
      <c r="E47" s="143"/>
      <c r="F47" s="144"/>
      <c r="G47" s="145"/>
      <c r="H47" s="146"/>
      <c r="I47" s="146"/>
      <c r="J47" s="92"/>
      <c r="K47" s="141"/>
      <c r="L47" s="143"/>
      <c r="M47" s="144"/>
      <c r="N47" s="145"/>
      <c r="O47" s="92"/>
    </row>
    <row r="48" spans="1:17" s="18" customFormat="1" ht="11.25">
      <c r="A48" s="23"/>
      <c r="B48" s="141"/>
      <c r="C48" s="142"/>
      <c r="D48" s="141"/>
      <c r="E48" s="143"/>
      <c r="F48" s="144"/>
      <c r="G48" s="145"/>
      <c r="H48" s="146"/>
      <c r="I48" s="146"/>
      <c r="J48" s="92"/>
      <c r="K48" s="141"/>
      <c r="L48" s="143"/>
      <c r="M48" s="144"/>
      <c r="N48" s="145"/>
      <c r="O48" s="92"/>
    </row>
    <row r="49" spans="1:15" s="18" customFormat="1" ht="11.25">
      <c r="A49" s="23"/>
      <c r="B49" s="141"/>
      <c r="C49" s="142"/>
      <c r="D49" s="141"/>
      <c r="E49" s="143"/>
      <c r="F49" s="144"/>
      <c r="G49" s="145"/>
      <c r="H49" s="146"/>
      <c r="I49" s="146"/>
      <c r="J49" s="92"/>
      <c r="K49" s="141"/>
      <c r="L49" s="143"/>
      <c r="M49" s="144"/>
      <c r="N49" s="145"/>
      <c r="O49" s="92"/>
    </row>
    <row r="50" spans="1:15" s="18" customFormat="1" ht="11.25">
      <c r="A50" s="23"/>
      <c r="B50" s="141"/>
      <c r="C50" s="142"/>
      <c r="D50" s="141"/>
      <c r="E50" s="143"/>
      <c r="F50" s="144"/>
      <c r="G50" s="145"/>
      <c r="H50" s="146"/>
      <c r="I50" s="146"/>
      <c r="J50" s="92"/>
      <c r="K50" s="141"/>
      <c r="L50" s="143"/>
      <c r="M50" s="144"/>
      <c r="N50" s="145"/>
      <c r="O50" s="92"/>
    </row>
    <row r="51" spans="1:15" s="18" customFormat="1" ht="11.25">
      <c r="A51" s="23"/>
      <c r="B51" s="141"/>
      <c r="C51" s="142"/>
      <c r="D51" s="141"/>
      <c r="E51" s="143"/>
      <c r="F51" s="144"/>
      <c r="G51" s="145"/>
      <c r="H51" s="146"/>
      <c r="I51" s="146"/>
      <c r="J51" s="92"/>
      <c r="K51" s="141"/>
      <c r="L51" s="143"/>
      <c r="M51" s="144"/>
      <c r="N51" s="145"/>
      <c r="O51" s="92"/>
    </row>
    <row r="52" spans="1:15" s="18" customFormat="1" ht="11.25">
      <c r="A52" s="23"/>
      <c r="B52" s="141"/>
      <c r="C52" s="142"/>
      <c r="D52" s="141"/>
      <c r="E52" s="143"/>
      <c r="F52" s="144"/>
      <c r="G52" s="145"/>
      <c r="H52" s="146"/>
      <c r="I52" s="146"/>
      <c r="J52" s="92"/>
      <c r="K52" s="141"/>
      <c r="L52" s="143"/>
      <c r="M52" s="144"/>
      <c r="N52" s="145"/>
      <c r="O52" s="92"/>
    </row>
    <row r="53" spans="1:15" s="18" customFormat="1" ht="11.25">
      <c r="A53" s="23"/>
      <c r="B53" s="141"/>
      <c r="C53" s="142"/>
      <c r="D53" s="141"/>
      <c r="E53" s="143"/>
      <c r="F53" s="144"/>
      <c r="G53" s="145"/>
      <c r="H53" s="146"/>
      <c r="I53" s="146"/>
      <c r="J53" s="92"/>
      <c r="K53" s="141"/>
      <c r="L53" s="143"/>
      <c r="M53" s="144"/>
      <c r="N53" s="145"/>
      <c r="O53" s="92"/>
    </row>
    <row r="54" spans="1:15" s="18" customFormat="1" ht="11.25">
      <c r="A54" s="23"/>
      <c r="B54" s="141"/>
      <c r="C54" s="142"/>
      <c r="D54" s="141"/>
      <c r="E54" s="143"/>
      <c r="F54" s="144"/>
      <c r="G54" s="145"/>
      <c r="H54" s="146"/>
      <c r="I54" s="146"/>
      <c r="J54" s="92"/>
      <c r="K54" s="141"/>
      <c r="L54" s="143"/>
      <c r="M54" s="144"/>
      <c r="N54" s="145"/>
      <c r="O54" s="92"/>
    </row>
    <row r="55" spans="1:15" s="18" customFormat="1" ht="11.25">
      <c r="A55" s="23"/>
      <c r="B55" s="141"/>
      <c r="C55" s="142"/>
      <c r="D55" s="141"/>
      <c r="E55" s="143"/>
      <c r="F55" s="144"/>
      <c r="G55" s="145"/>
      <c r="H55" s="146"/>
      <c r="I55" s="146"/>
      <c r="J55" s="92"/>
      <c r="K55" s="141"/>
      <c r="L55" s="143"/>
      <c r="M55" s="144"/>
      <c r="N55" s="145"/>
      <c r="O55" s="92"/>
    </row>
    <row r="56" spans="1:15" s="18" customFormat="1" ht="11.25">
      <c r="A56" s="23"/>
      <c r="B56" s="141"/>
      <c r="C56" s="142"/>
      <c r="D56" s="141"/>
      <c r="E56" s="143"/>
      <c r="F56" s="144"/>
      <c r="G56" s="145"/>
      <c r="H56" s="146"/>
      <c r="I56" s="146"/>
      <c r="J56" s="92"/>
      <c r="K56" s="141"/>
      <c r="L56" s="143"/>
      <c r="M56" s="144"/>
      <c r="N56" s="145"/>
      <c r="O56" s="92"/>
    </row>
    <row r="57" spans="1:15" s="18" customFormat="1" ht="11.25">
      <c r="A57" s="23"/>
      <c r="B57" s="141"/>
      <c r="C57" s="142"/>
      <c r="D57" s="141"/>
      <c r="E57" s="143"/>
      <c r="F57" s="144"/>
      <c r="G57" s="145"/>
      <c r="H57" s="146"/>
      <c r="I57" s="146"/>
      <c r="J57" s="92"/>
      <c r="K57" s="141"/>
      <c r="L57" s="143"/>
      <c r="M57" s="144"/>
      <c r="N57" s="145"/>
      <c r="O57" s="92"/>
    </row>
    <row r="58" spans="1:15" s="18" customFormat="1" ht="11.25">
      <c r="A58" s="23"/>
      <c r="B58" s="141"/>
      <c r="C58" s="142"/>
      <c r="D58" s="141"/>
      <c r="E58" s="143"/>
      <c r="F58" s="144"/>
      <c r="G58" s="145"/>
      <c r="H58" s="146"/>
      <c r="I58" s="146"/>
      <c r="J58" s="92"/>
      <c r="K58" s="141"/>
      <c r="L58" s="143"/>
      <c r="M58" s="144"/>
      <c r="N58" s="145"/>
      <c r="O58" s="92"/>
    </row>
    <row r="59" spans="1:15" s="18" customFormat="1" ht="11.25">
      <c r="A59" s="23"/>
      <c r="B59" s="141"/>
      <c r="C59" s="142"/>
      <c r="D59" s="141"/>
      <c r="E59" s="143"/>
      <c r="F59" s="144"/>
      <c r="G59" s="145"/>
      <c r="H59" s="146"/>
      <c r="I59" s="146"/>
      <c r="J59" s="92"/>
      <c r="K59" s="141"/>
      <c r="L59" s="143"/>
      <c r="M59" s="144"/>
      <c r="N59" s="145"/>
      <c r="O59" s="92"/>
    </row>
    <row r="60" spans="1:15" s="18" customFormat="1" ht="11.25">
      <c r="A60" s="23"/>
      <c r="B60" s="141"/>
      <c r="C60" s="142"/>
      <c r="D60" s="141"/>
      <c r="E60" s="143"/>
      <c r="F60" s="144"/>
      <c r="G60" s="145"/>
      <c r="H60" s="146"/>
      <c r="I60" s="146"/>
      <c r="J60" s="92"/>
      <c r="K60" s="141"/>
      <c r="L60" s="143"/>
      <c r="M60" s="144"/>
      <c r="N60" s="145"/>
      <c r="O60" s="92"/>
    </row>
    <row r="61" spans="1:15" s="18" customFormat="1" ht="11.25">
      <c r="A61" s="23"/>
      <c r="B61" s="141"/>
      <c r="C61" s="142"/>
      <c r="D61" s="141"/>
      <c r="E61" s="143"/>
      <c r="F61" s="144"/>
      <c r="G61" s="145"/>
      <c r="H61" s="146"/>
      <c r="I61" s="146"/>
      <c r="J61" s="92"/>
      <c r="K61" s="141"/>
      <c r="L61" s="143"/>
      <c r="M61" s="144"/>
      <c r="N61" s="145"/>
      <c r="O61" s="92"/>
    </row>
    <row r="62" spans="1:15" s="18" customFormat="1" ht="11.25">
      <c r="A62" s="23"/>
      <c r="B62" s="141"/>
      <c r="C62" s="142"/>
      <c r="D62" s="141"/>
      <c r="E62" s="143"/>
      <c r="F62" s="144"/>
      <c r="G62" s="145"/>
      <c r="H62" s="146"/>
      <c r="I62" s="146"/>
      <c r="J62" s="92"/>
      <c r="K62" s="141"/>
      <c r="L62" s="143"/>
      <c r="M62" s="144"/>
      <c r="N62" s="145"/>
      <c r="O62" s="92"/>
    </row>
    <row r="63" spans="1:15" s="18" customFormat="1" ht="11.25">
      <c r="A63" s="23"/>
      <c r="B63" s="141"/>
      <c r="C63" s="142"/>
      <c r="D63" s="141"/>
      <c r="E63" s="143"/>
      <c r="F63" s="144"/>
      <c r="G63" s="145"/>
      <c r="H63" s="146"/>
      <c r="I63" s="146"/>
      <c r="J63" s="92"/>
      <c r="K63" s="141"/>
      <c r="L63" s="143"/>
      <c r="M63" s="144"/>
      <c r="N63" s="145"/>
      <c r="O63" s="92"/>
    </row>
    <row r="64" spans="1:15" s="18" customFormat="1" ht="11.25">
      <c r="A64" s="23"/>
      <c r="B64" s="141"/>
      <c r="C64" s="142"/>
      <c r="D64" s="141"/>
      <c r="E64" s="143"/>
      <c r="F64" s="144"/>
      <c r="G64" s="145"/>
      <c r="H64" s="146"/>
      <c r="I64" s="146"/>
      <c r="J64" s="92"/>
      <c r="K64" s="141"/>
      <c r="L64" s="143"/>
      <c r="M64" s="144"/>
      <c r="N64" s="145"/>
      <c r="O64" s="92"/>
    </row>
    <row r="65" spans="1:15" s="18" customFormat="1" ht="11.25">
      <c r="A65" s="23"/>
      <c r="B65" s="141"/>
      <c r="C65" s="142"/>
      <c r="D65" s="141"/>
      <c r="E65" s="143"/>
      <c r="F65" s="144"/>
      <c r="G65" s="145"/>
      <c r="H65" s="146"/>
      <c r="I65" s="146"/>
      <c r="J65" s="92"/>
      <c r="K65" s="141"/>
      <c r="L65" s="143"/>
      <c r="M65" s="144"/>
      <c r="N65" s="145"/>
      <c r="O65" s="92"/>
    </row>
    <row r="66" spans="1:15" s="18" customFormat="1" ht="11.25">
      <c r="A66" s="23"/>
      <c r="B66" s="141"/>
      <c r="C66" s="142"/>
      <c r="D66" s="141"/>
      <c r="E66" s="143"/>
      <c r="F66" s="144"/>
      <c r="G66" s="145"/>
      <c r="H66" s="146"/>
      <c r="I66" s="146"/>
      <c r="J66" s="92"/>
      <c r="K66" s="141"/>
      <c r="L66" s="143"/>
      <c r="M66" s="144"/>
      <c r="N66" s="145"/>
      <c r="O66" s="92"/>
    </row>
    <row r="67" spans="1:15" s="18" customFormat="1" ht="11.25">
      <c r="A67" s="23"/>
      <c r="B67" s="141"/>
      <c r="C67" s="142"/>
      <c r="D67" s="141"/>
      <c r="E67" s="143"/>
      <c r="F67" s="144"/>
      <c r="G67" s="145"/>
      <c r="H67" s="146"/>
      <c r="I67" s="146"/>
      <c r="J67" s="92"/>
      <c r="K67" s="141"/>
      <c r="L67" s="143"/>
      <c r="M67" s="144"/>
      <c r="N67" s="145"/>
      <c r="O67" s="92"/>
    </row>
    <row r="68" spans="1:15" s="18" customFormat="1" ht="11.25">
      <c r="A68" s="23"/>
      <c r="B68" s="141"/>
      <c r="C68" s="142"/>
      <c r="D68" s="141"/>
      <c r="E68" s="143"/>
      <c r="F68" s="144"/>
      <c r="G68" s="145"/>
      <c r="H68" s="146"/>
      <c r="I68" s="146"/>
      <c r="J68" s="92"/>
      <c r="K68" s="141"/>
      <c r="L68" s="143"/>
      <c r="M68" s="144"/>
      <c r="N68" s="145"/>
      <c r="O68" s="92"/>
    </row>
    <row r="69" spans="1:15" s="18" customFormat="1" ht="11.25">
      <c r="A69" s="23"/>
      <c r="B69" s="141"/>
      <c r="C69" s="142"/>
      <c r="D69" s="141"/>
      <c r="E69" s="143"/>
      <c r="F69" s="144"/>
      <c r="G69" s="145"/>
      <c r="H69" s="146"/>
      <c r="I69" s="146"/>
      <c r="J69" s="92"/>
      <c r="K69" s="141"/>
      <c r="L69" s="143"/>
      <c r="M69" s="144"/>
      <c r="N69" s="145"/>
      <c r="O69" s="92"/>
    </row>
    <row r="70" spans="1:15" s="18" customFormat="1" ht="11.25">
      <c r="A70" s="23"/>
      <c r="B70" s="141"/>
      <c r="C70" s="142"/>
      <c r="D70" s="141"/>
      <c r="E70" s="143"/>
      <c r="F70" s="144"/>
      <c r="G70" s="145"/>
      <c r="H70" s="146"/>
      <c r="I70" s="146"/>
      <c r="J70" s="92"/>
      <c r="K70" s="141"/>
      <c r="L70" s="143"/>
      <c r="M70" s="144"/>
      <c r="N70" s="145"/>
      <c r="O70" s="92"/>
    </row>
    <row r="71" spans="1:15" s="18" customFormat="1" ht="11.25">
      <c r="A71" s="23"/>
      <c r="B71" s="141"/>
      <c r="C71" s="142"/>
      <c r="D71" s="141"/>
      <c r="E71" s="143"/>
      <c r="F71" s="144"/>
      <c r="G71" s="145"/>
      <c r="H71" s="146"/>
      <c r="I71" s="146"/>
      <c r="J71" s="92"/>
      <c r="K71" s="141"/>
      <c r="L71" s="143"/>
      <c r="M71" s="144"/>
      <c r="N71" s="145"/>
      <c r="O71" s="92"/>
    </row>
    <row r="72" spans="1:15" s="18" customFormat="1" ht="11.25">
      <c r="A72" s="23"/>
      <c r="B72" s="141"/>
      <c r="C72" s="142"/>
      <c r="D72" s="141"/>
      <c r="E72" s="143"/>
      <c r="F72" s="144"/>
      <c r="G72" s="145"/>
      <c r="H72" s="146"/>
      <c r="I72" s="146"/>
      <c r="J72" s="92"/>
      <c r="K72" s="141"/>
      <c r="L72" s="143"/>
      <c r="M72" s="144"/>
      <c r="N72" s="145"/>
      <c r="O72" s="92"/>
    </row>
    <row r="73" spans="1:15" s="18" customFormat="1" ht="11.25">
      <c r="A73" s="23"/>
      <c r="B73" s="141"/>
      <c r="C73" s="142"/>
      <c r="D73" s="141"/>
      <c r="E73" s="143"/>
      <c r="F73" s="144"/>
      <c r="G73" s="145"/>
      <c r="H73" s="146"/>
      <c r="I73" s="146"/>
      <c r="J73" s="92"/>
      <c r="K73" s="141"/>
      <c r="L73" s="143"/>
      <c r="M73" s="144"/>
      <c r="N73" s="145"/>
      <c r="O73" s="92"/>
    </row>
    <row r="74" spans="1:15" s="18" customFormat="1" ht="11.25">
      <c r="A74" s="23"/>
      <c r="B74" s="141"/>
      <c r="C74" s="142"/>
      <c r="D74" s="141"/>
      <c r="E74" s="143"/>
      <c r="F74" s="144"/>
      <c r="G74" s="145"/>
      <c r="H74" s="146"/>
      <c r="I74" s="146"/>
      <c r="J74" s="92"/>
      <c r="K74" s="141"/>
      <c r="L74" s="143"/>
      <c r="M74" s="144"/>
      <c r="N74" s="145"/>
      <c r="O74" s="92"/>
    </row>
    <row r="75" spans="1:15" s="18" customFormat="1" ht="11.25">
      <c r="A75" s="23"/>
      <c r="B75" s="141"/>
      <c r="C75" s="142"/>
      <c r="D75" s="141"/>
      <c r="E75" s="143"/>
      <c r="F75" s="144"/>
      <c r="G75" s="145"/>
      <c r="H75" s="146"/>
      <c r="I75" s="146"/>
      <c r="J75" s="92"/>
      <c r="K75" s="141"/>
      <c r="L75" s="143"/>
      <c r="M75" s="144"/>
      <c r="N75" s="145"/>
      <c r="O75" s="92"/>
    </row>
    <row r="76" spans="1:15" s="18" customFormat="1" ht="11.25">
      <c r="A76" s="23"/>
      <c r="B76" s="141"/>
      <c r="C76" s="142"/>
      <c r="D76" s="141"/>
      <c r="E76" s="143"/>
      <c r="F76" s="144"/>
      <c r="G76" s="145"/>
      <c r="H76" s="146"/>
      <c r="I76" s="146"/>
      <c r="J76" s="92"/>
      <c r="K76" s="141"/>
      <c r="L76" s="143"/>
      <c r="M76" s="144"/>
      <c r="N76" s="145"/>
      <c r="O76" s="92"/>
    </row>
    <row r="77" spans="1:15" s="18" customFormat="1" ht="11.25">
      <c r="A77" s="23"/>
      <c r="B77" s="141"/>
      <c r="C77" s="142"/>
      <c r="D77" s="141"/>
      <c r="E77" s="143"/>
      <c r="F77" s="144"/>
      <c r="G77" s="145"/>
      <c r="H77" s="146"/>
      <c r="I77" s="146"/>
      <c r="J77" s="92"/>
      <c r="K77" s="141"/>
      <c r="L77" s="143"/>
      <c r="M77" s="144"/>
      <c r="N77" s="145"/>
      <c r="O77" s="92"/>
    </row>
    <row r="78" spans="1:15" s="18" customFormat="1" ht="11.25">
      <c r="A78" s="23"/>
      <c r="B78" s="141"/>
      <c r="C78" s="142"/>
      <c r="D78" s="141"/>
      <c r="E78" s="143"/>
      <c r="F78" s="144"/>
      <c r="G78" s="145"/>
      <c r="H78" s="146"/>
      <c r="I78" s="146"/>
      <c r="J78" s="92"/>
      <c r="K78" s="141"/>
      <c r="L78" s="143"/>
      <c r="M78" s="144"/>
      <c r="N78" s="145"/>
      <c r="O78" s="92"/>
    </row>
    <row r="79" spans="1:15" s="18" customFormat="1" ht="11.25">
      <c r="A79" s="23"/>
      <c r="B79" s="141"/>
      <c r="C79" s="142"/>
      <c r="D79" s="141"/>
      <c r="E79" s="143"/>
      <c r="F79" s="144"/>
      <c r="G79" s="145"/>
      <c r="H79" s="146"/>
      <c r="I79" s="146"/>
      <c r="J79" s="92"/>
      <c r="K79" s="141"/>
      <c r="L79" s="143"/>
      <c r="M79" s="144"/>
      <c r="N79" s="145"/>
      <c r="O79" s="92"/>
    </row>
    <row r="80" spans="1:15" s="18" customFormat="1" ht="11.25">
      <c r="A80" s="23"/>
      <c r="B80" s="141"/>
      <c r="C80" s="142"/>
      <c r="D80" s="141"/>
      <c r="E80" s="143"/>
      <c r="F80" s="144"/>
      <c r="G80" s="145"/>
      <c r="H80" s="146"/>
      <c r="I80" s="146"/>
      <c r="J80" s="92"/>
      <c r="K80" s="141"/>
      <c r="L80" s="143"/>
      <c r="M80" s="144"/>
      <c r="N80" s="145"/>
      <c r="O80" s="92"/>
    </row>
    <row r="81" spans="1:15" s="18" customFormat="1" ht="11.25">
      <c r="A81" s="23"/>
      <c r="B81" s="141"/>
      <c r="C81" s="142"/>
      <c r="D81" s="141"/>
      <c r="E81" s="143"/>
      <c r="F81" s="144"/>
      <c r="G81" s="145"/>
      <c r="H81" s="146"/>
      <c r="I81" s="146"/>
      <c r="J81" s="92"/>
      <c r="K81" s="141"/>
      <c r="L81" s="143"/>
      <c r="M81" s="144"/>
      <c r="N81" s="145"/>
      <c r="O81" s="92"/>
    </row>
    <row r="82" spans="1:15" s="18" customFormat="1" ht="11.25">
      <c r="A82" s="23"/>
      <c r="B82" s="141"/>
      <c r="C82" s="142"/>
      <c r="D82" s="141"/>
      <c r="E82" s="143"/>
      <c r="F82" s="144"/>
      <c r="G82" s="145"/>
      <c r="H82" s="146"/>
      <c r="I82" s="146"/>
      <c r="J82" s="92"/>
      <c r="K82" s="141"/>
      <c r="L82" s="143"/>
      <c r="M82" s="144"/>
      <c r="N82" s="145"/>
      <c r="O82" s="92"/>
    </row>
    <row r="83" spans="1:15" s="18" customFormat="1" ht="11.25">
      <c r="A83" s="23"/>
      <c r="B83" s="141"/>
      <c r="C83" s="142"/>
      <c r="D83" s="141"/>
      <c r="E83" s="143"/>
      <c r="F83" s="144"/>
      <c r="G83" s="145"/>
      <c r="H83" s="146"/>
      <c r="I83" s="146"/>
      <c r="J83" s="92"/>
      <c r="K83" s="141"/>
      <c r="L83" s="143"/>
      <c r="M83" s="144"/>
      <c r="N83" s="145"/>
      <c r="O83" s="92"/>
    </row>
    <row r="84" spans="1:15" s="18" customFormat="1" ht="11.25">
      <c r="A84" s="23"/>
      <c r="B84" s="141"/>
      <c r="C84" s="142"/>
      <c r="D84" s="141"/>
      <c r="E84" s="143"/>
      <c r="F84" s="144"/>
      <c r="G84" s="145"/>
      <c r="H84" s="146"/>
      <c r="I84" s="146"/>
      <c r="J84" s="92"/>
      <c r="K84" s="141"/>
      <c r="L84" s="143"/>
      <c r="M84" s="144"/>
      <c r="N84" s="145"/>
      <c r="O84" s="92"/>
    </row>
    <row r="85" spans="1:15" s="18" customFormat="1" ht="11.25">
      <c r="A85" s="23"/>
      <c r="B85" s="141"/>
      <c r="C85" s="142"/>
      <c r="D85" s="141"/>
      <c r="E85" s="143"/>
      <c r="F85" s="144"/>
      <c r="G85" s="145"/>
      <c r="H85" s="146"/>
      <c r="I85" s="146"/>
      <c r="J85" s="92"/>
      <c r="K85" s="141"/>
      <c r="L85" s="143"/>
      <c r="M85" s="144"/>
      <c r="N85" s="145"/>
      <c r="O85" s="92"/>
    </row>
    <row r="86" spans="1:15" s="18" customFormat="1" ht="11.25">
      <c r="A86" s="23"/>
      <c r="B86" s="141"/>
      <c r="C86" s="142"/>
      <c r="D86" s="141"/>
      <c r="E86" s="143"/>
      <c r="F86" s="144"/>
      <c r="G86" s="145"/>
      <c r="H86" s="146"/>
      <c r="I86" s="146"/>
      <c r="J86" s="92"/>
      <c r="K86" s="141"/>
      <c r="L86" s="143"/>
      <c r="M86" s="144"/>
      <c r="N86" s="145"/>
      <c r="O86" s="92"/>
    </row>
    <row r="87" spans="1:15" s="18" customFormat="1" ht="11.25">
      <c r="A87" s="23"/>
      <c r="B87" s="141"/>
      <c r="C87" s="142"/>
      <c r="D87" s="141"/>
      <c r="E87" s="143"/>
      <c r="F87" s="144"/>
      <c r="G87" s="145"/>
      <c r="H87" s="146"/>
      <c r="I87" s="146"/>
      <c r="J87" s="92"/>
      <c r="K87" s="141"/>
      <c r="L87" s="143"/>
      <c r="M87" s="144"/>
      <c r="N87" s="145"/>
      <c r="O87" s="92"/>
    </row>
    <row r="88" spans="1:15" s="18" customFormat="1" ht="11.25">
      <c r="A88" s="23"/>
      <c r="B88" s="141"/>
      <c r="C88" s="142"/>
      <c r="D88" s="141"/>
      <c r="E88" s="143"/>
      <c r="F88" s="144"/>
      <c r="G88" s="145"/>
      <c r="H88" s="146"/>
      <c r="I88" s="146"/>
      <c r="J88" s="92"/>
      <c r="K88" s="141"/>
      <c r="L88" s="143"/>
      <c r="M88" s="144"/>
      <c r="N88" s="145"/>
      <c r="O88" s="92"/>
    </row>
    <row r="89" spans="1:15" s="18" customFormat="1" ht="11.25">
      <c r="A89" s="23"/>
      <c r="B89" s="141"/>
      <c r="C89" s="142"/>
      <c r="D89" s="141"/>
      <c r="E89" s="143"/>
      <c r="F89" s="144"/>
      <c r="G89" s="145"/>
      <c r="H89" s="146"/>
      <c r="I89" s="146"/>
      <c r="J89" s="92"/>
      <c r="K89" s="141"/>
      <c r="L89" s="143"/>
      <c r="M89" s="144"/>
      <c r="N89" s="145"/>
      <c r="O89" s="92"/>
    </row>
    <row r="90" spans="1:15" s="18" customFormat="1" ht="11.25">
      <c r="A90" s="23"/>
      <c r="B90" s="141"/>
      <c r="C90" s="142"/>
      <c r="D90" s="141"/>
      <c r="E90" s="143"/>
      <c r="F90" s="144"/>
      <c r="G90" s="145"/>
      <c r="H90" s="146"/>
      <c r="I90" s="146"/>
      <c r="J90" s="92"/>
      <c r="K90" s="141"/>
      <c r="L90" s="143"/>
      <c r="M90" s="144"/>
      <c r="N90" s="145"/>
      <c r="O90" s="92"/>
    </row>
    <row r="91" spans="1:15" s="18" customFormat="1" ht="11.25">
      <c r="A91" s="23"/>
      <c r="B91" s="141"/>
      <c r="C91" s="142"/>
      <c r="D91" s="141"/>
      <c r="E91" s="143"/>
      <c r="F91" s="144"/>
      <c r="G91" s="145"/>
      <c r="H91" s="146"/>
      <c r="I91" s="146"/>
      <c r="J91" s="92"/>
      <c r="K91" s="141"/>
      <c r="L91" s="143"/>
      <c r="M91" s="144"/>
      <c r="N91" s="145"/>
      <c r="O91" s="92"/>
    </row>
    <row r="92" spans="1:15" s="18" customFormat="1" ht="11.25">
      <c r="A92" s="23"/>
      <c r="B92" s="141"/>
      <c r="C92" s="142"/>
      <c r="D92" s="141"/>
      <c r="E92" s="143"/>
      <c r="F92" s="144"/>
      <c r="G92" s="145"/>
      <c r="H92" s="146"/>
      <c r="I92" s="146"/>
      <c r="J92" s="92"/>
      <c r="K92" s="141"/>
      <c r="L92" s="143"/>
      <c r="M92" s="144"/>
      <c r="N92" s="145"/>
      <c r="O92" s="92"/>
    </row>
    <row r="93" spans="1:15" s="18" customFormat="1" ht="11.25">
      <c r="A93" s="23"/>
      <c r="B93" s="141"/>
      <c r="C93" s="142"/>
      <c r="D93" s="141"/>
      <c r="E93" s="143"/>
      <c r="F93" s="144"/>
      <c r="G93" s="145"/>
      <c r="H93" s="146"/>
      <c r="I93" s="146"/>
      <c r="J93" s="92"/>
      <c r="K93" s="141"/>
      <c r="L93" s="143"/>
      <c r="M93" s="144"/>
      <c r="N93" s="145"/>
      <c r="O93" s="92"/>
    </row>
    <row r="94" spans="1:15" s="18" customFormat="1" ht="11.25">
      <c r="A94" s="23"/>
      <c r="B94" s="141"/>
      <c r="C94" s="142"/>
      <c r="D94" s="141"/>
      <c r="E94" s="143"/>
      <c r="F94" s="144"/>
      <c r="G94" s="145"/>
      <c r="H94" s="146"/>
      <c r="I94" s="146"/>
      <c r="J94" s="92"/>
      <c r="K94" s="141"/>
      <c r="L94" s="143"/>
      <c r="M94" s="144"/>
      <c r="N94" s="145"/>
      <c r="O94" s="92"/>
    </row>
    <row r="95" spans="1:15" s="18" customFormat="1" ht="11.25">
      <c r="A95" s="23"/>
      <c r="B95" s="141"/>
      <c r="C95" s="142"/>
      <c r="D95" s="141"/>
      <c r="E95" s="143"/>
      <c r="F95" s="144"/>
      <c r="G95" s="145"/>
      <c r="H95" s="146"/>
      <c r="I95" s="146"/>
      <c r="J95" s="92"/>
      <c r="K95" s="141"/>
      <c r="L95" s="143"/>
      <c r="M95" s="144"/>
      <c r="N95" s="145"/>
      <c r="O95" s="92"/>
    </row>
    <row r="96" spans="1:15" s="18" customFormat="1" ht="11.25">
      <c r="A96" s="23"/>
      <c r="B96" s="141"/>
      <c r="C96" s="142"/>
      <c r="D96" s="141"/>
      <c r="E96" s="143"/>
      <c r="F96" s="144"/>
      <c r="G96" s="145"/>
      <c r="H96" s="146"/>
      <c r="I96" s="146"/>
      <c r="J96" s="92"/>
      <c r="K96" s="141"/>
      <c r="L96" s="143"/>
      <c r="M96" s="144"/>
      <c r="N96" s="145"/>
      <c r="O96" s="92"/>
    </row>
    <row r="97" spans="1:15" s="18" customFormat="1" ht="11.25">
      <c r="A97" s="23"/>
      <c r="B97" s="141"/>
      <c r="C97" s="142"/>
      <c r="D97" s="141"/>
      <c r="E97" s="143"/>
      <c r="F97" s="144"/>
      <c r="G97" s="145"/>
      <c r="H97" s="146"/>
      <c r="I97" s="146"/>
      <c r="J97" s="92"/>
      <c r="K97" s="141"/>
      <c r="L97" s="143"/>
      <c r="M97" s="144"/>
      <c r="N97" s="145"/>
      <c r="O97" s="92"/>
    </row>
    <row r="98" spans="1:15" s="18" customFormat="1" ht="11.25">
      <c r="A98" s="23"/>
      <c r="B98" s="141"/>
      <c r="C98" s="142"/>
      <c r="D98" s="141"/>
      <c r="E98" s="143"/>
      <c r="F98" s="144"/>
      <c r="G98" s="145"/>
      <c r="H98" s="146"/>
      <c r="I98" s="146"/>
      <c r="J98" s="92"/>
      <c r="K98" s="141"/>
      <c r="L98" s="143"/>
      <c r="M98" s="144"/>
      <c r="N98" s="145"/>
      <c r="O98" s="92"/>
    </row>
    <row r="99" spans="1:15" s="18" customFormat="1" ht="11.25">
      <c r="A99" s="23"/>
      <c r="B99" s="141"/>
      <c r="C99" s="142"/>
      <c r="D99" s="141"/>
      <c r="E99" s="143"/>
      <c r="F99" s="144"/>
      <c r="G99" s="145"/>
      <c r="H99" s="146"/>
      <c r="I99" s="146"/>
      <c r="J99" s="92"/>
      <c r="K99" s="141"/>
      <c r="L99" s="143"/>
      <c r="M99" s="144"/>
      <c r="N99" s="145"/>
      <c r="O99" s="92"/>
    </row>
    <row r="100" spans="1:15" s="18" customFormat="1" ht="11.25">
      <c r="A100" s="23"/>
      <c r="B100" s="141"/>
      <c r="C100" s="142"/>
      <c r="D100" s="141"/>
      <c r="E100" s="143"/>
      <c r="F100" s="144"/>
      <c r="G100" s="145"/>
      <c r="H100" s="146"/>
      <c r="I100" s="146"/>
      <c r="J100" s="92"/>
      <c r="K100" s="141"/>
      <c r="L100" s="143"/>
      <c r="M100" s="144"/>
      <c r="N100" s="145"/>
      <c r="O100" s="92"/>
    </row>
    <row r="101" spans="1:15" s="18" customFormat="1" ht="11.25">
      <c r="A101" s="23"/>
      <c r="B101" s="141"/>
      <c r="C101" s="142"/>
      <c r="D101" s="141"/>
      <c r="E101" s="143"/>
      <c r="F101" s="144"/>
      <c r="G101" s="145"/>
      <c r="H101" s="146"/>
      <c r="I101" s="146"/>
      <c r="J101" s="92"/>
      <c r="K101" s="141"/>
      <c r="L101" s="143"/>
      <c r="M101" s="144"/>
      <c r="N101" s="145"/>
      <c r="O101" s="92"/>
    </row>
    <row r="102" spans="1:15" s="18" customFormat="1" ht="11.25">
      <c r="A102" s="23"/>
      <c r="B102" s="141"/>
      <c r="C102" s="142"/>
      <c r="D102" s="141"/>
      <c r="E102" s="143"/>
      <c r="F102" s="144"/>
      <c r="G102" s="145"/>
      <c r="H102" s="146"/>
      <c r="I102" s="146"/>
      <c r="J102" s="92"/>
      <c r="K102" s="141"/>
      <c r="L102" s="143"/>
      <c r="M102" s="144"/>
      <c r="N102" s="145"/>
      <c r="O102" s="92"/>
    </row>
    <row r="103" spans="1:15">
      <c r="G103" s="147"/>
      <c r="N103" s="147"/>
    </row>
    <row r="104" spans="1:15">
      <c r="G104" s="147"/>
      <c r="N104" s="147"/>
    </row>
    <row r="105" spans="1:15">
      <c r="G105" s="147"/>
      <c r="N105" s="147"/>
    </row>
    <row r="106" spans="1:15">
      <c r="G106" s="147"/>
      <c r="N106" s="147"/>
    </row>
    <row r="107" spans="1:15">
      <c r="G107" s="147"/>
      <c r="N107" s="147"/>
    </row>
    <row r="108" spans="1:15">
      <c r="G108" s="147"/>
      <c r="N108" s="147"/>
    </row>
    <row r="109" spans="1:15">
      <c r="G109" s="147"/>
      <c r="N109" s="147"/>
    </row>
    <row r="110" spans="1:15">
      <c r="G110" s="147"/>
      <c r="N110" s="147"/>
    </row>
    <row r="111" spans="1:15">
      <c r="G111" s="147"/>
      <c r="N111" s="147"/>
    </row>
    <row r="112" spans="1:15">
      <c r="G112" s="147"/>
      <c r="N112" s="147"/>
    </row>
    <row r="113" spans="7:14">
      <c r="G113" s="147"/>
      <c r="N113" s="147"/>
    </row>
    <row r="114" spans="7:14">
      <c r="G114" s="147"/>
      <c r="N114" s="147"/>
    </row>
    <row r="115" spans="7:14">
      <c r="G115" s="147"/>
      <c r="N115" s="147"/>
    </row>
    <row r="116" spans="7:14">
      <c r="G116" s="147"/>
      <c r="N116" s="147"/>
    </row>
    <row r="117" spans="7:14">
      <c r="G117" s="147"/>
      <c r="N117" s="147"/>
    </row>
    <row r="118" spans="7:14">
      <c r="G118" s="147"/>
      <c r="N118" s="147"/>
    </row>
    <row r="119" spans="7:14">
      <c r="G119" s="147"/>
      <c r="N119" s="147"/>
    </row>
    <row r="120" spans="7:14">
      <c r="G120" s="147"/>
      <c r="N120" s="147"/>
    </row>
    <row r="121" spans="7:14">
      <c r="G121" s="147"/>
      <c r="N121" s="147"/>
    </row>
    <row r="122" spans="7:14">
      <c r="G122" s="147"/>
      <c r="N122" s="147"/>
    </row>
    <row r="123" spans="7:14">
      <c r="G123" s="147"/>
      <c r="N123" s="147"/>
    </row>
    <row r="124" spans="7:14">
      <c r="G124" s="147"/>
      <c r="N124" s="147"/>
    </row>
    <row r="125" spans="7:14">
      <c r="G125" s="147"/>
      <c r="N125" s="147"/>
    </row>
    <row r="126" spans="7:14">
      <c r="G126" s="147"/>
      <c r="N126" s="147"/>
    </row>
    <row r="127" spans="7:14">
      <c r="G127" s="147"/>
      <c r="N127" s="147"/>
    </row>
    <row r="128" spans="7:14">
      <c r="G128" s="147"/>
      <c r="N128" s="147"/>
    </row>
    <row r="129" spans="7:14">
      <c r="G129" s="147"/>
      <c r="N129" s="147"/>
    </row>
    <row r="130" spans="7:14">
      <c r="G130" s="147"/>
      <c r="N130" s="147"/>
    </row>
    <row r="131" spans="7:14">
      <c r="G131" s="147"/>
      <c r="N131" s="147"/>
    </row>
    <row r="132" spans="7:14">
      <c r="G132" s="147"/>
      <c r="N132" s="147"/>
    </row>
    <row r="133" spans="7:14">
      <c r="G133" s="147"/>
      <c r="N133" s="147"/>
    </row>
    <row r="134" spans="7:14">
      <c r="G134" s="147"/>
      <c r="N134" s="147"/>
    </row>
    <row r="135" spans="7:14">
      <c r="G135" s="147"/>
      <c r="N135" s="147"/>
    </row>
    <row r="136" spans="7:14">
      <c r="G136" s="147"/>
      <c r="N136" s="147"/>
    </row>
    <row r="137" spans="7:14">
      <c r="G137" s="147"/>
      <c r="N137" s="147"/>
    </row>
    <row r="138" spans="7:14">
      <c r="G138" s="147"/>
      <c r="N138" s="147"/>
    </row>
    <row r="139" spans="7:14">
      <c r="G139" s="147"/>
      <c r="N139" s="147"/>
    </row>
    <row r="140" spans="7:14">
      <c r="G140" s="147"/>
      <c r="N140" s="147"/>
    </row>
    <row r="141" spans="7:14">
      <c r="G141" s="147"/>
      <c r="N141" s="147"/>
    </row>
    <row r="142" spans="7:14">
      <c r="G142" s="147"/>
      <c r="N142" s="147"/>
    </row>
    <row r="143" spans="7:14">
      <c r="G143" s="147"/>
      <c r="N143" s="147"/>
    </row>
    <row r="144" spans="7:14">
      <c r="G144" s="147"/>
      <c r="N144" s="147"/>
    </row>
    <row r="145" spans="7:14">
      <c r="G145" s="147"/>
      <c r="N145" s="147"/>
    </row>
    <row r="146" spans="7:14">
      <c r="G146" s="147"/>
      <c r="N146" s="147"/>
    </row>
    <row r="147" spans="7:14">
      <c r="G147" s="147"/>
      <c r="N147" s="147"/>
    </row>
    <row r="148" spans="7:14">
      <c r="G148" s="147"/>
      <c r="N148" s="147"/>
    </row>
    <row r="149" spans="7:14">
      <c r="G149" s="147"/>
      <c r="N149" s="147"/>
    </row>
    <row r="150" spans="7:14">
      <c r="G150" s="147"/>
      <c r="N150" s="147"/>
    </row>
    <row r="151" spans="7:14">
      <c r="G151" s="147"/>
      <c r="N151" s="147"/>
    </row>
    <row r="152" spans="7:14">
      <c r="G152" s="147"/>
      <c r="N152" s="147"/>
    </row>
    <row r="153" spans="7:14">
      <c r="G153" s="147"/>
      <c r="N153" s="147"/>
    </row>
    <row r="154" spans="7:14">
      <c r="G154" s="147"/>
      <c r="N154" s="147"/>
    </row>
    <row r="155" spans="7:14">
      <c r="G155" s="147"/>
      <c r="N155" s="147"/>
    </row>
    <row r="156" spans="7:14">
      <c r="G156" s="147"/>
      <c r="N156" s="147"/>
    </row>
    <row r="157" spans="7:14">
      <c r="G157" s="147"/>
      <c r="N157" s="147"/>
    </row>
    <row r="158" spans="7:14">
      <c r="G158" s="147"/>
      <c r="N158" s="147"/>
    </row>
    <row r="159" spans="7:14">
      <c r="G159" s="147"/>
      <c r="N159" s="147"/>
    </row>
    <row r="160" spans="7:14">
      <c r="G160" s="147"/>
      <c r="N160" s="147"/>
    </row>
    <row r="161" spans="7:14">
      <c r="G161" s="147"/>
      <c r="N161" s="147"/>
    </row>
    <row r="162" spans="7:14">
      <c r="G162" s="147"/>
      <c r="N162" s="147"/>
    </row>
    <row r="163" spans="7:14">
      <c r="G163" s="147"/>
      <c r="N163" s="147"/>
    </row>
    <row r="164" spans="7:14">
      <c r="G164" s="147"/>
      <c r="N164" s="147"/>
    </row>
    <row r="165" spans="7:14">
      <c r="G165" s="147"/>
      <c r="N165" s="147"/>
    </row>
    <row r="166" spans="7:14">
      <c r="G166" s="147"/>
      <c r="N166" s="147"/>
    </row>
    <row r="167" spans="7:14">
      <c r="G167" s="147"/>
      <c r="N167" s="147"/>
    </row>
    <row r="168" spans="7:14">
      <c r="G168" s="147"/>
      <c r="N168" s="147"/>
    </row>
    <row r="169" spans="7:14">
      <c r="G169" s="147"/>
      <c r="N169" s="147"/>
    </row>
    <row r="170" spans="7:14">
      <c r="G170" s="147"/>
      <c r="N170" s="147"/>
    </row>
    <row r="171" spans="7:14">
      <c r="G171" s="147"/>
      <c r="N171" s="147"/>
    </row>
    <row r="172" spans="7:14">
      <c r="G172" s="147"/>
      <c r="N172" s="147"/>
    </row>
    <row r="173" spans="7:14">
      <c r="G173" s="147"/>
      <c r="N173" s="147"/>
    </row>
    <row r="174" spans="7:14">
      <c r="G174" s="147"/>
      <c r="N174" s="147"/>
    </row>
    <row r="175" spans="7:14">
      <c r="G175" s="147"/>
      <c r="N175" s="147"/>
    </row>
    <row r="176" spans="7:14">
      <c r="G176" s="147"/>
      <c r="N176" s="147"/>
    </row>
    <row r="177" spans="7:14">
      <c r="G177" s="147"/>
      <c r="N177" s="147"/>
    </row>
    <row r="178" spans="7:14">
      <c r="G178" s="147"/>
      <c r="N178" s="147"/>
    </row>
    <row r="179" spans="7:14">
      <c r="G179" s="147"/>
      <c r="N179" s="147"/>
    </row>
    <row r="180" spans="7:14">
      <c r="G180" s="147"/>
      <c r="N180" s="147"/>
    </row>
    <row r="181" spans="7:14">
      <c r="G181" s="147"/>
      <c r="N181" s="147"/>
    </row>
    <row r="182" spans="7:14">
      <c r="G182" s="147"/>
      <c r="N182" s="147"/>
    </row>
    <row r="183" spans="7:14">
      <c r="G183" s="147"/>
      <c r="N183" s="147"/>
    </row>
    <row r="184" spans="7:14">
      <c r="G184" s="147"/>
      <c r="N184" s="147"/>
    </row>
    <row r="185" spans="7:14">
      <c r="G185" s="147"/>
      <c r="N185" s="147"/>
    </row>
    <row r="186" spans="7:14">
      <c r="G186" s="147"/>
      <c r="N186" s="147"/>
    </row>
    <row r="187" spans="7:14">
      <c r="G187" s="147"/>
      <c r="N187" s="147"/>
    </row>
    <row r="188" spans="7:14">
      <c r="G188" s="147"/>
      <c r="N188" s="147"/>
    </row>
    <row r="189" spans="7:14">
      <c r="G189" s="147"/>
      <c r="N189" s="147"/>
    </row>
    <row r="190" spans="7:14">
      <c r="G190" s="147"/>
      <c r="N190" s="147"/>
    </row>
    <row r="191" spans="7:14">
      <c r="G191" s="147"/>
      <c r="N191" s="147"/>
    </row>
    <row r="192" spans="7:14">
      <c r="G192" s="147"/>
      <c r="N192" s="147"/>
    </row>
    <row r="193" spans="7:14">
      <c r="G193" s="147"/>
      <c r="N193" s="147"/>
    </row>
    <row r="194" spans="7:14">
      <c r="G194" s="147"/>
      <c r="N194" s="147"/>
    </row>
    <row r="195" spans="7:14">
      <c r="G195" s="147"/>
      <c r="N195" s="147"/>
    </row>
    <row r="196" spans="7:14">
      <c r="G196" s="147"/>
      <c r="N196" s="147"/>
    </row>
    <row r="197" spans="7:14">
      <c r="G197" s="147"/>
      <c r="N197" s="147"/>
    </row>
    <row r="198" spans="7:14">
      <c r="G198" s="147"/>
      <c r="N198" s="147"/>
    </row>
    <row r="199" spans="7:14">
      <c r="G199" s="147"/>
      <c r="N199" s="147"/>
    </row>
    <row r="200" spans="7:14">
      <c r="G200" s="147"/>
      <c r="N200" s="147"/>
    </row>
    <row r="201" spans="7:14">
      <c r="G201" s="147"/>
      <c r="N201" s="147"/>
    </row>
    <row r="202" spans="7:14">
      <c r="G202" s="147"/>
      <c r="N202" s="147"/>
    </row>
    <row r="203" spans="7:14">
      <c r="G203" s="147"/>
      <c r="N203" s="147"/>
    </row>
    <row r="204" spans="7:14">
      <c r="G204" s="147"/>
      <c r="N204" s="147"/>
    </row>
    <row r="205" spans="7:14">
      <c r="G205" s="147"/>
      <c r="N205" s="147"/>
    </row>
    <row r="206" spans="7:14">
      <c r="G206" s="147"/>
      <c r="N206" s="147"/>
    </row>
    <row r="207" spans="7:14">
      <c r="G207" s="147"/>
      <c r="N207" s="147"/>
    </row>
    <row r="208" spans="7:14">
      <c r="G208" s="147"/>
      <c r="N208" s="147"/>
    </row>
    <row r="209" spans="7:14">
      <c r="G209" s="147"/>
      <c r="N209" s="147"/>
    </row>
    <row r="210" spans="7:14">
      <c r="G210" s="147"/>
      <c r="N210" s="147"/>
    </row>
    <row r="211" spans="7:14">
      <c r="G211" s="147"/>
      <c r="N211" s="147"/>
    </row>
    <row r="212" spans="7:14">
      <c r="G212" s="147"/>
      <c r="N212" s="147"/>
    </row>
    <row r="213" spans="7:14">
      <c r="G213" s="147"/>
      <c r="N213" s="147"/>
    </row>
    <row r="214" spans="7:14">
      <c r="G214" s="147"/>
      <c r="N214" s="147"/>
    </row>
    <row r="215" spans="7:14">
      <c r="G215" s="147"/>
      <c r="N215" s="147"/>
    </row>
    <row r="216" spans="7:14">
      <c r="G216" s="147"/>
      <c r="N216" s="147"/>
    </row>
    <row r="217" spans="7:14">
      <c r="G217" s="147"/>
      <c r="N217" s="147"/>
    </row>
    <row r="218" spans="7:14">
      <c r="G218" s="147"/>
      <c r="N218" s="147"/>
    </row>
    <row r="219" spans="7:14">
      <c r="G219" s="147"/>
      <c r="N219" s="147"/>
    </row>
    <row r="220" spans="7:14">
      <c r="G220" s="147"/>
      <c r="N220" s="147"/>
    </row>
    <row r="221" spans="7:14">
      <c r="G221" s="147"/>
      <c r="N221" s="147"/>
    </row>
    <row r="222" spans="7:14">
      <c r="G222" s="147"/>
      <c r="N222" s="147"/>
    </row>
    <row r="223" spans="7:14">
      <c r="G223" s="147"/>
      <c r="N223" s="147"/>
    </row>
    <row r="224" spans="7:14">
      <c r="G224" s="147"/>
      <c r="N224" s="147"/>
    </row>
    <row r="225" spans="7:14">
      <c r="G225" s="147"/>
      <c r="N225" s="147"/>
    </row>
    <row r="226" spans="7:14">
      <c r="G226" s="147"/>
      <c r="N226" s="147"/>
    </row>
    <row r="227" spans="7:14">
      <c r="G227" s="147"/>
      <c r="N227" s="147"/>
    </row>
    <row r="228" spans="7:14">
      <c r="G228" s="147"/>
      <c r="N228" s="147"/>
    </row>
    <row r="229" spans="7:14">
      <c r="G229" s="147"/>
      <c r="N229" s="147"/>
    </row>
    <row r="230" spans="7:14">
      <c r="G230" s="147"/>
      <c r="N230" s="147"/>
    </row>
    <row r="231" spans="7:14">
      <c r="G231" s="147"/>
      <c r="N231" s="147"/>
    </row>
    <row r="232" spans="7:14">
      <c r="G232" s="147"/>
      <c r="N232" s="147"/>
    </row>
    <row r="233" spans="7:14">
      <c r="G233" s="147"/>
      <c r="N233" s="147"/>
    </row>
    <row r="234" spans="7:14">
      <c r="G234" s="147"/>
      <c r="N234" s="147"/>
    </row>
    <row r="235" spans="7:14">
      <c r="G235" s="147"/>
      <c r="N235" s="147"/>
    </row>
    <row r="236" spans="7:14">
      <c r="G236" s="147"/>
      <c r="N236" s="147"/>
    </row>
    <row r="237" spans="7:14">
      <c r="G237" s="147"/>
      <c r="N237" s="147"/>
    </row>
    <row r="238" spans="7:14">
      <c r="G238" s="147"/>
      <c r="N238" s="147"/>
    </row>
    <row r="239" spans="7:14">
      <c r="G239" s="147"/>
      <c r="N239" s="147"/>
    </row>
    <row r="240" spans="7:14">
      <c r="G240" s="147"/>
      <c r="N240" s="147"/>
    </row>
    <row r="241" spans="7:14">
      <c r="G241" s="147"/>
      <c r="N241" s="147"/>
    </row>
    <row r="242" spans="7:14">
      <c r="G242" s="147"/>
      <c r="N242" s="147"/>
    </row>
    <row r="243" spans="7:14">
      <c r="G243" s="147"/>
      <c r="N243" s="147"/>
    </row>
    <row r="244" spans="7:14">
      <c r="G244" s="147"/>
      <c r="N244" s="147"/>
    </row>
    <row r="245" spans="7:14">
      <c r="G245" s="147"/>
      <c r="N245" s="147"/>
    </row>
    <row r="246" spans="7:14">
      <c r="G246" s="147"/>
      <c r="N246" s="147"/>
    </row>
    <row r="247" spans="7:14">
      <c r="G247" s="147"/>
      <c r="N247" s="147"/>
    </row>
    <row r="248" spans="7:14">
      <c r="G248" s="147"/>
      <c r="N248" s="147"/>
    </row>
    <row r="249" spans="7:14">
      <c r="G249" s="147"/>
      <c r="N249" s="147"/>
    </row>
    <row r="250" spans="7:14">
      <c r="G250" s="147"/>
      <c r="N250" s="147"/>
    </row>
    <row r="251" spans="7:14">
      <c r="G251" s="147"/>
      <c r="N251" s="147"/>
    </row>
    <row r="252" spans="7:14">
      <c r="G252" s="147"/>
      <c r="N252" s="147"/>
    </row>
    <row r="253" spans="7:14">
      <c r="G253" s="147"/>
      <c r="N253" s="147"/>
    </row>
    <row r="254" spans="7:14">
      <c r="G254" s="147"/>
      <c r="N254" s="147"/>
    </row>
    <row r="255" spans="7:14">
      <c r="G255" s="147"/>
      <c r="N255" s="147"/>
    </row>
    <row r="256" spans="7:14">
      <c r="G256" s="147"/>
      <c r="N256" s="147"/>
    </row>
    <row r="257" spans="7:14">
      <c r="G257" s="147"/>
      <c r="N257" s="147"/>
    </row>
    <row r="258" spans="7:14">
      <c r="G258" s="147"/>
      <c r="N258" s="147"/>
    </row>
    <row r="259" spans="7:14">
      <c r="G259" s="147"/>
      <c r="N259" s="147"/>
    </row>
    <row r="260" spans="7:14">
      <c r="G260" s="147"/>
      <c r="N260" s="147"/>
    </row>
    <row r="261" spans="7:14">
      <c r="G261" s="147"/>
      <c r="N261" s="147"/>
    </row>
    <row r="262" spans="7:14">
      <c r="G262" s="147"/>
      <c r="N262" s="147"/>
    </row>
    <row r="263" spans="7:14">
      <c r="G263" s="147"/>
      <c r="N263" s="147"/>
    </row>
    <row r="264" spans="7:14">
      <c r="G264" s="147"/>
      <c r="N264" s="147"/>
    </row>
    <row r="265" spans="7:14">
      <c r="G265" s="147"/>
      <c r="N265" s="147"/>
    </row>
    <row r="266" spans="7:14">
      <c r="G266" s="147"/>
      <c r="N266" s="147"/>
    </row>
    <row r="267" spans="7:14">
      <c r="G267" s="147"/>
      <c r="N267" s="147"/>
    </row>
    <row r="268" spans="7:14">
      <c r="G268" s="147"/>
      <c r="N268" s="147"/>
    </row>
    <row r="269" spans="7:14">
      <c r="G269" s="147"/>
      <c r="N269" s="147"/>
    </row>
    <row r="270" spans="7:14">
      <c r="G270" s="147"/>
      <c r="N270" s="147"/>
    </row>
    <row r="271" spans="7:14">
      <c r="G271" s="147"/>
      <c r="N271" s="147"/>
    </row>
    <row r="272" spans="7:14">
      <c r="G272" s="147"/>
      <c r="N272" s="147"/>
    </row>
    <row r="273" spans="7:14">
      <c r="G273" s="147"/>
      <c r="N273" s="147"/>
    </row>
    <row r="274" spans="7:14">
      <c r="G274" s="147"/>
      <c r="N274" s="147"/>
    </row>
    <row r="275" spans="7:14">
      <c r="G275" s="147"/>
      <c r="N275" s="147"/>
    </row>
    <row r="276" spans="7:14">
      <c r="G276" s="147"/>
      <c r="N276" s="147"/>
    </row>
    <row r="277" spans="7:14">
      <c r="G277" s="147"/>
      <c r="N277" s="147"/>
    </row>
    <row r="278" spans="7:14">
      <c r="G278" s="147"/>
      <c r="N278" s="147"/>
    </row>
  </sheetData>
  <sheetProtection selectLockedCells="1"/>
  <mergeCells count="14">
    <mergeCell ref="I6:J6"/>
    <mergeCell ref="K6:L6"/>
    <mergeCell ref="M6:N6"/>
    <mergeCell ref="Q6:Q8"/>
    <mergeCell ref="H3:Q3"/>
    <mergeCell ref="O6:P6"/>
    <mergeCell ref="H6:H8"/>
    <mergeCell ref="H4:N4"/>
    <mergeCell ref="A6:A8"/>
    <mergeCell ref="A3:G3"/>
    <mergeCell ref="B6:C6"/>
    <mergeCell ref="D6:E6"/>
    <mergeCell ref="F6:G6"/>
    <mergeCell ref="A4:G4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38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0"/>
  </sheetPr>
  <dimension ref="A1:Z103"/>
  <sheetViews>
    <sheetView view="pageBreakPreview" topLeftCell="A11" zoomScaleNormal="100" zoomScaleSheetLayoutView="100" workbookViewId="0">
      <selection activeCell="L37" sqref="L37"/>
    </sheetView>
  </sheetViews>
  <sheetFormatPr defaultRowHeight="14.25"/>
  <cols>
    <col min="1" max="1" width="6.125" style="855" customWidth="1"/>
    <col min="2" max="2" width="5.125" style="852" customWidth="1"/>
    <col min="3" max="3" width="6.125" style="852" customWidth="1"/>
    <col min="4" max="4" width="7.625" style="852" customWidth="1"/>
    <col min="5" max="5" width="8.875" style="852" customWidth="1"/>
    <col min="6" max="6" width="5.125" style="856" customWidth="1"/>
    <col min="7" max="7" width="5.625" style="853" customWidth="1"/>
    <col min="8" max="8" width="6.75" style="853" customWidth="1"/>
    <col min="9" max="9" width="5.625" style="854" customWidth="1"/>
    <col min="10" max="10" width="5.625" style="857" customWidth="1"/>
    <col min="11" max="11" width="5.625" style="853" customWidth="1"/>
    <col min="12" max="12" width="7.625" style="853" customWidth="1"/>
    <col min="13" max="13" width="6.625" style="857" customWidth="1"/>
    <col min="14" max="14" width="4.125" style="858" customWidth="1"/>
    <col min="15" max="15" width="5.125" style="1072" customWidth="1"/>
    <col min="16" max="16" width="7.125" style="1072" customWidth="1"/>
    <col min="17" max="17" width="8.125" style="853" customWidth="1"/>
    <col min="18" max="18" width="4.125" style="853" customWidth="1"/>
    <col min="19" max="19" width="5.125" style="853" customWidth="1"/>
    <col min="20" max="20" width="7.125" style="853" customWidth="1"/>
    <col min="21" max="21" width="8.125" style="853" customWidth="1"/>
    <col min="22" max="22" width="4.125" style="853" customWidth="1"/>
    <col min="23" max="23" width="5.125" style="853" customWidth="1"/>
    <col min="24" max="24" width="7.75" style="853" customWidth="1"/>
    <col min="25" max="25" width="7.375" style="853" customWidth="1"/>
    <col min="26" max="26" width="9.125" style="853" customWidth="1"/>
    <col min="27" max="16384" width="9" style="853"/>
  </cols>
  <sheetData>
    <row r="1" spans="1:26" s="941" customFormat="1" ht="14.1" customHeight="1">
      <c r="A1" s="938" t="s">
        <v>1069</v>
      </c>
      <c r="B1" s="939"/>
      <c r="C1" s="939"/>
      <c r="D1" s="939"/>
      <c r="E1" s="939"/>
      <c r="F1" s="940"/>
      <c r="I1" s="942"/>
      <c r="J1" s="943"/>
      <c r="M1" s="944"/>
      <c r="N1" s="945"/>
      <c r="W1" s="946"/>
      <c r="X1" s="946"/>
      <c r="Z1" s="947" t="s">
        <v>1070</v>
      </c>
    </row>
    <row r="2" spans="1:26" ht="14.1" customHeight="1"/>
    <row r="3" spans="1:26" s="1059" customFormat="1" ht="20.100000000000001" customHeight="1">
      <c r="A3" s="2071" t="s">
        <v>895</v>
      </c>
      <c r="B3" s="2071"/>
      <c r="C3" s="2071"/>
      <c r="D3" s="2071"/>
      <c r="E3" s="2071"/>
      <c r="F3" s="2071"/>
      <c r="G3" s="2071"/>
      <c r="H3" s="2071"/>
      <c r="I3" s="2071"/>
      <c r="J3" s="2071"/>
      <c r="K3" s="2071"/>
      <c r="L3" s="2071"/>
      <c r="M3" s="2071"/>
      <c r="N3" s="2320" t="s">
        <v>999</v>
      </c>
      <c r="O3" s="2320"/>
      <c r="P3" s="2320"/>
      <c r="Q3" s="2320"/>
      <c r="R3" s="2320"/>
      <c r="S3" s="2320"/>
      <c r="T3" s="2320"/>
      <c r="U3" s="2320"/>
      <c r="V3" s="2320"/>
      <c r="W3" s="2320"/>
      <c r="X3" s="2320"/>
      <c r="Y3" s="2320"/>
      <c r="Z3" s="2321"/>
    </row>
    <row r="4" spans="1:26" s="1060" customFormat="1" ht="24" customHeight="1">
      <c r="A4" s="2322"/>
      <c r="B4" s="2322"/>
      <c r="C4" s="2322"/>
      <c r="D4" s="2322"/>
      <c r="E4" s="2322"/>
      <c r="F4" s="2322"/>
      <c r="G4" s="2322"/>
      <c r="H4" s="2322"/>
      <c r="I4" s="2322"/>
      <c r="J4" s="2322"/>
      <c r="K4" s="2322"/>
      <c r="L4" s="2322"/>
      <c r="M4" s="2322"/>
      <c r="N4" s="2322"/>
      <c r="O4" s="2322"/>
      <c r="P4" s="2322"/>
      <c r="Q4" s="2322"/>
      <c r="R4" s="2322"/>
      <c r="S4" s="2322"/>
      <c r="T4" s="2322"/>
      <c r="U4" s="2322"/>
      <c r="V4" s="2322"/>
      <c r="W4" s="2322"/>
      <c r="X4" s="2322"/>
      <c r="Y4" s="2322"/>
    </row>
    <row r="5" spans="1:26" s="831" customFormat="1" ht="18" customHeight="1" thickBot="1">
      <c r="A5" s="831" t="s">
        <v>1097</v>
      </c>
      <c r="F5" s="859"/>
      <c r="I5" s="860"/>
      <c r="J5" s="861"/>
      <c r="M5" s="862"/>
      <c r="N5" s="863"/>
      <c r="O5" s="864"/>
      <c r="P5" s="864"/>
      <c r="Z5" s="862" t="s">
        <v>1098</v>
      </c>
    </row>
    <row r="6" spans="1:26" s="865" customFormat="1" ht="14.1" customHeight="1">
      <c r="A6" s="2337" t="s">
        <v>173</v>
      </c>
      <c r="B6" s="2342" t="s">
        <v>63</v>
      </c>
      <c r="C6" s="2328"/>
      <c r="D6" s="2328"/>
      <c r="E6" s="2328"/>
      <c r="F6" s="2345" t="s">
        <v>64</v>
      </c>
      <c r="G6" s="2345"/>
      <c r="H6" s="2345"/>
      <c r="I6" s="2345"/>
      <c r="J6" s="2334" t="s">
        <v>174</v>
      </c>
      <c r="K6" s="2334"/>
      <c r="L6" s="2335"/>
      <c r="M6" s="2335"/>
      <c r="N6" s="2323" t="s">
        <v>183</v>
      </c>
      <c r="O6" s="2324"/>
      <c r="P6" s="2324"/>
      <c r="Q6" s="2324"/>
      <c r="R6" s="2328" t="s">
        <v>65</v>
      </c>
      <c r="S6" s="2328"/>
      <c r="T6" s="2328"/>
      <c r="U6" s="2328"/>
      <c r="V6" s="2328" t="s">
        <v>66</v>
      </c>
      <c r="W6" s="2328"/>
      <c r="X6" s="2329"/>
      <c r="Y6" s="2329"/>
      <c r="Z6" s="2325" t="s">
        <v>184</v>
      </c>
    </row>
    <row r="7" spans="1:26" s="865" customFormat="1" ht="14.1" customHeight="1">
      <c r="A7" s="2338"/>
      <c r="B7" s="2319" t="s">
        <v>275</v>
      </c>
      <c r="C7" s="2309"/>
      <c r="D7" s="2309"/>
      <c r="E7" s="2309"/>
      <c r="F7" s="2336" t="s">
        <v>175</v>
      </c>
      <c r="G7" s="2336"/>
      <c r="H7" s="2336"/>
      <c r="I7" s="2336"/>
      <c r="J7" s="2309" t="s">
        <v>176</v>
      </c>
      <c r="K7" s="2309"/>
      <c r="L7" s="2310"/>
      <c r="M7" s="2310"/>
      <c r="N7" s="2319" t="s">
        <v>177</v>
      </c>
      <c r="O7" s="2309"/>
      <c r="P7" s="2309"/>
      <c r="Q7" s="2309"/>
      <c r="R7" s="2309" t="s">
        <v>178</v>
      </c>
      <c r="S7" s="2309"/>
      <c r="T7" s="2309"/>
      <c r="U7" s="2309"/>
      <c r="V7" s="2309" t="s">
        <v>179</v>
      </c>
      <c r="W7" s="2309"/>
      <c r="X7" s="2310"/>
      <c r="Y7" s="2310"/>
      <c r="Z7" s="2326"/>
    </row>
    <row r="8" spans="1:26" s="865" customFormat="1" ht="12" customHeight="1">
      <c r="A8" s="2338"/>
      <c r="B8" s="2340" t="s">
        <v>180</v>
      </c>
      <c r="C8" s="2330" t="s">
        <v>181</v>
      </c>
      <c r="D8" s="2330" t="s">
        <v>887</v>
      </c>
      <c r="E8" s="2343" t="s">
        <v>182</v>
      </c>
      <c r="F8" s="2332" t="s">
        <v>180</v>
      </c>
      <c r="G8" s="2330" t="s">
        <v>181</v>
      </c>
      <c r="H8" s="2330" t="s">
        <v>887</v>
      </c>
      <c r="I8" s="2317" t="s">
        <v>1019</v>
      </c>
      <c r="J8" s="2332" t="s">
        <v>180</v>
      </c>
      <c r="K8" s="2330" t="s">
        <v>181</v>
      </c>
      <c r="L8" s="2313" t="s">
        <v>1020</v>
      </c>
      <c r="M8" s="2311" t="s">
        <v>1021</v>
      </c>
      <c r="N8" s="2315" t="s">
        <v>1022</v>
      </c>
      <c r="O8" s="2307" t="s">
        <v>1023</v>
      </c>
      <c r="P8" s="2313" t="s">
        <v>1024</v>
      </c>
      <c r="Q8" s="2317" t="s">
        <v>1025</v>
      </c>
      <c r="R8" s="2317" t="s">
        <v>1026</v>
      </c>
      <c r="S8" s="2307" t="s">
        <v>1027</v>
      </c>
      <c r="T8" s="2307" t="s">
        <v>1024</v>
      </c>
      <c r="U8" s="2317" t="s">
        <v>1025</v>
      </c>
      <c r="V8" s="2317" t="s">
        <v>1026</v>
      </c>
      <c r="W8" s="2307" t="s">
        <v>1027</v>
      </c>
      <c r="X8" s="2307" t="s">
        <v>1024</v>
      </c>
      <c r="Y8" s="2311" t="s">
        <v>1025</v>
      </c>
      <c r="Z8" s="2326"/>
    </row>
    <row r="9" spans="1:26" s="865" customFormat="1" ht="30.95" customHeight="1">
      <c r="A9" s="2339"/>
      <c r="B9" s="2341"/>
      <c r="C9" s="2331"/>
      <c r="D9" s="2331"/>
      <c r="E9" s="2344"/>
      <c r="F9" s="2333"/>
      <c r="G9" s="2331"/>
      <c r="H9" s="2331"/>
      <c r="I9" s="2318"/>
      <c r="J9" s="2333"/>
      <c r="K9" s="2331"/>
      <c r="L9" s="2314"/>
      <c r="M9" s="2312"/>
      <c r="N9" s="2316"/>
      <c r="O9" s="2308"/>
      <c r="P9" s="2314"/>
      <c r="Q9" s="2318"/>
      <c r="R9" s="2318"/>
      <c r="S9" s="2308"/>
      <c r="T9" s="2308"/>
      <c r="U9" s="2318"/>
      <c r="V9" s="2318"/>
      <c r="W9" s="2308"/>
      <c r="X9" s="2308"/>
      <c r="Y9" s="2312"/>
      <c r="Z9" s="2327"/>
    </row>
    <row r="10" spans="1:26" s="836" customFormat="1" ht="18" customHeight="1">
      <c r="A10" s="1058" t="s">
        <v>566</v>
      </c>
      <c r="B10" s="866">
        <v>332</v>
      </c>
      <c r="C10" s="867">
        <v>68.489999999999981</v>
      </c>
      <c r="D10" s="867" t="s">
        <v>888</v>
      </c>
      <c r="E10" s="868">
        <v>3806034</v>
      </c>
      <c r="F10" s="869">
        <v>9</v>
      </c>
      <c r="G10" s="870">
        <v>0.80999999999999994</v>
      </c>
      <c r="H10" s="875" t="s">
        <v>888</v>
      </c>
      <c r="I10" s="868">
        <v>9622</v>
      </c>
      <c r="J10" s="866">
        <v>60</v>
      </c>
      <c r="K10" s="867">
        <v>17.07</v>
      </c>
      <c r="L10" s="867" t="s">
        <v>888</v>
      </c>
      <c r="M10" s="871">
        <v>149915</v>
      </c>
      <c r="N10" s="872">
        <v>194</v>
      </c>
      <c r="O10" s="867">
        <v>39.829999999999991</v>
      </c>
      <c r="P10" s="867" t="s">
        <v>934</v>
      </c>
      <c r="Q10" s="872">
        <v>3272762</v>
      </c>
      <c r="R10" s="868">
        <v>14</v>
      </c>
      <c r="S10" s="867">
        <v>2.75</v>
      </c>
      <c r="T10" s="867" t="s">
        <v>888</v>
      </c>
      <c r="U10" s="868">
        <v>129382</v>
      </c>
      <c r="V10" s="868">
        <v>55</v>
      </c>
      <c r="W10" s="867">
        <v>8.0299999999999994</v>
      </c>
      <c r="X10" s="867" t="s">
        <v>935</v>
      </c>
      <c r="Y10" s="873">
        <v>246293</v>
      </c>
      <c r="Z10" s="874" t="s">
        <v>566</v>
      </c>
    </row>
    <row r="11" spans="1:26" s="836" customFormat="1" ht="18" customHeight="1">
      <c r="A11" s="1058" t="s">
        <v>844</v>
      </c>
      <c r="B11" s="866">
        <v>312</v>
      </c>
      <c r="C11" s="867">
        <v>191.04999999999995</v>
      </c>
      <c r="D11" s="867">
        <v>0</v>
      </c>
      <c r="E11" s="868">
        <v>11292118</v>
      </c>
      <c r="F11" s="869">
        <v>3</v>
      </c>
      <c r="G11" s="870">
        <v>0.04</v>
      </c>
      <c r="H11" s="870">
        <v>0</v>
      </c>
      <c r="I11" s="868">
        <v>1834</v>
      </c>
      <c r="J11" s="866">
        <v>59</v>
      </c>
      <c r="K11" s="867">
        <v>50.69</v>
      </c>
      <c r="L11" s="867">
        <v>0</v>
      </c>
      <c r="M11" s="871">
        <v>293666</v>
      </c>
      <c r="N11" s="872">
        <v>193</v>
      </c>
      <c r="O11" s="867">
        <v>36.730000000000011</v>
      </c>
      <c r="P11" s="867">
        <v>0</v>
      </c>
      <c r="Q11" s="872">
        <v>2367832</v>
      </c>
      <c r="R11" s="868">
        <v>42</v>
      </c>
      <c r="S11" s="867">
        <v>103.51999999999998</v>
      </c>
      <c r="T11" s="867">
        <v>0</v>
      </c>
      <c r="U11" s="868">
        <v>8553602</v>
      </c>
      <c r="V11" s="868">
        <v>15</v>
      </c>
      <c r="W11" s="867">
        <v>7.0000000000000007E-2</v>
      </c>
      <c r="X11" s="867">
        <v>0</v>
      </c>
      <c r="Y11" s="873">
        <v>75184</v>
      </c>
      <c r="Z11" s="874" t="s">
        <v>844</v>
      </c>
    </row>
    <row r="12" spans="1:26" s="836" customFormat="1" ht="18" customHeight="1">
      <c r="A12" s="1058" t="s">
        <v>1009</v>
      </c>
      <c r="B12" s="866">
        <v>352</v>
      </c>
      <c r="C12" s="867">
        <v>112.13930000000001</v>
      </c>
      <c r="D12" s="867">
        <v>5651.6877999999997</v>
      </c>
      <c r="E12" s="868">
        <v>4971911.87</v>
      </c>
      <c r="F12" s="869">
        <v>5</v>
      </c>
      <c r="G12" s="870">
        <v>7.0000000000000007E-2</v>
      </c>
      <c r="H12" s="870">
        <v>11.190000000000001</v>
      </c>
      <c r="I12" s="868">
        <v>386</v>
      </c>
      <c r="J12" s="866">
        <v>33</v>
      </c>
      <c r="K12" s="867">
        <v>27.564300000000003</v>
      </c>
      <c r="L12" s="867">
        <v>2587.8009999999999</v>
      </c>
      <c r="M12" s="871">
        <v>112906.87</v>
      </c>
      <c r="N12" s="872">
        <v>195</v>
      </c>
      <c r="O12" s="867">
        <v>35.345000000000006</v>
      </c>
      <c r="P12" s="867">
        <v>575.95979999999986</v>
      </c>
      <c r="Q12" s="872">
        <v>2920383</v>
      </c>
      <c r="R12" s="868">
        <v>93</v>
      </c>
      <c r="S12" s="867">
        <v>46.54</v>
      </c>
      <c r="T12" s="867">
        <v>2398.09</v>
      </c>
      <c r="U12" s="868">
        <v>1858968</v>
      </c>
      <c r="V12" s="868">
        <v>26</v>
      </c>
      <c r="W12" s="867">
        <v>2.62</v>
      </c>
      <c r="X12" s="867">
        <v>78.64700000000002</v>
      </c>
      <c r="Y12" s="873">
        <v>79268</v>
      </c>
      <c r="Z12" s="874" t="s">
        <v>1009</v>
      </c>
    </row>
    <row r="13" spans="1:26" s="836" customFormat="1" ht="18" customHeight="1">
      <c r="A13" s="1058" t="s">
        <v>1010</v>
      </c>
      <c r="B13" s="866">
        <v>525</v>
      </c>
      <c r="C13" s="867">
        <v>154.53000000000003</v>
      </c>
      <c r="D13" s="867">
        <v>39794.849999999991</v>
      </c>
      <c r="E13" s="868">
        <v>9901421</v>
      </c>
      <c r="F13" s="869">
        <v>5</v>
      </c>
      <c r="G13" s="870">
        <v>1.75</v>
      </c>
      <c r="H13" s="870">
        <v>162.86000000000001</v>
      </c>
      <c r="I13" s="868">
        <v>1829</v>
      </c>
      <c r="J13" s="866">
        <v>63</v>
      </c>
      <c r="K13" s="867">
        <v>30.3</v>
      </c>
      <c r="L13" s="867">
        <v>1783.38</v>
      </c>
      <c r="M13" s="871">
        <v>118359</v>
      </c>
      <c r="N13" s="872">
        <v>301</v>
      </c>
      <c r="O13" s="867">
        <v>51.23</v>
      </c>
      <c r="P13" s="867">
        <v>1768.03</v>
      </c>
      <c r="Q13" s="872">
        <v>6045950</v>
      </c>
      <c r="R13" s="868">
        <v>80</v>
      </c>
      <c r="S13" s="867">
        <v>32.959999999999994</v>
      </c>
      <c r="T13" s="867">
        <v>3396.5500000000006</v>
      </c>
      <c r="U13" s="868">
        <v>2881138</v>
      </c>
      <c r="V13" s="868">
        <v>76</v>
      </c>
      <c r="W13" s="867">
        <v>38.290000000000006</v>
      </c>
      <c r="X13" s="867">
        <v>32684.029999999995</v>
      </c>
      <c r="Y13" s="873">
        <v>854145</v>
      </c>
      <c r="Z13" s="874" t="s">
        <v>1010</v>
      </c>
    </row>
    <row r="14" spans="1:26" s="836" customFormat="1" ht="18" customHeight="1">
      <c r="A14" s="876" t="s">
        <v>1087</v>
      </c>
      <c r="B14" s="877">
        <f t="shared" ref="B14:Y14" si="0">SUM(B16:B38)</f>
        <v>459</v>
      </c>
      <c r="C14" s="878">
        <f t="shared" si="0"/>
        <v>246.69000000000003</v>
      </c>
      <c r="D14" s="878">
        <f t="shared" si="0"/>
        <v>26416.960000000003</v>
      </c>
      <c r="E14" s="879">
        <f t="shared" si="0"/>
        <v>10903823</v>
      </c>
      <c r="F14" s="880">
        <f t="shared" si="0"/>
        <v>4</v>
      </c>
      <c r="G14" s="881">
        <f>SUM(G16:G38)</f>
        <v>0.04</v>
      </c>
      <c r="H14" s="881">
        <f t="shared" si="0"/>
        <v>9.81</v>
      </c>
      <c r="I14" s="882">
        <f t="shared" si="0"/>
        <v>1069</v>
      </c>
      <c r="J14" s="880">
        <f t="shared" si="0"/>
        <v>36</v>
      </c>
      <c r="K14" s="878">
        <f t="shared" si="0"/>
        <v>17.400000000000002</v>
      </c>
      <c r="L14" s="878">
        <f t="shared" si="0"/>
        <v>1589.17</v>
      </c>
      <c r="M14" s="883">
        <f t="shared" si="0"/>
        <v>103122</v>
      </c>
      <c r="N14" s="882">
        <f t="shared" si="0"/>
        <v>313</v>
      </c>
      <c r="O14" s="878">
        <f t="shared" si="0"/>
        <v>48.139999999999993</v>
      </c>
      <c r="P14" s="878">
        <f t="shared" si="0"/>
        <v>458.65000000000003</v>
      </c>
      <c r="Q14" s="884">
        <f t="shared" si="0"/>
        <v>3671664</v>
      </c>
      <c r="R14" s="882">
        <f t="shared" si="0"/>
        <v>41</v>
      </c>
      <c r="S14" s="1186">
        <f t="shared" si="0"/>
        <v>169.36999999999998</v>
      </c>
      <c r="T14" s="1186">
        <f t="shared" si="0"/>
        <v>24062.899999999998</v>
      </c>
      <c r="U14" s="882">
        <f t="shared" si="0"/>
        <v>7029519</v>
      </c>
      <c r="V14" s="882">
        <f t="shared" si="0"/>
        <v>65</v>
      </c>
      <c r="W14" s="1186">
        <f t="shared" si="0"/>
        <v>11.74</v>
      </c>
      <c r="X14" s="878">
        <f t="shared" si="0"/>
        <v>296.42999999999995</v>
      </c>
      <c r="Y14" s="1187">
        <f t="shared" si="0"/>
        <v>98449</v>
      </c>
      <c r="Z14" s="885" t="s">
        <v>1087</v>
      </c>
    </row>
    <row r="15" spans="1:26" s="835" customFormat="1" ht="16.7" customHeight="1">
      <c r="A15" s="886"/>
      <c r="B15" s="866"/>
      <c r="C15" s="867"/>
      <c r="D15" s="867"/>
      <c r="E15" s="868"/>
      <c r="F15" s="866"/>
      <c r="G15" s="887"/>
      <c r="H15" s="887"/>
      <c r="I15" s="868"/>
      <c r="J15" s="866"/>
      <c r="K15" s="867"/>
      <c r="L15" s="867"/>
      <c r="M15" s="871"/>
      <c r="N15" s="872"/>
      <c r="O15" s="888"/>
      <c r="P15" s="888"/>
      <c r="Q15" s="872"/>
      <c r="R15" s="868"/>
      <c r="S15" s="867"/>
      <c r="T15" s="867"/>
      <c r="U15" s="868"/>
      <c r="V15" s="868"/>
      <c r="W15" s="867"/>
      <c r="X15" s="867"/>
      <c r="Y15" s="873"/>
      <c r="Z15" s="889"/>
    </row>
    <row r="16" spans="1:26" s="826" customFormat="1" ht="16.7" customHeight="1">
      <c r="A16" s="890" t="s">
        <v>224</v>
      </c>
      <c r="B16" s="866">
        <f t="shared" ref="B16:E31" si="1">SUM(F16,J16,N16,R16,V16)</f>
        <v>34</v>
      </c>
      <c r="C16" s="1269">
        <f t="shared" si="1"/>
        <v>2.8099999999999996</v>
      </c>
      <c r="D16" s="1269">
        <f t="shared" si="1"/>
        <v>103.94000000000001</v>
      </c>
      <c r="E16" s="868">
        <f t="shared" si="1"/>
        <v>181962</v>
      </c>
      <c r="F16" s="891">
        <v>1</v>
      </c>
      <c r="G16" s="892">
        <v>0.03</v>
      </c>
      <c r="H16" s="892">
        <v>5.01</v>
      </c>
      <c r="I16" s="893">
        <v>860</v>
      </c>
      <c r="J16" s="891">
        <v>5</v>
      </c>
      <c r="K16" s="894">
        <v>0.75</v>
      </c>
      <c r="L16" s="894">
        <v>94.04</v>
      </c>
      <c r="M16" s="895">
        <v>5963</v>
      </c>
      <c r="N16" s="896">
        <v>25</v>
      </c>
      <c r="O16" s="892">
        <v>2.0299999999999998</v>
      </c>
      <c r="P16" s="894">
        <v>0</v>
      </c>
      <c r="Q16" s="896">
        <v>173362</v>
      </c>
      <c r="R16" s="893">
        <v>0</v>
      </c>
      <c r="S16" s="894">
        <v>0</v>
      </c>
      <c r="T16" s="894">
        <v>0</v>
      </c>
      <c r="U16" s="893">
        <v>0</v>
      </c>
      <c r="V16" s="893">
        <v>3</v>
      </c>
      <c r="W16" s="894">
        <v>0</v>
      </c>
      <c r="X16" s="894">
        <v>4.8899999999999997</v>
      </c>
      <c r="Y16" s="1270">
        <v>1777</v>
      </c>
      <c r="Z16" s="1023" t="s">
        <v>22</v>
      </c>
    </row>
    <row r="17" spans="1:26" s="826" customFormat="1" ht="16.7" customHeight="1">
      <c r="A17" s="890" t="s">
        <v>226</v>
      </c>
      <c r="B17" s="866">
        <f t="shared" si="1"/>
        <v>28</v>
      </c>
      <c r="C17" s="1269">
        <f t="shared" si="1"/>
        <v>10.969999999999999</v>
      </c>
      <c r="D17" s="1269">
        <f t="shared" si="1"/>
        <v>155.32999999999998</v>
      </c>
      <c r="E17" s="868">
        <f t="shared" si="1"/>
        <v>423153</v>
      </c>
      <c r="F17" s="897">
        <v>0</v>
      </c>
      <c r="G17" s="898">
        <v>0</v>
      </c>
      <c r="H17" s="898">
        <v>0</v>
      </c>
      <c r="I17" s="899">
        <v>0</v>
      </c>
      <c r="J17" s="897">
        <v>2</v>
      </c>
      <c r="K17" s="900">
        <v>1.88</v>
      </c>
      <c r="L17" s="900">
        <v>134.6</v>
      </c>
      <c r="M17" s="901">
        <v>7850</v>
      </c>
      <c r="N17" s="902">
        <v>20</v>
      </c>
      <c r="O17" s="898">
        <v>2.87</v>
      </c>
      <c r="P17" s="900">
        <v>0</v>
      </c>
      <c r="Q17" s="902">
        <v>342846</v>
      </c>
      <c r="R17" s="899">
        <v>3</v>
      </c>
      <c r="S17" s="900">
        <v>0.66</v>
      </c>
      <c r="T17" s="900">
        <v>20.73</v>
      </c>
      <c r="U17" s="899">
        <v>68120</v>
      </c>
      <c r="V17" s="899">
        <v>3</v>
      </c>
      <c r="W17" s="900">
        <v>5.56</v>
      </c>
      <c r="X17" s="900">
        <v>0</v>
      </c>
      <c r="Y17" s="1271">
        <v>4337</v>
      </c>
      <c r="Z17" s="1023" t="s">
        <v>23</v>
      </c>
    </row>
    <row r="18" spans="1:26" s="826" customFormat="1" ht="16.7" customHeight="1">
      <c r="A18" s="890" t="s">
        <v>228</v>
      </c>
      <c r="B18" s="866">
        <f t="shared" si="1"/>
        <v>39</v>
      </c>
      <c r="C18" s="1269">
        <f t="shared" si="1"/>
        <v>9.0500000000000007</v>
      </c>
      <c r="D18" s="1269">
        <f t="shared" si="1"/>
        <v>346.34</v>
      </c>
      <c r="E18" s="868">
        <f t="shared" si="1"/>
        <v>311245</v>
      </c>
      <c r="F18" s="897">
        <v>0</v>
      </c>
      <c r="G18" s="898">
        <v>0</v>
      </c>
      <c r="H18" s="898">
        <v>0</v>
      </c>
      <c r="I18" s="899">
        <v>0</v>
      </c>
      <c r="J18" s="897">
        <v>11</v>
      </c>
      <c r="K18" s="900">
        <v>4.66</v>
      </c>
      <c r="L18" s="900">
        <v>302.14999999999998</v>
      </c>
      <c r="M18" s="901">
        <v>42560</v>
      </c>
      <c r="N18" s="902">
        <v>23</v>
      </c>
      <c r="O18" s="898">
        <v>2.63</v>
      </c>
      <c r="P18" s="900">
        <v>0</v>
      </c>
      <c r="Q18" s="902">
        <v>265650</v>
      </c>
      <c r="R18" s="899">
        <v>0</v>
      </c>
      <c r="S18" s="900">
        <v>0</v>
      </c>
      <c r="T18" s="900">
        <v>0</v>
      </c>
      <c r="U18" s="899">
        <v>0</v>
      </c>
      <c r="V18" s="899">
        <v>5</v>
      </c>
      <c r="W18" s="900">
        <v>1.76</v>
      </c>
      <c r="X18" s="900">
        <v>44.19</v>
      </c>
      <c r="Y18" s="1271">
        <v>3035</v>
      </c>
      <c r="Z18" s="1023" t="s">
        <v>24</v>
      </c>
    </row>
    <row r="19" spans="1:26" s="826" customFormat="1" ht="16.7" customHeight="1">
      <c r="A19" s="890" t="s">
        <v>230</v>
      </c>
      <c r="B19" s="866">
        <f t="shared" si="1"/>
        <v>17</v>
      </c>
      <c r="C19" s="1269">
        <f t="shared" si="1"/>
        <v>0.56000000000000005</v>
      </c>
      <c r="D19" s="1269">
        <f t="shared" si="1"/>
        <v>117.63</v>
      </c>
      <c r="E19" s="868">
        <f t="shared" si="1"/>
        <v>58412</v>
      </c>
      <c r="F19" s="891">
        <v>0</v>
      </c>
      <c r="G19" s="892">
        <v>0</v>
      </c>
      <c r="H19" s="892">
        <v>0</v>
      </c>
      <c r="I19" s="893">
        <v>0</v>
      </c>
      <c r="J19" s="891">
        <v>1</v>
      </c>
      <c r="K19" s="894">
        <v>0</v>
      </c>
      <c r="L19" s="894">
        <v>0.98</v>
      </c>
      <c r="M19" s="895">
        <v>9</v>
      </c>
      <c r="N19" s="896">
        <v>7</v>
      </c>
      <c r="O19" s="892">
        <v>0.18</v>
      </c>
      <c r="P19" s="894">
        <v>3.51</v>
      </c>
      <c r="Q19" s="896">
        <v>8593</v>
      </c>
      <c r="R19" s="893">
        <v>6</v>
      </c>
      <c r="S19" s="894">
        <v>0.38</v>
      </c>
      <c r="T19" s="894">
        <v>113.14</v>
      </c>
      <c r="U19" s="893">
        <v>49224</v>
      </c>
      <c r="V19" s="893">
        <v>3</v>
      </c>
      <c r="W19" s="894">
        <v>0</v>
      </c>
      <c r="X19" s="894">
        <v>0</v>
      </c>
      <c r="Y19" s="1270">
        <v>586</v>
      </c>
      <c r="Z19" s="1023" t="s">
        <v>25</v>
      </c>
    </row>
    <row r="20" spans="1:26" s="826" customFormat="1" ht="16.7" customHeight="1">
      <c r="A20" s="890" t="s">
        <v>232</v>
      </c>
      <c r="B20" s="866">
        <f t="shared" si="1"/>
        <v>19</v>
      </c>
      <c r="C20" s="1269">
        <f t="shared" si="1"/>
        <v>5.16</v>
      </c>
      <c r="D20" s="1269">
        <f t="shared" si="1"/>
        <v>118.9</v>
      </c>
      <c r="E20" s="868">
        <f t="shared" si="1"/>
        <v>7728</v>
      </c>
      <c r="F20" s="897">
        <v>0</v>
      </c>
      <c r="G20" s="898">
        <v>0</v>
      </c>
      <c r="H20" s="898">
        <v>0</v>
      </c>
      <c r="I20" s="899">
        <v>0</v>
      </c>
      <c r="J20" s="897">
        <v>1</v>
      </c>
      <c r="K20" s="900">
        <v>1.53</v>
      </c>
      <c r="L20" s="900">
        <v>118.9</v>
      </c>
      <c r="M20" s="901">
        <v>7728</v>
      </c>
      <c r="N20" s="902">
        <v>18</v>
      </c>
      <c r="O20" s="898">
        <v>3.63</v>
      </c>
      <c r="P20" s="900">
        <v>0</v>
      </c>
      <c r="Q20" s="902">
        <v>0</v>
      </c>
      <c r="R20" s="899">
        <v>0</v>
      </c>
      <c r="S20" s="900">
        <v>0</v>
      </c>
      <c r="T20" s="900">
        <v>0</v>
      </c>
      <c r="U20" s="899">
        <v>0</v>
      </c>
      <c r="V20" s="899">
        <v>0</v>
      </c>
      <c r="W20" s="900">
        <v>0</v>
      </c>
      <c r="X20" s="900">
        <v>0</v>
      </c>
      <c r="Y20" s="1271">
        <v>0</v>
      </c>
      <c r="Z20" s="1023" t="s">
        <v>26</v>
      </c>
    </row>
    <row r="21" spans="1:26" s="826" customFormat="1" ht="16.7" customHeight="1">
      <c r="A21" s="890" t="s">
        <v>234</v>
      </c>
      <c r="B21" s="866">
        <f t="shared" si="1"/>
        <v>11</v>
      </c>
      <c r="C21" s="1269">
        <f t="shared" si="1"/>
        <v>3.69</v>
      </c>
      <c r="D21" s="1269">
        <f t="shared" si="1"/>
        <v>280.92999999999995</v>
      </c>
      <c r="E21" s="868">
        <f t="shared" si="1"/>
        <v>138152</v>
      </c>
      <c r="F21" s="891">
        <v>0</v>
      </c>
      <c r="G21" s="892">
        <v>0</v>
      </c>
      <c r="H21" s="892">
        <v>0</v>
      </c>
      <c r="I21" s="893">
        <v>0</v>
      </c>
      <c r="J21" s="891">
        <v>0</v>
      </c>
      <c r="K21" s="894">
        <v>0</v>
      </c>
      <c r="L21" s="894">
        <v>0</v>
      </c>
      <c r="M21" s="895">
        <v>0</v>
      </c>
      <c r="N21" s="896">
        <v>7</v>
      </c>
      <c r="O21" s="892">
        <v>1.69</v>
      </c>
      <c r="P21" s="894">
        <v>130.63999999999999</v>
      </c>
      <c r="Q21" s="896">
        <v>14182</v>
      </c>
      <c r="R21" s="893">
        <v>3</v>
      </c>
      <c r="S21" s="894">
        <v>2</v>
      </c>
      <c r="T21" s="894">
        <v>150.29</v>
      </c>
      <c r="U21" s="893">
        <v>123520</v>
      </c>
      <c r="V21" s="893">
        <v>1</v>
      </c>
      <c r="W21" s="894">
        <v>0</v>
      </c>
      <c r="X21" s="894">
        <v>0</v>
      </c>
      <c r="Y21" s="1270">
        <v>450</v>
      </c>
      <c r="Z21" s="1023" t="s">
        <v>27</v>
      </c>
    </row>
    <row r="22" spans="1:26" s="826" customFormat="1" ht="16.7" customHeight="1">
      <c r="A22" s="890" t="s">
        <v>236</v>
      </c>
      <c r="B22" s="866">
        <f t="shared" si="1"/>
        <v>29</v>
      </c>
      <c r="C22" s="1269">
        <f t="shared" si="1"/>
        <v>9.9599999999999991</v>
      </c>
      <c r="D22" s="1269">
        <f t="shared" si="1"/>
        <v>128.54</v>
      </c>
      <c r="E22" s="868">
        <f t="shared" si="1"/>
        <v>875813</v>
      </c>
      <c r="F22" s="891">
        <v>0</v>
      </c>
      <c r="G22" s="892">
        <v>0</v>
      </c>
      <c r="H22" s="892">
        <v>0</v>
      </c>
      <c r="I22" s="893">
        <v>0</v>
      </c>
      <c r="J22" s="891">
        <v>1</v>
      </c>
      <c r="K22" s="894">
        <v>0.01</v>
      </c>
      <c r="L22" s="894">
        <v>15.58</v>
      </c>
      <c r="M22" s="895">
        <v>191</v>
      </c>
      <c r="N22" s="896">
        <v>25</v>
      </c>
      <c r="O22" s="892">
        <v>9.6</v>
      </c>
      <c r="P22" s="894">
        <v>107.06</v>
      </c>
      <c r="Q22" s="896">
        <v>853846</v>
      </c>
      <c r="R22" s="893">
        <v>3</v>
      </c>
      <c r="S22" s="894">
        <v>0.35</v>
      </c>
      <c r="T22" s="894">
        <v>5.9</v>
      </c>
      <c r="U22" s="893">
        <v>21776</v>
      </c>
      <c r="V22" s="893">
        <v>0</v>
      </c>
      <c r="W22" s="894">
        <v>0</v>
      </c>
      <c r="X22" s="894">
        <v>0</v>
      </c>
      <c r="Y22" s="1270">
        <v>0</v>
      </c>
      <c r="Z22" s="1023" t="s">
        <v>28</v>
      </c>
    </row>
    <row r="23" spans="1:26" s="826" customFormat="1" ht="16.7" customHeight="1">
      <c r="A23" s="890" t="s">
        <v>238</v>
      </c>
      <c r="B23" s="866">
        <f t="shared" si="1"/>
        <v>31</v>
      </c>
      <c r="C23" s="1269">
        <f t="shared" si="1"/>
        <v>100.62</v>
      </c>
      <c r="D23" s="1269">
        <f t="shared" si="1"/>
        <v>15061.93</v>
      </c>
      <c r="E23" s="868">
        <f t="shared" si="1"/>
        <v>4363492</v>
      </c>
      <c r="F23" s="897">
        <v>0</v>
      </c>
      <c r="G23" s="898">
        <v>0</v>
      </c>
      <c r="H23" s="898">
        <v>0</v>
      </c>
      <c r="I23" s="899">
        <v>0</v>
      </c>
      <c r="J23" s="897">
        <v>2</v>
      </c>
      <c r="K23" s="900">
        <v>4.42</v>
      </c>
      <c r="L23" s="900">
        <v>652.99</v>
      </c>
      <c r="M23" s="901">
        <v>32023</v>
      </c>
      <c r="N23" s="902">
        <v>19</v>
      </c>
      <c r="O23" s="898">
        <v>2.67</v>
      </c>
      <c r="P23" s="900">
        <v>37.51</v>
      </c>
      <c r="Q23" s="902">
        <v>273162</v>
      </c>
      <c r="R23" s="899">
        <v>4</v>
      </c>
      <c r="S23" s="900">
        <v>93.53</v>
      </c>
      <c r="T23" s="900">
        <v>14371.43</v>
      </c>
      <c r="U23" s="899">
        <v>4055485</v>
      </c>
      <c r="V23" s="899">
        <v>6</v>
      </c>
      <c r="W23" s="900">
        <v>0</v>
      </c>
      <c r="X23" s="900">
        <v>0</v>
      </c>
      <c r="Y23" s="1271">
        <v>2822</v>
      </c>
      <c r="Z23" s="1023" t="s">
        <v>29</v>
      </c>
    </row>
    <row r="24" spans="1:26" s="826" customFormat="1" ht="16.7" customHeight="1">
      <c r="A24" s="890" t="s">
        <v>240</v>
      </c>
      <c r="B24" s="866">
        <f t="shared" si="1"/>
        <v>18</v>
      </c>
      <c r="C24" s="1269">
        <f t="shared" si="1"/>
        <v>1.31</v>
      </c>
      <c r="D24" s="1269">
        <f t="shared" si="1"/>
        <v>19.96</v>
      </c>
      <c r="E24" s="868">
        <f t="shared" si="1"/>
        <v>81995</v>
      </c>
      <c r="F24" s="897">
        <v>0</v>
      </c>
      <c r="G24" s="898">
        <v>0</v>
      </c>
      <c r="H24" s="898">
        <v>0</v>
      </c>
      <c r="I24" s="899">
        <v>0</v>
      </c>
      <c r="J24" s="897">
        <v>2</v>
      </c>
      <c r="K24" s="900">
        <v>0.49</v>
      </c>
      <c r="L24" s="900">
        <v>19.96</v>
      </c>
      <c r="M24" s="901">
        <v>1323</v>
      </c>
      <c r="N24" s="902">
        <v>14</v>
      </c>
      <c r="O24" s="898">
        <v>0.46</v>
      </c>
      <c r="P24" s="900">
        <v>0</v>
      </c>
      <c r="Q24" s="902">
        <v>60108</v>
      </c>
      <c r="R24" s="899">
        <v>0</v>
      </c>
      <c r="S24" s="900">
        <v>0</v>
      </c>
      <c r="T24" s="900">
        <v>0</v>
      </c>
      <c r="U24" s="899">
        <v>0</v>
      </c>
      <c r="V24" s="899">
        <v>2</v>
      </c>
      <c r="W24" s="900">
        <v>0.36</v>
      </c>
      <c r="X24" s="900">
        <v>0</v>
      </c>
      <c r="Y24" s="1271">
        <v>20564</v>
      </c>
      <c r="Z24" s="1023" t="s">
        <v>30</v>
      </c>
    </row>
    <row r="25" spans="1:26" s="826" customFormat="1" ht="16.7" customHeight="1">
      <c r="A25" s="890" t="s">
        <v>242</v>
      </c>
      <c r="B25" s="866">
        <f t="shared" si="1"/>
        <v>35</v>
      </c>
      <c r="C25" s="1269">
        <f t="shared" si="1"/>
        <v>5.87</v>
      </c>
      <c r="D25" s="1269">
        <f t="shared" si="1"/>
        <v>7.22</v>
      </c>
      <c r="E25" s="868">
        <f t="shared" si="1"/>
        <v>717786</v>
      </c>
      <c r="F25" s="897">
        <v>0</v>
      </c>
      <c r="G25" s="898">
        <v>0</v>
      </c>
      <c r="H25" s="898">
        <v>0</v>
      </c>
      <c r="I25" s="899">
        <v>0</v>
      </c>
      <c r="J25" s="897">
        <v>2</v>
      </c>
      <c r="K25" s="900">
        <v>0.16</v>
      </c>
      <c r="L25" s="900">
        <v>7.22</v>
      </c>
      <c r="M25" s="901">
        <v>260</v>
      </c>
      <c r="N25" s="902">
        <v>31</v>
      </c>
      <c r="O25" s="898">
        <v>5.61</v>
      </c>
      <c r="P25" s="900">
        <v>0</v>
      </c>
      <c r="Q25" s="902">
        <v>689636</v>
      </c>
      <c r="R25" s="899">
        <v>1</v>
      </c>
      <c r="S25" s="900">
        <v>0.1</v>
      </c>
      <c r="T25" s="900">
        <v>0</v>
      </c>
      <c r="U25" s="899">
        <v>27823</v>
      </c>
      <c r="V25" s="899">
        <v>1</v>
      </c>
      <c r="W25" s="900">
        <v>0</v>
      </c>
      <c r="X25" s="900">
        <v>0</v>
      </c>
      <c r="Y25" s="1271">
        <v>67</v>
      </c>
      <c r="Z25" s="1023" t="s">
        <v>471</v>
      </c>
    </row>
    <row r="26" spans="1:26" s="826" customFormat="1" ht="16.7" customHeight="1">
      <c r="A26" s="890" t="s">
        <v>244</v>
      </c>
      <c r="B26" s="866">
        <f t="shared" si="1"/>
        <v>9</v>
      </c>
      <c r="C26" s="1269">
        <f t="shared" si="1"/>
        <v>1.25</v>
      </c>
      <c r="D26" s="1269">
        <f t="shared" si="1"/>
        <v>163.92</v>
      </c>
      <c r="E26" s="868">
        <f t="shared" si="1"/>
        <v>47778</v>
      </c>
      <c r="F26" s="897">
        <v>0</v>
      </c>
      <c r="G26" s="898">
        <v>0</v>
      </c>
      <c r="H26" s="898">
        <v>0</v>
      </c>
      <c r="I26" s="899">
        <v>0</v>
      </c>
      <c r="J26" s="897">
        <v>0</v>
      </c>
      <c r="K26" s="900">
        <v>0</v>
      </c>
      <c r="L26" s="900">
        <v>0</v>
      </c>
      <c r="M26" s="901">
        <v>0</v>
      </c>
      <c r="N26" s="902">
        <v>3</v>
      </c>
      <c r="O26" s="898">
        <v>0.26</v>
      </c>
      <c r="P26" s="900">
        <v>6.92</v>
      </c>
      <c r="Q26" s="902">
        <v>25607</v>
      </c>
      <c r="R26" s="899">
        <v>0</v>
      </c>
      <c r="S26" s="900">
        <v>0</v>
      </c>
      <c r="T26" s="900">
        <v>0</v>
      </c>
      <c r="U26" s="899">
        <v>0</v>
      </c>
      <c r="V26" s="899">
        <v>6</v>
      </c>
      <c r="W26" s="900">
        <v>0.99</v>
      </c>
      <c r="X26" s="900">
        <v>157</v>
      </c>
      <c r="Y26" s="1271">
        <v>22171</v>
      </c>
      <c r="Z26" s="1023" t="s">
        <v>32</v>
      </c>
    </row>
    <row r="27" spans="1:26" s="826" customFormat="1" ht="16.7" customHeight="1">
      <c r="A27" s="890" t="s">
        <v>246</v>
      </c>
      <c r="B27" s="866">
        <f t="shared" si="1"/>
        <v>17</v>
      </c>
      <c r="C27" s="1269">
        <f t="shared" si="1"/>
        <v>2.9</v>
      </c>
      <c r="D27" s="1269">
        <f t="shared" si="1"/>
        <v>85.960000000000008</v>
      </c>
      <c r="E27" s="868">
        <f t="shared" si="1"/>
        <v>187936</v>
      </c>
      <c r="F27" s="897">
        <v>1</v>
      </c>
      <c r="G27" s="898">
        <v>0</v>
      </c>
      <c r="H27" s="898">
        <v>0.94</v>
      </c>
      <c r="I27" s="899">
        <v>45</v>
      </c>
      <c r="J27" s="897">
        <v>2</v>
      </c>
      <c r="K27" s="900">
        <v>0</v>
      </c>
      <c r="L27" s="900">
        <v>1.72</v>
      </c>
      <c r="M27" s="901">
        <v>69</v>
      </c>
      <c r="N27" s="902">
        <v>10</v>
      </c>
      <c r="O27" s="898">
        <v>2.5</v>
      </c>
      <c r="P27" s="900">
        <v>59.6</v>
      </c>
      <c r="Q27" s="902">
        <v>132295</v>
      </c>
      <c r="R27" s="899">
        <v>1</v>
      </c>
      <c r="S27" s="900">
        <v>0.4</v>
      </c>
      <c r="T27" s="900">
        <v>23.7</v>
      </c>
      <c r="U27" s="899">
        <v>54950</v>
      </c>
      <c r="V27" s="899">
        <v>3</v>
      </c>
      <c r="W27" s="900">
        <v>0</v>
      </c>
      <c r="X27" s="900">
        <v>0</v>
      </c>
      <c r="Y27" s="1271">
        <v>577</v>
      </c>
      <c r="Z27" s="1023" t="s">
        <v>33</v>
      </c>
    </row>
    <row r="28" spans="1:26" s="826" customFormat="1" ht="16.7" customHeight="1">
      <c r="A28" s="890" t="s">
        <v>248</v>
      </c>
      <c r="B28" s="866">
        <f t="shared" si="1"/>
        <v>4</v>
      </c>
      <c r="C28" s="1269">
        <f t="shared" si="1"/>
        <v>0.66999999999999993</v>
      </c>
      <c r="D28" s="1269">
        <f t="shared" si="1"/>
        <v>53.13</v>
      </c>
      <c r="E28" s="868">
        <f t="shared" si="1"/>
        <v>39213</v>
      </c>
      <c r="F28" s="897">
        <v>0</v>
      </c>
      <c r="G28" s="898">
        <v>0</v>
      </c>
      <c r="H28" s="898">
        <v>0</v>
      </c>
      <c r="I28" s="899">
        <v>0</v>
      </c>
      <c r="J28" s="897">
        <v>0</v>
      </c>
      <c r="K28" s="900">
        <v>0</v>
      </c>
      <c r="L28" s="900">
        <v>0</v>
      </c>
      <c r="M28" s="901">
        <v>0</v>
      </c>
      <c r="N28" s="902">
        <v>2</v>
      </c>
      <c r="O28" s="898">
        <v>0.47</v>
      </c>
      <c r="P28" s="900">
        <v>41.13</v>
      </c>
      <c r="Q28" s="902">
        <v>12574</v>
      </c>
      <c r="R28" s="899">
        <v>2</v>
      </c>
      <c r="S28" s="900">
        <v>0.2</v>
      </c>
      <c r="T28" s="900">
        <v>12</v>
      </c>
      <c r="U28" s="899">
        <v>26639</v>
      </c>
      <c r="V28" s="899">
        <v>0</v>
      </c>
      <c r="W28" s="900">
        <v>0</v>
      </c>
      <c r="X28" s="900">
        <v>0</v>
      </c>
      <c r="Y28" s="1271">
        <v>0</v>
      </c>
      <c r="Z28" s="1023" t="s">
        <v>34</v>
      </c>
    </row>
    <row r="29" spans="1:26" s="826" customFormat="1" ht="16.7" customHeight="1">
      <c r="A29" s="890" t="s">
        <v>250</v>
      </c>
      <c r="B29" s="866">
        <f t="shared" si="1"/>
        <v>15</v>
      </c>
      <c r="C29" s="1269">
        <f t="shared" si="1"/>
        <v>6.5200000000000005</v>
      </c>
      <c r="D29" s="1269">
        <f t="shared" si="1"/>
        <v>164.54000000000002</v>
      </c>
      <c r="E29" s="868">
        <f t="shared" si="1"/>
        <v>427108</v>
      </c>
      <c r="F29" s="891">
        <v>0</v>
      </c>
      <c r="G29" s="892">
        <v>0</v>
      </c>
      <c r="H29" s="892">
        <v>0</v>
      </c>
      <c r="I29" s="893">
        <v>0</v>
      </c>
      <c r="J29" s="891">
        <v>1</v>
      </c>
      <c r="K29" s="894">
        <v>0.54</v>
      </c>
      <c r="L29" s="894">
        <v>55.11</v>
      </c>
      <c r="M29" s="895">
        <v>2749</v>
      </c>
      <c r="N29" s="896">
        <v>8</v>
      </c>
      <c r="O29" s="892">
        <v>4.2300000000000004</v>
      </c>
      <c r="P29" s="894">
        <v>0</v>
      </c>
      <c r="Q29" s="896">
        <v>323212</v>
      </c>
      <c r="R29" s="893">
        <v>5</v>
      </c>
      <c r="S29" s="894">
        <v>1.75</v>
      </c>
      <c r="T29" s="894">
        <v>109.43</v>
      </c>
      <c r="U29" s="893">
        <v>101147</v>
      </c>
      <c r="V29" s="893">
        <v>1</v>
      </c>
      <c r="W29" s="894">
        <v>0</v>
      </c>
      <c r="X29" s="894">
        <v>0</v>
      </c>
      <c r="Y29" s="1270">
        <v>0</v>
      </c>
      <c r="Z29" s="1023" t="s">
        <v>35</v>
      </c>
    </row>
    <row r="30" spans="1:26" s="826" customFormat="1" ht="16.7" customHeight="1">
      <c r="A30" s="890" t="s">
        <v>252</v>
      </c>
      <c r="B30" s="866">
        <f t="shared" si="1"/>
        <v>4</v>
      </c>
      <c r="C30" s="1269">
        <f t="shared" si="1"/>
        <v>1.61</v>
      </c>
      <c r="D30" s="1269">
        <f t="shared" si="1"/>
        <v>217.06</v>
      </c>
      <c r="E30" s="868">
        <f t="shared" si="1"/>
        <v>64553</v>
      </c>
      <c r="F30" s="897">
        <v>1</v>
      </c>
      <c r="G30" s="898">
        <v>0.01</v>
      </c>
      <c r="H30" s="898">
        <v>2.06</v>
      </c>
      <c r="I30" s="899">
        <v>72</v>
      </c>
      <c r="J30" s="897">
        <v>0</v>
      </c>
      <c r="K30" s="900">
        <v>0</v>
      </c>
      <c r="L30" s="900">
        <v>0</v>
      </c>
      <c r="M30" s="901">
        <v>0</v>
      </c>
      <c r="N30" s="902">
        <v>0</v>
      </c>
      <c r="O30" s="898">
        <v>0</v>
      </c>
      <c r="P30" s="900">
        <v>0</v>
      </c>
      <c r="Q30" s="902">
        <v>0</v>
      </c>
      <c r="R30" s="899">
        <v>1</v>
      </c>
      <c r="S30" s="900">
        <v>1.6</v>
      </c>
      <c r="T30" s="900">
        <v>215</v>
      </c>
      <c r="U30" s="899">
        <v>63466</v>
      </c>
      <c r="V30" s="899">
        <v>2</v>
      </c>
      <c r="W30" s="900">
        <v>0</v>
      </c>
      <c r="X30" s="900">
        <v>0</v>
      </c>
      <c r="Y30" s="1271">
        <v>1015</v>
      </c>
      <c r="Z30" s="1023" t="s">
        <v>36</v>
      </c>
    </row>
    <row r="31" spans="1:26" s="826" customFormat="1" ht="16.7" customHeight="1">
      <c r="A31" s="890" t="s">
        <v>254</v>
      </c>
      <c r="B31" s="866">
        <f t="shared" ref="B31:B38" si="2">SUM(F31,J31,N31,R31,V31)</f>
        <v>36</v>
      </c>
      <c r="C31" s="1269">
        <f t="shared" si="1"/>
        <v>3.8200000000000003</v>
      </c>
      <c r="D31" s="1269">
        <f t="shared" si="1"/>
        <v>1.8</v>
      </c>
      <c r="E31" s="868">
        <f t="shared" si="1"/>
        <v>6776</v>
      </c>
      <c r="F31" s="891">
        <v>0</v>
      </c>
      <c r="G31" s="892">
        <v>0</v>
      </c>
      <c r="H31" s="892">
        <v>0</v>
      </c>
      <c r="I31" s="893">
        <v>0</v>
      </c>
      <c r="J31" s="891">
        <v>0</v>
      </c>
      <c r="K31" s="894">
        <v>0</v>
      </c>
      <c r="L31" s="894">
        <v>0</v>
      </c>
      <c r="M31" s="895">
        <v>0</v>
      </c>
      <c r="N31" s="896">
        <v>25</v>
      </c>
      <c r="O31" s="892">
        <v>2.73</v>
      </c>
      <c r="P31" s="894">
        <v>0</v>
      </c>
      <c r="Q31" s="896">
        <v>0</v>
      </c>
      <c r="R31" s="893">
        <v>2</v>
      </c>
      <c r="S31" s="894">
        <v>0.08</v>
      </c>
      <c r="T31" s="894">
        <v>1.8</v>
      </c>
      <c r="U31" s="893">
        <v>6776</v>
      </c>
      <c r="V31" s="893">
        <v>9</v>
      </c>
      <c r="W31" s="894">
        <v>1.01</v>
      </c>
      <c r="X31" s="894">
        <v>0</v>
      </c>
      <c r="Y31" s="1270">
        <v>0</v>
      </c>
      <c r="Z31" s="1023" t="s">
        <v>37</v>
      </c>
    </row>
    <row r="32" spans="1:26" s="826" customFormat="1" ht="16.7" customHeight="1">
      <c r="A32" s="890" t="s">
        <v>256</v>
      </c>
      <c r="B32" s="866">
        <f t="shared" si="2"/>
        <v>16</v>
      </c>
      <c r="C32" s="1269">
        <f t="shared" ref="C32:E38" si="3">SUM(G32,K32,O32,S32,W32)</f>
        <v>1.67</v>
      </c>
      <c r="D32" s="1269">
        <f t="shared" si="3"/>
        <v>16.3</v>
      </c>
      <c r="E32" s="868">
        <f t="shared" si="3"/>
        <v>119021</v>
      </c>
      <c r="F32" s="897">
        <v>1</v>
      </c>
      <c r="G32" s="898">
        <v>0</v>
      </c>
      <c r="H32" s="898">
        <v>1.8</v>
      </c>
      <c r="I32" s="899">
        <v>92</v>
      </c>
      <c r="J32" s="897">
        <v>0</v>
      </c>
      <c r="K32" s="900">
        <v>0</v>
      </c>
      <c r="L32" s="900">
        <v>0</v>
      </c>
      <c r="M32" s="901">
        <v>0</v>
      </c>
      <c r="N32" s="902">
        <v>14</v>
      </c>
      <c r="O32" s="898">
        <v>1.51</v>
      </c>
      <c r="P32" s="900">
        <v>13</v>
      </c>
      <c r="Q32" s="902">
        <v>113474</v>
      </c>
      <c r="R32" s="899">
        <v>1</v>
      </c>
      <c r="S32" s="900">
        <v>0.16</v>
      </c>
      <c r="T32" s="900">
        <v>1.5</v>
      </c>
      <c r="U32" s="899">
        <v>5455</v>
      </c>
      <c r="V32" s="899">
        <v>0</v>
      </c>
      <c r="W32" s="900">
        <v>0</v>
      </c>
      <c r="X32" s="900">
        <v>0</v>
      </c>
      <c r="Y32" s="1271">
        <v>0</v>
      </c>
      <c r="Z32" s="1023" t="s">
        <v>38</v>
      </c>
    </row>
    <row r="33" spans="1:26" s="826" customFormat="1" ht="16.7" customHeight="1">
      <c r="A33" s="890" t="s">
        <v>258</v>
      </c>
      <c r="B33" s="866">
        <f t="shared" si="2"/>
        <v>41</v>
      </c>
      <c r="C33" s="1269">
        <f t="shared" si="3"/>
        <v>3.43</v>
      </c>
      <c r="D33" s="1269">
        <f t="shared" si="3"/>
        <v>67.84</v>
      </c>
      <c r="E33" s="868">
        <f t="shared" si="3"/>
        <v>139804</v>
      </c>
      <c r="F33" s="891">
        <v>0</v>
      </c>
      <c r="G33" s="892">
        <v>0</v>
      </c>
      <c r="H33" s="892">
        <v>0</v>
      </c>
      <c r="I33" s="893">
        <v>0</v>
      </c>
      <c r="J33" s="891">
        <v>1</v>
      </c>
      <c r="K33" s="894">
        <v>0</v>
      </c>
      <c r="L33" s="894">
        <v>2</v>
      </c>
      <c r="M33" s="895">
        <v>48</v>
      </c>
      <c r="N33" s="896">
        <v>33</v>
      </c>
      <c r="O33" s="892">
        <v>1.82</v>
      </c>
      <c r="P33" s="894">
        <v>46.42</v>
      </c>
      <c r="Q33" s="896">
        <v>96370</v>
      </c>
      <c r="R33" s="893">
        <v>1</v>
      </c>
      <c r="S33" s="894">
        <v>0.1</v>
      </c>
      <c r="T33" s="894">
        <v>19.420000000000002</v>
      </c>
      <c r="U33" s="893">
        <v>7738</v>
      </c>
      <c r="V33" s="893">
        <v>6</v>
      </c>
      <c r="W33" s="894">
        <v>1.51</v>
      </c>
      <c r="X33" s="894">
        <v>0</v>
      </c>
      <c r="Y33" s="1270">
        <v>35648</v>
      </c>
      <c r="Z33" s="1023" t="s">
        <v>39</v>
      </c>
    </row>
    <row r="34" spans="1:26" s="826" customFormat="1" ht="16.7" customHeight="1">
      <c r="A34" s="890" t="s">
        <v>260</v>
      </c>
      <c r="B34" s="866">
        <f t="shared" si="2"/>
        <v>11</v>
      </c>
      <c r="C34" s="1269">
        <f t="shared" si="3"/>
        <v>0.83</v>
      </c>
      <c r="D34" s="1269">
        <f t="shared" si="3"/>
        <v>181.42000000000002</v>
      </c>
      <c r="E34" s="868">
        <f t="shared" ref="E34:E38" si="4">SUM(I34,M34,Q34,U34,Y34)</f>
        <v>116837</v>
      </c>
      <c r="F34" s="891">
        <v>0</v>
      </c>
      <c r="G34" s="892">
        <v>0</v>
      </c>
      <c r="H34" s="892">
        <v>0</v>
      </c>
      <c r="I34" s="893">
        <v>0</v>
      </c>
      <c r="J34" s="891">
        <v>0</v>
      </c>
      <c r="K34" s="894">
        <v>0</v>
      </c>
      <c r="L34" s="894">
        <v>0</v>
      </c>
      <c r="M34" s="895">
        <v>0</v>
      </c>
      <c r="N34" s="896">
        <v>4</v>
      </c>
      <c r="O34" s="892">
        <v>0.23</v>
      </c>
      <c r="P34" s="894">
        <v>0</v>
      </c>
      <c r="Q34" s="896">
        <v>15500</v>
      </c>
      <c r="R34" s="893">
        <v>2</v>
      </c>
      <c r="S34" s="894">
        <v>0.6</v>
      </c>
      <c r="T34" s="894">
        <v>173.4</v>
      </c>
      <c r="U34" s="893">
        <v>97037</v>
      </c>
      <c r="V34" s="893">
        <v>5</v>
      </c>
      <c r="W34" s="894">
        <v>0</v>
      </c>
      <c r="X34" s="894">
        <v>8.02</v>
      </c>
      <c r="Y34" s="1270">
        <v>4300</v>
      </c>
      <c r="Z34" s="1023" t="s">
        <v>40</v>
      </c>
    </row>
    <row r="35" spans="1:26" s="826" customFormat="1" ht="16.7" customHeight="1">
      <c r="A35" s="890" t="s">
        <v>262</v>
      </c>
      <c r="B35" s="866">
        <f t="shared" si="2"/>
        <v>9</v>
      </c>
      <c r="C35" s="1269">
        <f t="shared" si="3"/>
        <v>70.150000000000006</v>
      </c>
      <c r="D35" s="1269">
        <f t="shared" ref="D35:D38" si="5">SUM(H35,L35,P35,T35,X35)</f>
        <v>8890.17</v>
      </c>
      <c r="E35" s="868">
        <f t="shared" si="4"/>
        <v>2264227</v>
      </c>
      <c r="F35" s="891">
        <v>0</v>
      </c>
      <c r="G35" s="892">
        <v>0</v>
      </c>
      <c r="H35" s="892">
        <v>0</v>
      </c>
      <c r="I35" s="893">
        <v>0</v>
      </c>
      <c r="J35" s="891">
        <v>4</v>
      </c>
      <c r="K35" s="894">
        <v>2.95</v>
      </c>
      <c r="L35" s="894">
        <v>183.17</v>
      </c>
      <c r="M35" s="895">
        <v>1992</v>
      </c>
      <c r="N35" s="896">
        <v>3</v>
      </c>
      <c r="O35" s="892">
        <v>0.2</v>
      </c>
      <c r="P35" s="894">
        <v>0</v>
      </c>
      <c r="Q35" s="896">
        <v>0</v>
      </c>
      <c r="R35" s="893">
        <v>2</v>
      </c>
      <c r="S35" s="894">
        <v>67</v>
      </c>
      <c r="T35" s="894">
        <v>8707</v>
      </c>
      <c r="U35" s="893">
        <v>2262235</v>
      </c>
      <c r="V35" s="893">
        <v>0</v>
      </c>
      <c r="W35" s="894">
        <v>0</v>
      </c>
      <c r="X35" s="894">
        <v>0</v>
      </c>
      <c r="Y35" s="1270">
        <v>0</v>
      </c>
      <c r="Z35" s="1023" t="s">
        <v>41</v>
      </c>
    </row>
    <row r="36" spans="1:26" s="826" customFormat="1" ht="16.7" customHeight="1">
      <c r="A36" s="890" t="s">
        <v>264</v>
      </c>
      <c r="B36" s="866">
        <f t="shared" si="2"/>
        <v>21</v>
      </c>
      <c r="C36" s="1269">
        <f t="shared" si="3"/>
        <v>2.69</v>
      </c>
      <c r="D36" s="1269">
        <f t="shared" si="5"/>
        <v>117.38</v>
      </c>
      <c r="E36" s="868">
        <f t="shared" si="4"/>
        <v>252773</v>
      </c>
      <c r="F36" s="897">
        <v>0</v>
      </c>
      <c r="G36" s="898">
        <v>0</v>
      </c>
      <c r="H36" s="898">
        <v>0</v>
      </c>
      <c r="I36" s="899">
        <v>0</v>
      </c>
      <c r="J36" s="897">
        <v>0</v>
      </c>
      <c r="K36" s="900">
        <v>0</v>
      </c>
      <c r="L36" s="900">
        <v>0</v>
      </c>
      <c r="M36" s="901">
        <v>0</v>
      </c>
      <c r="N36" s="902">
        <v>18</v>
      </c>
      <c r="O36" s="898">
        <v>2.42</v>
      </c>
      <c r="P36" s="900">
        <v>12.86</v>
      </c>
      <c r="Q36" s="902">
        <v>236771</v>
      </c>
      <c r="R36" s="899">
        <v>1</v>
      </c>
      <c r="S36" s="900">
        <v>0.1</v>
      </c>
      <c r="T36" s="900">
        <v>85.41</v>
      </c>
      <c r="U36" s="899">
        <v>15119</v>
      </c>
      <c r="V36" s="899">
        <v>2</v>
      </c>
      <c r="W36" s="900">
        <v>0.17</v>
      </c>
      <c r="X36" s="900">
        <v>19.11</v>
      </c>
      <c r="Y36" s="1271">
        <v>883</v>
      </c>
      <c r="Z36" s="1023" t="s">
        <v>42</v>
      </c>
    </row>
    <row r="37" spans="1:26" s="826" customFormat="1" ht="16.7" customHeight="1">
      <c r="A37" s="890" t="s">
        <v>266</v>
      </c>
      <c r="B37" s="866">
        <f t="shared" si="2"/>
        <v>15</v>
      </c>
      <c r="C37" s="1269">
        <f t="shared" si="3"/>
        <v>1.1499999999999999</v>
      </c>
      <c r="D37" s="1269">
        <f t="shared" si="5"/>
        <v>116.72</v>
      </c>
      <c r="E37" s="868">
        <f t="shared" si="4"/>
        <v>78059</v>
      </c>
      <c r="F37" s="897">
        <v>0</v>
      </c>
      <c r="G37" s="898">
        <v>0</v>
      </c>
      <c r="H37" s="898">
        <v>0</v>
      </c>
      <c r="I37" s="899">
        <v>0</v>
      </c>
      <c r="J37" s="897">
        <v>1</v>
      </c>
      <c r="K37" s="900">
        <v>0.01</v>
      </c>
      <c r="L37" s="900">
        <v>0.75</v>
      </c>
      <c r="M37" s="901">
        <v>357</v>
      </c>
      <c r="N37" s="902">
        <v>4</v>
      </c>
      <c r="O37" s="898">
        <v>0.4</v>
      </c>
      <c r="P37" s="900">
        <v>0</v>
      </c>
      <c r="Q37" s="902">
        <v>34476</v>
      </c>
      <c r="R37" s="899">
        <v>3</v>
      </c>
      <c r="S37" s="900">
        <v>0.36</v>
      </c>
      <c r="T37" s="900">
        <v>52.75</v>
      </c>
      <c r="U37" s="899">
        <v>43009</v>
      </c>
      <c r="V37" s="899">
        <v>7</v>
      </c>
      <c r="W37" s="900">
        <v>0.38</v>
      </c>
      <c r="X37" s="900">
        <v>63.22</v>
      </c>
      <c r="Y37" s="1271">
        <v>217</v>
      </c>
      <c r="Z37" s="1023" t="s">
        <v>43</v>
      </c>
    </row>
    <row r="38" spans="1:26" s="826" customFormat="1" ht="16.7" customHeight="1" thickBot="1">
      <c r="A38" s="903" t="s">
        <v>268</v>
      </c>
      <c r="B38" s="1272">
        <f t="shared" si="2"/>
        <v>0</v>
      </c>
      <c r="C38" s="1273">
        <f t="shared" si="3"/>
        <v>0</v>
      </c>
      <c r="D38" s="1273">
        <f t="shared" si="5"/>
        <v>0</v>
      </c>
      <c r="E38" s="1274">
        <f t="shared" si="4"/>
        <v>0</v>
      </c>
      <c r="F38" s="904">
        <v>0</v>
      </c>
      <c r="G38" s="905">
        <v>0</v>
      </c>
      <c r="H38" s="905">
        <v>0</v>
      </c>
      <c r="I38" s="906">
        <v>0</v>
      </c>
      <c r="J38" s="904">
        <v>0</v>
      </c>
      <c r="K38" s="907">
        <v>0</v>
      </c>
      <c r="L38" s="907">
        <v>0</v>
      </c>
      <c r="M38" s="908">
        <v>0</v>
      </c>
      <c r="N38" s="906">
        <v>0</v>
      </c>
      <c r="O38" s="905">
        <v>0</v>
      </c>
      <c r="P38" s="907">
        <v>0</v>
      </c>
      <c r="Q38" s="906">
        <v>0</v>
      </c>
      <c r="R38" s="909">
        <v>0</v>
      </c>
      <c r="S38" s="907">
        <v>0</v>
      </c>
      <c r="T38" s="907">
        <v>0</v>
      </c>
      <c r="U38" s="906">
        <v>0</v>
      </c>
      <c r="V38" s="906">
        <v>0</v>
      </c>
      <c r="W38" s="907">
        <v>0</v>
      </c>
      <c r="X38" s="907">
        <v>0</v>
      </c>
      <c r="Y38" s="1275">
        <v>0</v>
      </c>
      <c r="Z38" s="1024" t="s">
        <v>44</v>
      </c>
    </row>
    <row r="39" spans="1:26" s="844" customFormat="1" ht="11.1" customHeight="1">
      <c r="A39" s="844" t="s">
        <v>906</v>
      </c>
      <c r="B39" s="910"/>
      <c r="E39" s="843"/>
      <c r="F39" s="911"/>
      <c r="I39" s="912"/>
      <c r="J39" s="913"/>
      <c r="M39" s="913"/>
      <c r="N39" s="914"/>
      <c r="O39" s="915"/>
      <c r="P39" s="915"/>
      <c r="Q39" s="843"/>
      <c r="R39" s="916"/>
      <c r="U39" s="916"/>
      <c r="V39" s="916"/>
      <c r="Z39" s="22" t="s">
        <v>1079</v>
      </c>
    </row>
    <row r="40" spans="1:26" s="826" customFormat="1" ht="11.25">
      <c r="A40" s="851" t="s">
        <v>896</v>
      </c>
      <c r="B40" s="910"/>
      <c r="C40" s="828"/>
      <c r="D40" s="828"/>
      <c r="E40" s="917"/>
      <c r="F40" s="918"/>
      <c r="I40" s="919"/>
      <c r="J40" s="920"/>
      <c r="M40" s="920"/>
      <c r="N40" s="921"/>
      <c r="O40" s="922"/>
      <c r="P40" s="922"/>
    </row>
    <row r="41" spans="1:26" s="826" customFormat="1" ht="11.25">
      <c r="A41" s="923" t="s">
        <v>889</v>
      </c>
      <c r="B41" s="910"/>
      <c r="C41" s="828"/>
      <c r="D41" s="828"/>
      <c r="E41" s="917"/>
      <c r="F41" s="918"/>
      <c r="I41" s="919"/>
      <c r="J41" s="920"/>
      <c r="M41" s="920"/>
      <c r="N41" s="921"/>
      <c r="O41" s="922"/>
      <c r="P41" s="922"/>
    </row>
    <row r="42" spans="1:26" s="826" customFormat="1" ht="11.25">
      <c r="A42" s="828"/>
      <c r="B42" s="828"/>
      <c r="C42" s="828"/>
      <c r="D42" s="828"/>
      <c r="E42" s="828"/>
      <c r="F42" s="918"/>
      <c r="I42" s="919"/>
      <c r="J42" s="920"/>
      <c r="M42" s="920"/>
      <c r="N42" s="921"/>
      <c r="O42" s="922"/>
      <c r="P42" s="922"/>
    </row>
    <row r="43" spans="1:26" s="826" customFormat="1" ht="11.25">
      <c r="A43" s="828"/>
      <c r="B43" s="828"/>
      <c r="C43" s="828"/>
      <c r="D43" s="828"/>
      <c r="E43" s="828"/>
      <c r="F43" s="918"/>
      <c r="I43" s="919"/>
      <c r="J43" s="920"/>
      <c r="M43" s="920"/>
      <c r="N43" s="921"/>
      <c r="O43" s="922"/>
      <c r="P43" s="922"/>
    </row>
    <row r="44" spans="1:26" s="826" customFormat="1" ht="11.25">
      <c r="A44" s="828"/>
      <c r="B44" s="828"/>
      <c r="C44" s="828"/>
      <c r="D44" s="828"/>
      <c r="E44" s="828"/>
      <c r="F44" s="918"/>
      <c r="I44" s="919"/>
      <c r="J44" s="920"/>
      <c r="M44" s="920"/>
      <c r="N44" s="921"/>
      <c r="O44" s="922"/>
      <c r="P44" s="922"/>
    </row>
    <row r="45" spans="1:26" s="826" customFormat="1" ht="11.25">
      <c r="A45" s="828"/>
      <c r="B45" s="828"/>
      <c r="C45" s="828"/>
      <c r="D45" s="828"/>
      <c r="E45" s="828"/>
      <c r="F45" s="918"/>
      <c r="I45" s="919"/>
      <c r="J45" s="920"/>
      <c r="M45" s="920"/>
      <c r="N45" s="921"/>
      <c r="O45" s="922"/>
      <c r="P45" s="922"/>
    </row>
    <row r="46" spans="1:26" s="826" customFormat="1" ht="11.25">
      <c r="A46" s="828"/>
      <c r="B46" s="828"/>
      <c r="C46" s="828"/>
      <c r="D46" s="828"/>
      <c r="E46" s="828"/>
      <c r="F46" s="918"/>
      <c r="I46" s="919"/>
      <c r="J46" s="920"/>
      <c r="M46" s="920"/>
      <c r="N46" s="921"/>
      <c r="O46" s="922"/>
      <c r="P46" s="922"/>
    </row>
    <row r="47" spans="1:26" s="826" customFormat="1" ht="11.25">
      <c r="A47" s="828"/>
      <c r="B47" s="828"/>
      <c r="C47" s="828"/>
      <c r="D47" s="828"/>
      <c r="E47" s="828"/>
      <c r="F47" s="918"/>
      <c r="I47" s="919"/>
      <c r="J47" s="920"/>
      <c r="M47" s="920"/>
      <c r="N47" s="921"/>
      <c r="O47" s="922"/>
      <c r="P47" s="922"/>
    </row>
    <row r="48" spans="1:26" s="826" customFormat="1" ht="11.25">
      <c r="A48" s="828"/>
      <c r="B48" s="828"/>
      <c r="C48" s="828"/>
      <c r="D48" s="828"/>
      <c r="E48" s="828"/>
      <c r="F48" s="918"/>
      <c r="I48" s="919"/>
      <c r="J48" s="920"/>
      <c r="M48" s="920"/>
      <c r="N48" s="921"/>
      <c r="O48" s="922"/>
      <c r="P48" s="922"/>
    </row>
    <row r="49" spans="1:16" s="826" customFormat="1" ht="11.25">
      <c r="A49" s="828"/>
      <c r="B49" s="828"/>
      <c r="C49" s="828"/>
      <c r="D49" s="828"/>
      <c r="E49" s="828"/>
      <c r="F49" s="918"/>
      <c r="I49" s="919"/>
      <c r="J49" s="920"/>
      <c r="M49" s="920"/>
      <c r="N49" s="921"/>
      <c r="O49" s="922"/>
      <c r="P49" s="922"/>
    </row>
    <row r="50" spans="1:16" s="826" customFormat="1" ht="11.25">
      <c r="A50" s="828"/>
      <c r="B50" s="828"/>
      <c r="C50" s="828"/>
      <c r="D50" s="828"/>
      <c r="E50" s="828"/>
      <c r="F50" s="918"/>
      <c r="I50" s="919"/>
      <c r="J50" s="920"/>
      <c r="M50" s="920"/>
      <c r="N50" s="921"/>
      <c r="O50" s="922"/>
      <c r="P50" s="922"/>
    </row>
    <row r="51" spans="1:16" s="826" customFormat="1" ht="11.25">
      <c r="A51" s="828"/>
      <c r="B51" s="828"/>
      <c r="C51" s="828"/>
      <c r="D51" s="828"/>
      <c r="E51" s="828"/>
      <c r="F51" s="918"/>
      <c r="I51" s="919"/>
      <c r="J51" s="920"/>
      <c r="M51" s="920"/>
      <c r="N51" s="921"/>
      <c r="O51" s="922"/>
      <c r="P51" s="922"/>
    </row>
    <row r="52" spans="1:16" s="826" customFormat="1" ht="11.25">
      <c r="A52" s="828"/>
      <c r="B52" s="828"/>
      <c r="C52" s="828"/>
      <c r="D52" s="828"/>
      <c r="E52" s="828"/>
      <c r="F52" s="918"/>
      <c r="I52" s="919"/>
      <c r="J52" s="920"/>
      <c r="M52" s="920"/>
      <c r="N52" s="921"/>
      <c r="O52" s="922"/>
      <c r="P52" s="922"/>
    </row>
    <row r="53" spans="1:16" s="826" customFormat="1" ht="11.25">
      <c r="A53" s="828"/>
      <c r="B53" s="828"/>
      <c r="C53" s="828"/>
      <c r="D53" s="828"/>
      <c r="E53" s="828"/>
      <c r="F53" s="918"/>
      <c r="I53" s="919"/>
      <c r="J53" s="920"/>
      <c r="M53" s="920"/>
      <c r="N53" s="921"/>
      <c r="O53" s="922"/>
      <c r="P53" s="922"/>
    </row>
    <row r="54" spans="1:16" s="826" customFormat="1" ht="11.25">
      <c r="A54" s="828"/>
      <c r="B54" s="828"/>
      <c r="C54" s="828"/>
      <c r="D54" s="828"/>
      <c r="E54" s="828"/>
      <c r="F54" s="918"/>
      <c r="I54" s="919"/>
      <c r="J54" s="920"/>
      <c r="M54" s="920"/>
      <c r="N54" s="921"/>
      <c r="O54" s="922"/>
      <c r="P54" s="922"/>
    </row>
    <row r="55" spans="1:16" s="826" customFormat="1" ht="11.25">
      <c r="A55" s="828"/>
      <c r="B55" s="828"/>
      <c r="C55" s="828"/>
      <c r="D55" s="828"/>
      <c r="E55" s="828"/>
      <c r="F55" s="918"/>
      <c r="I55" s="919"/>
      <c r="J55" s="920"/>
      <c r="M55" s="920"/>
      <c r="N55" s="921"/>
      <c r="O55" s="922"/>
      <c r="P55" s="922"/>
    </row>
    <row r="56" spans="1:16" s="826" customFormat="1" ht="11.25">
      <c r="A56" s="828"/>
      <c r="B56" s="828"/>
      <c r="C56" s="828"/>
      <c r="D56" s="828"/>
      <c r="E56" s="828"/>
      <c r="F56" s="918"/>
      <c r="I56" s="919"/>
      <c r="J56" s="920"/>
      <c r="M56" s="920"/>
      <c r="N56" s="921"/>
      <c r="O56" s="922"/>
      <c r="P56" s="922"/>
    </row>
    <row r="57" spans="1:16" s="826" customFormat="1" ht="11.25">
      <c r="A57" s="828"/>
      <c r="B57" s="828"/>
      <c r="C57" s="828"/>
      <c r="D57" s="828"/>
      <c r="E57" s="828"/>
      <c r="F57" s="918"/>
      <c r="I57" s="919"/>
      <c r="J57" s="920"/>
      <c r="M57" s="920"/>
      <c r="N57" s="921"/>
      <c r="O57" s="922"/>
      <c r="P57" s="922"/>
    </row>
    <row r="58" spans="1:16" s="826" customFormat="1" ht="11.25">
      <c r="A58" s="828"/>
      <c r="B58" s="828"/>
      <c r="C58" s="828"/>
      <c r="D58" s="828"/>
      <c r="E58" s="828"/>
      <c r="F58" s="918"/>
      <c r="I58" s="919"/>
      <c r="J58" s="920"/>
      <c r="M58" s="920"/>
      <c r="N58" s="921"/>
      <c r="O58" s="922"/>
      <c r="P58" s="922"/>
    </row>
    <row r="59" spans="1:16" s="826" customFormat="1" ht="11.25">
      <c r="A59" s="828"/>
      <c r="B59" s="828"/>
      <c r="C59" s="828"/>
      <c r="D59" s="828"/>
      <c r="E59" s="828"/>
      <c r="F59" s="918"/>
      <c r="I59" s="919"/>
      <c r="J59" s="920"/>
      <c r="M59" s="920"/>
      <c r="N59" s="921"/>
      <c r="O59" s="922"/>
      <c r="P59" s="922"/>
    </row>
    <row r="60" spans="1:16" s="826" customFormat="1" ht="11.25">
      <c r="A60" s="828"/>
      <c r="B60" s="828"/>
      <c r="C60" s="828"/>
      <c r="D60" s="828"/>
      <c r="E60" s="828"/>
      <c r="F60" s="918"/>
      <c r="I60" s="919"/>
      <c r="J60" s="920"/>
      <c r="M60" s="920"/>
      <c r="N60" s="921"/>
      <c r="O60" s="922"/>
      <c r="P60" s="922"/>
    </row>
    <row r="61" spans="1:16" s="826" customFormat="1" ht="11.25">
      <c r="A61" s="828"/>
      <c r="B61" s="828"/>
      <c r="C61" s="828"/>
      <c r="D61" s="828"/>
      <c r="E61" s="828"/>
      <c r="F61" s="918"/>
      <c r="I61" s="919"/>
      <c r="J61" s="920"/>
      <c r="M61" s="920"/>
      <c r="N61" s="921"/>
      <c r="O61" s="922"/>
      <c r="P61" s="922"/>
    </row>
    <row r="62" spans="1:16" s="826" customFormat="1" ht="11.25">
      <c r="A62" s="828"/>
      <c r="B62" s="828"/>
      <c r="C62" s="828"/>
      <c r="D62" s="828"/>
      <c r="E62" s="828"/>
      <c r="F62" s="918"/>
      <c r="I62" s="919"/>
      <c r="J62" s="920"/>
      <c r="M62" s="920"/>
      <c r="N62" s="921"/>
      <c r="O62" s="922"/>
      <c r="P62" s="922"/>
    </row>
    <row r="63" spans="1:16" s="826" customFormat="1" ht="11.25">
      <c r="A63" s="828"/>
      <c r="B63" s="828"/>
      <c r="C63" s="828"/>
      <c r="D63" s="828"/>
      <c r="E63" s="828"/>
      <c r="F63" s="918"/>
      <c r="I63" s="919"/>
      <c r="J63" s="920"/>
      <c r="M63" s="920"/>
      <c r="N63" s="921"/>
      <c r="O63" s="922"/>
      <c r="P63" s="922"/>
    </row>
    <row r="64" spans="1:16" s="826" customFormat="1" ht="11.25">
      <c r="A64" s="828"/>
      <c r="B64" s="828"/>
      <c r="C64" s="828"/>
      <c r="D64" s="828"/>
      <c r="E64" s="828"/>
      <c r="F64" s="918"/>
      <c r="I64" s="919"/>
      <c r="J64" s="920"/>
      <c r="M64" s="920"/>
      <c r="N64" s="921"/>
      <c r="O64" s="922"/>
      <c r="P64" s="922"/>
    </row>
    <row r="65" spans="1:16" s="826" customFormat="1" ht="11.25">
      <c r="A65" s="828"/>
      <c r="B65" s="828"/>
      <c r="C65" s="828"/>
      <c r="D65" s="828"/>
      <c r="E65" s="828"/>
      <c r="F65" s="918"/>
      <c r="I65" s="919"/>
      <c r="J65" s="920"/>
      <c r="M65" s="920"/>
      <c r="N65" s="921"/>
      <c r="O65" s="922"/>
      <c r="P65" s="922"/>
    </row>
    <row r="66" spans="1:16" s="826" customFormat="1" ht="11.25">
      <c r="A66" s="828"/>
      <c r="B66" s="828"/>
      <c r="C66" s="828"/>
      <c r="D66" s="828"/>
      <c r="E66" s="828"/>
      <c r="F66" s="918"/>
      <c r="I66" s="919"/>
      <c r="J66" s="920"/>
      <c r="M66" s="920"/>
      <c r="N66" s="921"/>
      <c r="O66" s="922"/>
      <c r="P66" s="922"/>
    </row>
    <row r="67" spans="1:16" s="826" customFormat="1" ht="11.25">
      <c r="A67" s="828"/>
      <c r="B67" s="828"/>
      <c r="C67" s="828"/>
      <c r="D67" s="828"/>
      <c r="E67" s="828"/>
      <c r="F67" s="918"/>
      <c r="I67" s="919"/>
      <c r="J67" s="920"/>
      <c r="M67" s="920"/>
      <c r="N67" s="921"/>
      <c r="O67" s="922"/>
      <c r="P67" s="922"/>
    </row>
    <row r="68" spans="1:16" s="826" customFormat="1" ht="11.25">
      <c r="A68" s="828"/>
      <c r="B68" s="828"/>
      <c r="C68" s="828"/>
      <c r="D68" s="828"/>
      <c r="E68" s="828"/>
      <c r="F68" s="918"/>
      <c r="I68" s="919"/>
      <c r="J68" s="920"/>
      <c r="M68" s="920"/>
      <c r="N68" s="921"/>
      <c r="O68" s="922"/>
      <c r="P68" s="922"/>
    </row>
    <row r="69" spans="1:16" s="826" customFormat="1" ht="11.25">
      <c r="A69" s="828"/>
      <c r="B69" s="828"/>
      <c r="C69" s="828"/>
      <c r="D69" s="828"/>
      <c r="E69" s="828"/>
      <c r="F69" s="918"/>
      <c r="I69" s="919"/>
      <c r="J69" s="920"/>
      <c r="M69" s="920"/>
      <c r="N69" s="921"/>
      <c r="O69" s="922"/>
      <c r="P69" s="922"/>
    </row>
    <row r="70" spans="1:16" s="826" customFormat="1" ht="11.25">
      <c r="A70" s="828"/>
      <c r="B70" s="828"/>
      <c r="C70" s="828"/>
      <c r="D70" s="828"/>
      <c r="E70" s="828"/>
      <c r="F70" s="918"/>
      <c r="I70" s="919"/>
      <c r="J70" s="920"/>
      <c r="M70" s="920"/>
      <c r="N70" s="921"/>
      <c r="O70" s="922"/>
      <c r="P70" s="922"/>
    </row>
    <row r="71" spans="1:16" s="826" customFormat="1" ht="11.25">
      <c r="A71" s="828"/>
      <c r="B71" s="828"/>
      <c r="C71" s="828"/>
      <c r="D71" s="828"/>
      <c r="E71" s="828"/>
      <c r="F71" s="918"/>
      <c r="I71" s="919"/>
      <c r="J71" s="920"/>
      <c r="M71" s="920"/>
      <c r="N71" s="921"/>
      <c r="O71" s="922"/>
      <c r="P71" s="922"/>
    </row>
    <row r="72" spans="1:16" s="826" customFormat="1" ht="11.25">
      <c r="A72" s="828"/>
      <c r="B72" s="828"/>
      <c r="C72" s="828"/>
      <c r="D72" s="828"/>
      <c r="E72" s="828"/>
      <c r="F72" s="918"/>
      <c r="I72" s="919"/>
      <c r="J72" s="920"/>
      <c r="M72" s="920"/>
      <c r="N72" s="921"/>
      <c r="O72" s="922"/>
      <c r="P72" s="922"/>
    </row>
    <row r="73" spans="1:16" s="826" customFormat="1" ht="11.25">
      <c r="A73" s="828"/>
      <c r="B73" s="828"/>
      <c r="C73" s="828"/>
      <c r="D73" s="828"/>
      <c r="E73" s="828"/>
      <c r="F73" s="918"/>
      <c r="I73" s="919"/>
      <c r="J73" s="920"/>
      <c r="M73" s="920"/>
      <c r="N73" s="921"/>
      <c r="O73" s="922"/>
      <c r="P73" s="922"/>
    </row>
    <row r="74" spans="1:16" s="826" customFormat="1" ht="11.25">
      <c r="A74" s="828"/>
      <c r="B74" s="828"/>
      <c r="C74" s="828"/>
      <c r="D74" s="828"/>
      <c r="E74" s="828"/>
      <c r="F74" s="918"/>
      <c r="I74" s="919"/>
      <c r="J74" s="920"/>
      <c r="M74" s="920"/>
      <c r="N74" s="921"/>
      <c r="O74" s="922"/>
      <c r="P74" s="922"/>
    </row>
    <row r="75" spans="1:16" s="826" customFormat="1" ht="11.25">
      <c r="A75" s="828"/>
      <c r="B75" s="828"/>
      <c r="C75" s="828"/>
      <c r="D75" s="828"/>
      <c r="E75" s="828"/>
      <c r="F75" s="918"/>
      <c r="I75" s="919"/>
      <c r="J75" s="920"/>
      <c r="M75" s="920"/>
      <c r="N75" s="921"/>
      <c r="O75" s="922"/>
      <c r="P75" s="922"/>
    </row>
    <row r="76" spans="1:16" s="826" customFormat="1" ht="11.25">
      <c r="A76" s="828"/>
      <c r="B76" s="828"/>
      <c r="C76" s="828"/>
      <c r="D76" s="828"/>
      <c r="E76" s="828"/>
      <c r="F76" s="918"/>
      <c r="I76" s="919"/>
      <c r="J76" s="920"/>
      <c r="M76" s="920"/>
      <c r="N76" s="921"/>
      <c r="O76" s="922"/>
      <c r="P76" s="922"/>
    </row>
    <row r="77" spans="1:16" s="826" customFormat="1" ht="11.25">
      <c r="A77" s="828"/>
      <c r="B77" s="828"/>
      <c r="C77" s="828"/>
      <c r="D77" s="828"/>
      <c r="E77" s="828"/>
      <c r="F77" s="918"/>
      <c r="I77" s="919"/>
      <c r="J77" s="920"/>
      <c r="M77" s="920"/>
      <c r="N77" s="921"/>
      <c r="O77" s="922"/>
      <c r="P77" s="922"/>
    </row>
    <row r="78" spans="1:16" s="826" customFormat="1" ht="11.25">
      <c r="A78" s="828"/>
      <c r="B78" s="828"/>
      <c r="C78" s="828"/>
      <c r="D78" s="828"/>
      <c r="E78" s="828"/>
      <c r="F78" s="918"/>
      <c r="I78" s="919"/>
      <c r="J78" s="920"/>
      <c r="M78" s="920"/>
      <c r="N78" s="921"/>
      <c r="O78" s="922"/>
      <c r="P78" s="922"/>
    </row>
    <row r="79" spans="1:16" s="826" customFormat="1" ht="11.25">
      <c r="A79" s="828"/>
      <c r="B79" s="828"/>
      <c r="C79" s="828"/>
      <c r="D79" s="828"/>
      <c r="E79" s="828"/>
      <c r="F79" s="918"/>
      <c r="I79" s="919"/>
      <c r="J79" s="920"/>
      <c r="M79" s="920"/>
      <c r="N79" s="921"/>
      <c r="O79" s="922"/>
      <c r="P79" s="922"/>
    </row>
    <row r="80" spans="1:16" s="826" customFormat="1" ht="11.25">
      <c r="A80" s="828"/>
      <c r="B80" s="828"/>
      <c r="C80" s="828"/>
      <c r="D80" s="828"/>
      <c r="E80" s="828"/>
      <c r="F80" s="918"/>
      <c r="I80" s="919"/>
      <c r="J80" s="920"/>
      <c r="M80" s="920"/>
      <c r="N80" s="921"/>
      <c r="O80" s="922"/>
      <c r="P80" s="922"/>
    </row>
    <row r="81" spans="1:16" s="826" customFormat="1" ht="11.25">
      <c r="A81" s="828"/>
      <c r="B81" s="828"/>
      <c r="C81" s="828"/>
      <c r="D81" s="828"/>
      <c r="E81" s="828"/>
      <c r="F81" s="918"/>
      <c r="I81" s="919"/>
      <c r="J81" s="920"/>
      <c r="M81" s="920"/>
      <c r="N81" s="921"/>
      <c r="O81" s="922"/>
      <c r="P81" s="922"/>
    </row>
    <row r="82" spans="1:16" s="826" customFormat="1" ht="11.25">
      <c r="A82" s="828"/>
      <c r="B82" s="828"/>
      <c r="C82" s="828"/>
      <c r="D82" s="828"/>
      <c r="E82" s="828"/>
      <c r="F82" s="918"/>
      <c r="I82" s="919"/>
      <c r="J82" s="920"/>
      <c r="M82" s="920"/>
      <c r="N82" s="921"/>
      <c r="O82" s="922"/>
      <c r="P82" s="922"/>
    </row>
    <row r="83" spans="1:16" s="826" customFormat="1" ht="11.25">
      <c r="A83" s="828"/>
      <c r="B83" s="828"/>
      <c r="C83" s="828"/>
      <c r="D83" s="828"/>
      <c r="E83" s="828"/>
      <c r="F83" s="918"/>
      <c r="I83" s="919"/>
      <c r="J83" s="920"/>
      <c r="M83" s="920"/>
      <c r="N83" s="921"/>
      <c r="O83" s="922"/>
      <c r="P83" s="922"/>
    </row>
    <row r="84" spans="1:16" s="826" customFormat="1" ht="11.25">
      <c r="A84" s="828"/>
      <c r="B84" s="828"/>
      <c r="C84" s="828"/>
      <c r="D84" s="828"/>
      <c r="E84" s="828"/>
      <c r="F84" s="918"/>
      <c r="I84" s="919"/>
      <c r="J84" s="920"/>
      <c r="M84" s="920"/>
      <c r="N84" s="921"/>
      <c r="O84" s="922"/>
      <c r="P84" s="922"/>
    </row>
    <row r="85" spans="1:16" s="826" customFormat="1" ht="11.25">
      <c r="A85" s="828"/>
      <c r="B85" s="828"/>
      <c r="C85" s="828"/>
      <c r="D85" s="828"/>
      <c r="E85" s="828"/>
      <c r="F85" s="918"/>
      <c r="I85" s="919"/>
      <c r="J85" s="920"/>
      <c r="M85" s="920"/>
      <c r="N85" s="921"/>
      <c r="O85" s="922"/>
      <c r="P85" s="922"/>
    </row>
    <row r="86" spans="1:16" s="826" customFormat="1" ht="11.25">
      <c r="A86" s="828"/>
      <c r="B86" s="828"/>
      <c r="C86" s="828"/>
      <c r="D86" s="828"/>
      <c r="E86" s="828"/>
      <c r="F86" s="918"/>
      <c r="I86" s="919"/>
      <c r="J86" s="920"/>
      <c r="M86" s="920"/>
      <c r="N86" s="921"/>
      <c r="O86" s="922"/>
      <c r="P86" s="922"/>
    </row>
    <row r="87" spans="1:16" s="826" customFormat="1" ht="11.25">
      <c r="A87" s="828"/>
      <c r="B87" s="828"/>
      <c r="C87" s="828"/>
      <c r="D87" s="828"/>
      <c r="E87" s="828"/>
      <c r="F87" s="918"/>
      <c r="I87" s="919"/>
      <c r="J87" s="920"/>
      <c r="M87" s="920"/>
      <c r="N87" s="921"/>
      <c r="O87" s="922"/>
      <c r="P87" s="922"/>
    </row>
    <row r="88" spans="1:16" s="826" customFormat="1" ht="11.25">
      <c r="A88" s="828"/>
      <c r="B88" s="828"/>
      <c r="C88" s="828"/>
      <c r="D88" s="828"/>
      <c r="E88" s="828"/>
      <c r="F88" s="918"/>
      <c r="I88" s="919"/>
      <c r="J88" s="920"/>
      <c r="M88" s="920"/>
      <c r="N88" s="921"/>
      <c r="O88" s="922"/>
      <c r="P88" s="922"/>
    </row>
    <row r="89" spans="1:16" s="826" customFormat="1" ht="11.25">
      <c r="A89" s="828"/>
      <c r="B89" s="828"/>
      <c r="C89" s="828"/>
      <c r="D89" s="828"/>
      <c r="E89" s="828"/>
      <c r="F89" s="918"/>
      <c r="I89" s="919"/>
      <c r="J89" s="920"/>
      <c r="M89" s="920"/>
      <c r="N89" s="921"/>
      <c r="O89" s="922"/>
      <c r="P89" s="922"/>
    </row>
    <row r="90" spans="1:16" s="826" customFormat="1" ht="11.25">
      <c r="A90" s="828"/>
      <c r="B90" s="828"/>
      <c r="C90" s="828"/>
      <c r="D90" s="828"/>
      <c r="E90" s="828"/>
      <c r="F90" s="918"/>
      <c r="I90" s="919"/>
      <c r="J90" s="920"/>
      <c r="M90" s="920"/>
      <c r="N90" s="921"/>
      <c r="O90" s="922"/>
      <c r="P90" s="922"/>
    </row>
    <row r="91" spans="1:16" s="826" customFormat="1" ht="11.25">
      <c r="A91" s="828"/>
      <c r="B91" s="828"/>
      <c r="C91" s="828"/>
      <c r="D91" s="828"/>
      <c r="E91" s="828"/>
      <c r="F91" s="918"/>
      <c r="I91" s="919"/>
      <c r="J91" s="920"/>
      <c r="M91" s="920"/>
      <c r="N91" s="921"/>
      <c r="O91" s="922"/>
      <c r="P91" s="922"/>
    </row>
    <row r="92" spans="1:16" s="826" customFormat="1" ht="11.25">
      <c r="A92" s="828"/>
      <c r="B92" s="828"/>
      <c r="C92" s="828"/>
      <c r="D92" s="828"/>
      <c r="E92" s="828"/>
      <c r="F92" s="918"/>
      <c r="I92" s="919"/>
      <c r="J92" s="920"/>
      <c r="M92" s="920"/>
      <c r="N92" s="921"/>
      <c r="O92" s="922"/>
      <c r="P92" s="922"/>
    </row>
    <row r="93" spans="1:16" s="826" customFormat="1" ht="11.25">
      <c r="A93" s="828"/>
      <c r="B93" s="828"/>
      <c r="C93" s="828"/>
      <c r="D93" s="828"/>
      <c r="E93" s="828"/>
      <c r="F93" s="918"/>
      <c r="I93" s="919"/>
      <c r="J93" s="920"/>
      <c r="M93" s="920"/>
      <c r="N93" s="921"/>
      <c r="O93" s="922"/>
      <c r="P93" s="922"/>
    </row>
    <row r="94" spans="1:16" s="826" customFormat="1" ht="11.25">
      <c r="A94" s="828"/>
      <c r="B94" s="828"/>
      <c r="C94" s="828"/>
      <c r="D94" s="828"/>
      <c r="E94" s="828"/>
      <c r="F94" s="918"/>
      <c r="I94" s="919"/>
      <c r="J94" s="920"/>
      <c r="M94" s="920"/>
      <c r="N94" s="921"/>
      <c r="O94" s="922"/>
      <c r="P94" s="922"/>
    </row>
    <row r="95" spans="1:16" s="826" customFormat="1" ht="11.25">
      <c r="A95" s="828"/>
      <c r="B95" s="828"/>
      <c r="C95" s="828"/>
      <c r="D95" s="828"/>
      <c r="E95" s="828"/>
      <c r="F95" s="918"/>
      <c r="I95" s="919"/>
      <c r="J95" s="920"/>
      <c r="M95" s="920"/>
      <c r="N95" s="921"/>
      <c r="O95" s="922"/>
      <c r="P95" s="922"/>
    </row>
    <row r="96" spans="1:16" s="826" customFormat="1" ht="11.25">
      <c r="A96" s="828"/>
      <c r="B96" s="828"/>
      <c r="C96" s="828"/>
      <c r="D96" s="828"/>
      <c r="E96" s="828"/>
      <c r="F96" s="918"/>
      <c r="I96" s="919"/>
      <c r="J96" s="920"/>
      <c r="M96" s="920"/>
      <c r="N96" s="921"/>
      <c r="O96" s="922"/>
      <c r="P96" s="922"/>
    </row>
    <row r="97" spans="1:16" s="826" customFormat="1" ht="11.25">
      <c r="A97" s="828"/>
      <c r="B97" s="828"/>
      <c r="C97" s="828"/>
      <c r="D97" s="828"/>
      <c r="E97" s="828"/>
      <c r="F97" s="918"/>
      <c r="I97" s="919"/>
      <c r="J97" s="920"/>
      <c r="M97" s="920"/>
      <c r="N97" s="921"/>
      <c r="O97" s="922"/>
      <c r="P97" s="922"/>
    </row>
    <row r="98" spans="1:16" s="826" customFormat="1" ht="11.25">
      <c r="A98" s="828"/>
      <c r="B98" s="828"/>
      <c r="C98" s="828"/>
      <c r="D98" s="828"/>
      <c r="E98" s="828"/>
      <c r="F98" s="918"/>
      <c r="I98" s="919"/>
      <c r="J98" s="920"/>
      <c r="M98" s="920"/>
      <c r="N98" s="921"/>
      <c r="O98" s="922"/>
      <c r="P98" s="922"/>
    </row>
    <row r="99" spans="1:16" s="826" customFormat="1" ht="11.25">
      <c r="A99" s="828"/>
      <c r="B99" s="828"/>
      <c r="C99" s="828"/>
      <c r="D99" s="828"/>
      <c r="E99" s="828"/>
      <c r="F99" s="918"/>
      <c r="I99" s="919"/>
      <c r="J99" s="920"/>
      <c r="M99" s="920"/>
      <c r="N99" s="921"/>
      <c r="O99" s="922"/>
      <c r="P99" s="922"/>
    </row>
    <row r="100" spans="1:16" s="826" customFormat="1" ht="11.25">
      <c r="A100" s="828"/>
      <c r="B100" s="828"/>
      <c r="C100" s="828"/>
      <c r="D100" s="828"/>
      <c r="E100" s="828"/>
      <c r="F100" s="918"/>
      <c r="I100" s="919"/>
      <c r="J100" s="920"/>
      <c r="M100" s="920"/>
      <c r="N100" s="921"/>
      <c r="O100" s="922"/>
      <c r="P100" s="922"/>
    </row>
    <row r="101" spans="1:16" s="826" customFormat="1" ht="11.25">
      <c r="A101" s="828"/>
      <c r="B101" s="828"/>
      <c r="C101" s="828"/>
      <c r="D101" s="828"/>
      <c r="E101" s="828"/>
      <c r="F101" s="918"/>
      <c r="I101" s="919"/>
      <c r="J101" s="920"/>
      <c r="M101" s="920"/>
      <c r="N101" s="921"/>
      <c r="O101" s="922"/>
      <c r="P101" s="922"/>
    </row>
    <row r="102" spans="1:16" s="826" customFormat="1" ht="11.25">
      <c r="A102" s="828"/>
      <c r="B102" s="828"/>
      <c r="C102" s="828"/>
      <c r="D102" s="828"/>
      <c r="E102" s="828"/>
      <c r="F102" s="918"/>
      <c r="I102" s="919"/>
      <c r="J102" s="920"/>
      <c r="M102" s="920"/>
      <c r="N102" s="921"/>
      <c r="O102" s="922"/>
      <c r="P102" s="922"/>
    </row>
    <row r="103" spans="1:16" s="826" customFormat="1" ht="11.25">
      <c r="A103" s="828"/>
      <c r="B103" s="828"/>
      <c r="C103" s="828"/>
      <c r="D103" s="828"/>
      <c r="E103" s="828"/>
      <c r="F103" s="918"/>
      <c r="I103" s="919"/>
      <c r="J103" s="920"/>
      <c r="M103" s="920"/>
      <c r="N103" s="921"/>
      <c r="O103" s="922"/>
      <c r="P103" s="922"/>
    </row>
  </sheetData>
  <sheetProtection selectLockedCells="1"/>
  <mergeCells count="42">
    <mergeCell ref="F7:I7"/>
    <mergeCell ref="G8:G9"/>
    <mergeCell ref="L8:L9"/>
    <mergeCell ref="A6:A9"/>
    <mergeCell ref="B8:B9"/>
    <mergeCell ref="F8:F9"/>
    <mergeCell ref="C8:C9"/>
    <mergeCell ref="B6:E6"/>
    <mergeCell ref="E8:E9"/>
    <mergeCell ref="F6:I6"/>
    <mergeCell ref="D8:D9"/>
    <mergeCell ref="H8:H9"/>
    <mergeCell ref="I8:I9"/>
    <mergeCell ref="N3:Z3"/>
    <mergeCell ref="N4:Y4"/>
    <mergeCell ref="A3:M3"/>
    <mergeCell ref="A4:M4"/>
    <mergeCell ref="N6:Q6"/>
    <mergeCell ref="Z6:Z9"/>
    <mergeCell ref="V6:Y6"/>
    <mergeCell ref="R6:U6"/>
    <mergeCell ref="U8:U9"/>
    <mergeCell ref="S8:S9"/>
    <mergeCell ref="B7:E7"/>
    <mergeCell ref="K8:K9"/>
    <mergeCell ref="M8:M9"/>
    <mergeCell ref="J8:J9"/>
    <mergeCell ref="J7:M7"/>
    <mergeCell ref="J6:M6"/>
    <mergeCell ref="N8:N9"/>
    <mergeCell ref="R7:U7"/>
    <mergeCell ref="R8:R9"/>
    <mergeCell ref="Q8:Q9"/>
    <mergeCell ref="V8:V9"/>
    <mergeCell ref="O8:O9"/>
    <mergeCell ref="N7:Q7"/>
    <mergeCell ref="W8:W9"/>
    <mergeCell ref="V7:Y7"/>
    <mergeCell ref="Y8:Y9"/>
    <mergeCell ref="P8:P9"/>
    <mergeCell ref="T8:T9"/>
    <mergeCell ref="X8:X9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3" max="40" man="1"/>
  </colBreaks>
  <ignoredErrors>
    <ignoredError sqref="B35:E38 B21:C21 C30:D30 B31 B32:C34 E34" unlockedFormula="1"/>
  </ignoredError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1"/>
  <dimension ref="A1:M105"/>
  <sheetViews>
    <sheetView view="pageBreakPreview" zoomScaleNormal="100" zoomScaleSheetLayoutView="100" workbookViewId="0">
      <selection activeCell="G19" sqref="G19"/>
    </sheetView>
  </sheetViews>
  <sheetFormatPr defaultRowHeight="11.25"/>
  <cols>
    <col min="1" max="7" width="14.125" style="74" customWidth="1"/>
    <col min="8" max="12" width="13.625" style="70" customWidth="1"/>
    <col min="13" max="13" width="14.375" style="71" customWidth="1"/>
    <col min="14" max="16384" width="9" style="71"/>
  </cols>
  <sheetData>
    <row r="1" spans="1:13" s="933" customFormat="1" ht="14.1" customHeight="1">
      <c r="A1" s="931" t="s">
        <v>1071</v>
      </c>
      <c r="B1" s="931"/>
      <c r="C1" s="931"/>
      <c r="D1" s="931"/>
      <c r="E1" s="931"/>
      <c r="F1" s="931"/>
      <c r="G1" s="931"/>
      <c r="H1" s="932"/>
      <c r="I1" s="932"/>
      <c r="J1" s="932"/>
      <c r="K1" s="932"/>
      <c r="L1" s="932"/>
      <c r="M1" s="937" t="s">
        <v>1072</v>
      </c>
    </row>
    <row r="2" spans="1:13" ht="14.1" customHeight="1">
      <c r="M2" s="75"/>
    </row>
    <row r="3" spans="1:13" s="1031" customFormat="1" ht="20.100000000000001" customHeight="1">
      <c r="A3" s="1706" t="s">
        <v>1099</v>
      </c>
      <c r="B3" s="1706"/>
      <c r="C3" s="1706"/>
      <c r="D3" s="1706"/>
      <c r="E3" s="1706"/>
      <c r="F3" s="1706"/>
      <c r="G3" s="1706"/>
      <c r="H3" s="1706"/>
      <c r="I3" s="1706"/>
      <c r="J3" s="1706"/>
      <c r="K3" s="1706"/>
      <c r="L3" s="1706"/>
      <c r="M3" s="1088"/>
    </row>
    <row r="4" spans="1:13" s="1032" customFormat="1" ht="15" customHeight="1">
      <c r="A4" s="2349"/>
      <c r="B4" s="2349"/>
      <c r="C4" s="2349"/>
      <c r="D4" s="2349"/>
      <c r="E4" s="2349"/>
      <c r="F4" s="2349"/>
      <c r="G4" s="2349"/>
      <c r="H4" s="2349"/>
      <c r="I4" s="2349"/>
      <c r="J4" s="2349"/>
      <c r="K4" s="2349"/>
      <c r="L4" s="2349"/>
      <c r="M4" s="76"/>
    </row>
    <row r="5" spans="1:13" s="12" customFormat="1" ht="18" customHeight="1" thickBot="1">
      <c r="A5" s="12" t="s">
        <v>1100</v>
      </c>
      <c r="M5" s="73" t="s">
        <v>1101</v>
      </c>
    </row>
    <row r="6" spans="1:13" s="77" customFormat="1" ht="12" customHeight="1">
      <c r="A6" s="2286" t="s">
        <v>173</v>
      </c>
      <c r="B6" s="2353" t="s">
        <v>1103</v>
      </c>
      <c r="C6" s="2276"/>
      <c r="D6" s="2354"/>
      <c r="E6" s="2362" t="s">
        <v>1108</v>
      </c>
      <c r="F6" s="2363"/>
      <c r="G6" s="2363"/>
      <c r="H6" s="2363"/>
      <c r="I6" s="2363"/>
      <c r="J6" s="2363"/>
      <c r="K6" s="2363"/>
      <c r="L6" s="2364"/>
      <c r="M6" s="2297" t="s">
        <v>71</v>
      </c>
    </row>
    <row r="7" spans="1:13" s="77" customFormat="1" ht="12" customHeight="1">
      <c r="A7" s="2350"/>
      <c r="B7" s="2355"/>
      <c r="C7" s="2356"/>
      <c r="D7" s="2357"/>
      <c r="E7" s="2365"/>
      <c r="F7" s="2366"/>
      <c r="G7" s="2366"/>
      <c r="H7" s="2366"/>
      <c r="I7" s="2366"/>
      <c r="J7" s="2366"/>
      <c r="K7" s="2366"/>
      <c r="L7" s="2367"/>
      <c r="M7" s="2348"/>
    </row>
    <row r="8" spans="1:13" s="77" customFormat="1" ht="12" customHeight="1">
      <c r="A8" s="2350"/>
      <c r="B8" s="2351" t="s">
        <v>1102</v>
      </c>
      <c r="C8" s="2346" t="s">
        <v>187</v>
      </c>
      <c r="D8" s="2346" t="s">
        <v>890</v>
      </c>
      <c r="E8" s="2360" t="s">
        <v>1102</v>
      </c>
      <c r="F8" s="2360" t="s">
        <v>1104</v>
      </c>
      <c r="G8" s="2358" t="s">
        <v>186</v>
      </c>
      <c r="H8" s="1833" t="s">
        <v>185</v>
      </c>
      <c r="I8" s="1833" t="s">
        <v>1105</v>
      </c>
      <c r="J8" s="1833" t="s">
        <v>1106</v>
      </c>
      <c r="K8" s="1833" t="s">
        <v>1107</v>
      </c>
      <c r="L8" s="1834" t="s">
        <v>188</v>
      </c>
      <c r="M8" s="2348"/>
    </row>
    <row r="9" spans="1:13" s="77" customFormat="1" ht="30" customHeight="1">
      <c r="A9" s="2288"/>
      <c r="B9" s="2352"/>
      <c r="C9" s="2347"/>
      <c r="D9" s="2347"/>
      <c r="E9" s="2361"/>
      <c r="F9" s="2361"/>
      <c r="G9" s="2359"/>
      <c r="H9" s="1850"/>
      <c r="I9" s="1850"/>
      <c r="J9" s="1850"/>
      <c r="K9" s="1850"/>
      <c r="L9" s="1972"/>
      <c r="M9" s="2299"/>
    </row>
    <row r="10" spans="1:13" s="14" customFormat="1" ht="15.95" customHeight="1">
      <c r="A10" s="1041" t="s">
        <v>566</v>
      </c>
      <c r="B10" s="1089" t="s">
        <v>1109</v>
      </c>
      <c r="C10" s="79">
        <v>1.7000000000000001E-2</v>
      </c>
      <c r="D10" s="80" t="s">
        <v>888</v>
      </c>
      <c r="E10" s="80" t="s">
        <v>1109</v>
      </c>
      <c r="F10" s="80" t="s">
        <v>1109</v>
      </c>
      <c r="G10" s="78">
        <v>2.5399999999999996</v>
      </c>
      <c r="H10" s="78">
        <v>1.5299999999999994</v>
      </c>
      <c r="I10" s="78" t="s">
        <v>1109</v>
      </c>
      <c r="J10" s="78" t="s">
        <v>1109</v>
      </c>
      <c r="K10" s="78" t="s">
        <v>1109</v>
      </c>
      <c r="L10" s="81">
        <v>6.1183000000000014</v>
      </c>
      <c r="M10" s="82" t="s">
        <v>566</v>
      </c>
    </row>
    <row r="11" spans="1:13" s="14" customFormat="1" ht="15.95" customHeight="1">
      <c r="A11" s="1041" t="s">
        <v>844</v>
      </c>
      <c r="B11" s="1089" t="s">
        <v>1109</v>
      </c>
      <c r="C11" s="79">
        <v>0</v>
      </c>
      <c r="D11" s="80">
        <v>0.43533800000000011</v>
      </c>
      <c r="E11" s="80" t="s">
        <v>1109</v>
      </c>
      <c r="F11" s="80" t="s">
        <v>1109</v>
      </c>
      <c r="G11" s="78">
        <v>2.1362279999999996</v>
      </c>
      <c r="H11" s="78">
        <v>0.77083599999999997</v>
      </c>
      <c r="I11" s="78" t="s">
        <v>1109</v>
      </c>
      <c r="J11" s="78" t="s">
        <v>1109</v>
      </c>
      <c r="K11" s="78" t="s">
        <v>1109</v>
      </c>
      <c r="L11" s="81">
        <v>2.7465280000000005</v>
      </c>
      <c r="M11" s="82" t="s">
        <v>844</v>
      </c>
    </row>
    <row r="12" spans="1:13" s="14" customFormat="1" ht="15.95" customHeight="1">
      <c r="A12" s="1041" t="s">
        <v>1009</v>
      </c>
      <c r="B12" s="1090">
        <v>0.66794600000000004</v>
      </c>
      <c r="C12" s="79">
        <v>3.6948999999999996E-2</v>
      </c>
      <c r="D12" s="80">
        <v>0.63099700000000003</v>
      </c>
      <c r="E12" s="80" t="s">
        <v>1109</v>
      </c>
      <c r="F12" s="80" t="s">
        <v>1109</v>
      </c>
      <c r="G12" s="78">
        <v>5.7356860000000003</v>
      </c>
      <c r="H12" s="78">
        <v>0.8303750000000002</v>
      </c>
      <c r="I12" s="78" t="s">
        <v>1109</v>
      </c>
      <c r="J12" s="78" t="s">
        <v>1109</v>
      </c>
      <c r="K12" s="78" t="s">
        <v>1109</v>
      </c>
      <c r="L12" s="81">
        <v>4.9647370000000004</v>
      </c>
      <c r="M12" s="82" t="s">
        <v>1009</v>
      </c>
    </row>
    <row r="13" spans="1:13" s="14" customFormat="1" ht="15.95" customHeight="1">
      <c r="A13" s="1041" t="s">
        <v>1010</v>
      </c>
      <c r="B13" s="1090">
        <v>0.86230000000000007</v>
      </c>
      <c r="C13" s="79">
        <v>6.3E-2</v>
      </c>
      <c r="D13" s="80">
        <v>0.79930000000000001</v>
      </c>
      <c r="E13" s="80" t="s">
        <v>1109</v>
      </c>
      <c r="F13" s="80" t="s">
        <v>1109</v>
      </c>
      <c r="G13" s="78">
        <v>1.5330000000000001</v>
      </c>
      <c r="H13" s="78">
        <v>0.68600000000000028</v>
      </c>
      <c r="I13" s="78" t="s">
        <v>1109</v>
      </c>
      <c r="J13" s="78" t="s">
        <v>1109</v>
      </c>
      <c r="K13" s="78" t="s">
        <v>1109</v>
      </c>
      <c r="L13" s="81">
        <v>3.6309999999999998</v>
      </c>
      <c r="M13" s="82" t="s">
        <v>1010</v>
      </c>
    </row>
    <row r="14" spans="1:13" s="14" customFormat="1" ht="15.95" customHeight="1">
      <c r="A14" s="1039" t="s">
        <v>1087</v>
      </c>
      <c r="B14" s="1087">
        <f>SUM(B16:B38)</f>
        <v>37.103800000000007</v>
      </c>
      <c r="C14" s="1087">
        <f>SUM(C16:C38)</f>
        <v>0</v>
      </c>
      <c r="D14" s="1087">
        <f>SUM(D16:D38)</f>
        <v>37.103800000000007</v>
      </c>
      <c r="E14" s="1087">
        <f t="shared" ref="E14:F14" si="0">SUM(E16:E38)</f>
        <v>939.20330000000013</v>
      </c>
      <c r="F14" s="1087">
        <f t="shared" si="0"/>
        <v>252.34089999999998</v>
      </c>
      <c r="G14" s="1086">
        <f>SUM(G16:G38)</f>
        <v>137.1704</v>
      </c>
      <c r="H14" s="1086">
        <f>SUM(H16:H38)</f>
        <v>129.66520000000003</v>
      </c>
      <c r="I14" s="1086">
        <f t="shared" ref="I14:K14" si="1">SUM(I16:I38)</f>
        <v>16.407699999999998</v>
      </c>
      <c r="J14" s="1086">
        <f t="shared" si="1"/>
        <v>0</v>
      </c>
      <c r="K14" s="1086">
        <f t="shared" si="1"/>
        <v>20.975599999999996</v>
      </c>
      <c r="L14" s="1087">
        <f>SUM(L16:L38)</f>
        <v>382.64350000000007</v>
      </c>
      <c r="M14" s="16" t="s">
        <v>1087</v>
      </c>
    </row>
    <row r="15" spans="1:13" s="17" customFormat="1" ht="15.95" customHeight="1">
      <c r="A15" s="83"/>
      <c r="B15" s="84"/>
      <c r="C15" s="84"/>
      <c r="D15" s="84"/>
      <c r="E15" s="84"/>
      <c r="F15" s="84"/>
      <c r="G15" s="84"/>
      <c r="H15" s="78"/>
      <c r="I15" s="78"/>
      <c r="J15" s="78"/>
      <c r="K15" s="78"/>
      <c r="L15" s="78"/>
      <c r="M15" s="85"/>
    </row>
    <row r="16" spans="1:13" s="18" customFormat="1" ht="15.95" customHeight="1">
      <c r="A16" s="1047" t="s">
        <v>224</v>
      </c>
      <c r="B16" s="1176">
        <v>0</v>
      </c>
      <c r="C16" s="1177">
        <v>0</v>
      </c>
      <c r="D16" s="1177">
        <v>0</v>
      </c>
      <c r="E16" s="1177">
        <v>196.29570000000001</v>
      </c>
      <c r="F16" s="1177">
        <v>124.46899999999999</v>
      </c>
      <c r="G16" s="1177">
        <v>1.5779000000000001</v>
      </c>
      <c r="H16" s="1177">
        <v>52.558500000000002</v>
      </c>
      <c r="I16" s="1178">
        <v>0</v>
      </c>
      <c r="J16" s="1178"/>
      <c r="K16" s="1178">
        <v>9.74E-2</v>
      </c>
      <c r="L16" s="1179">
        <v>17.592900000000014</v>
      </c>
      <c r="M16" s="87" t="s">
        <v>22</v>
      </c>
    </row>
    <row r="17" spans="1:13" s="18" customFormat="1" ht="15.95" customHeight="1">
      <c r="A17" s="1047" t="s">
        <v>226</v>
      </c>
      <c r="B17" s="1176">
        <v>0</v>
      </c>
      <c r="C17" s="1177">
        <v>0</v>
      </c>
      <c r="D17" s="1177">
        <v>0</v>
      </c>
      <c r="E17" s="1177">
        <v>120.7642</v>
      </c>
      <c r="F17" s="1177">
        <v>33.594999999999999</v>
      </c>
      <c r="G17" s="1177">
        <v>30.0825</v>
      </c>
      <c r="H17" s="1177">
        <v>2.5371000000000001</v>
      </c>
      <c r="I17" s="1178">
        <v>0</v>
      </c>
      <c r="J17" s="1178">
        <v>0</v>
      </c>
      <c r="K17" s="1178">
        <v>12.151999999999999</v>
      </c>
      <c r="L17" s="1179">
        <v>42.397600000000011</v>
      </c>
      <c r="M17" s="87" t="s">
        <v>23</v>
      </c>
    </row>
    <row r="18" spans="1:13" s="18" customFormat="1" ht="15.95" customHeight="1">
      <c r="A18" s="1047" t="s">
        <v>228</v>
      </c>
      <c r="B18" s="1176">
        <v>0.98099999999999998</v>
      </c>
      <c r="C18" s="1177">
        <v>0</v>
      </c>
      <c r="D18" s="1177">
        <v>0.98099999999999998</v>
      </c>
      <c r="E18" s="1177">
        <v>56.360299999999995</v>
      </c>
      <c r="F18" s="1177">
        <v>3.6499000000000001</v>
      </c>
      <c r="G18" s="1177">
        <v>17.609500000000001</v>
      </c>
      <c r="H18" s="1177">
        <v>7.8813000000000004</v>
      </c>
      <c r="I18" s="1180">
        <v>0</v>
      </c>
      <c r="J18" s="1180">
        <v>0</v>
      </c>
      <c r="K18" s="1180">
        <v>0.4476</v>
      </c>
      <c r="L18" s="1181">
        <v>26.771999999999995</v>
      </c>
      <c r="M18" s="87" t="s">
        <v>24</v>
      </c>
    </row>
    <row r="19" spans="1:13" s="18" customFormat="1" ht="15.95" customHeight="1">
      <c r="A19" s="1047" t="s">
        <v>230</v>
      </c>
      <c r="B19" s="1176">
        <v>0</v>
      </c>
      <c r="C19" s="1177">
        <v>0</v>
      </c>
      <c r="D19" s="1177">
        <v>0</v>
      </c>
      <c r="E19" s="1177">
        <v>68.999099999999999</v>
      </c>
      <c r="F19" s="1177">
        <v>4.5004999999999997</v>
      </c>
      <c r="G19" s="1177">
        <v>0.48599999999999999</v>
      </c>
      <c r="H19" s="1177">
        <v>12.743</v>
      </c>
      <c r="I19" s="1178">
        <v>0</v>
      </c>
      <c r="J19" s="1178">
        <v>0</v>
      </c>
      <c r="K19" s="1178">
        <v>0</v>
      </c>
      <c r="L19" s="1179">
        <v>51.269599999999997</v>
      </c>
      <c r="M19" s="87" t="s">
        <v>25</v>
      </c>
    </row>
    <row r="20" spans="1:13" s="18" customFormat="1" ht="15.95" customHeight="1">
      <c r="A20" s="1047" t="s">
        <v>232</v>
      </c>
      <c r="B20" s="1176">
        <v>0</v>
      </c>
      <c r="C20" s="1177">
        <v>0</v>
      </c>
      <c r="D20" s="1177">
        <v>0</v>
      </c>
      <c r="E20" s="1177">
        <v>34.8947</v>
      </c>
      <c r="F20" s="1177">
        <v>11.666</v>
      </c>
      <c r="G20" s="1177">
        <v>4.9322999999999997</v>
      </c>
      <c r="H20" s="1177">
        <v>1.861</v>
      </c>
      <c r="I20" s="1180">
        <v>0</v>
      </c>
      <c r="J20" s="1180">
        <v>0</v>
      </c>
      <c r="K20" s="1180">
        <v>1.1092</v>
      </c>
      <c r="L20" s="1181">
        <v>15.326199999999996</v>
      </c>
      <c r="M20" s="87" t="s">
        <v>26</v>
      </c>
    </row>
    <row r="21" spans="1:13" s="18" customFormat="1" ht="15.95" customHeight="1">
      <c r="A21" s="1047" t="s">
        <v>234</v>
      </c>
      <c r="B21" s="1176">
        <v>5.4128999999999996</v>
      </c>
      <c r="C21" s="1177">
        <v>0</v>
      </c>
      <c r="D21" s="1177">
        <v>5.4128999999999996</v>
      </c>
      <c r="E21" s="1177">
        <v>25.368500000000001</v>
      </c>
      <c r="F21" s="1177">
        <v>10.971500000000001</v>
      </c>
      <c r="G21" s="1177">
        <v>0.53</v>
      </c>
      <c r="H21" s="1177">
        <v>3.653</v>
      </c>
      <c r="I21" s="1180">
        <v>0</v>
      </c>
      <c r="J21" s="1180">
        <v>0</v>
      </c>
      <c r="K21" s="1180">
        <v>0</v>
      </c>
      <c r="L21" s="1181">
        <v>10.214</v>
      </c>
      <c r="M21" s="87" t="s">
        <v>27</v>
      </c>
    </row>
    <row r="22" spans="1:13" s="18" customFormat="1" ht="15.95" customHeight="1">
      <c r="A22" s="1047" t="s">
        <v>236</v>
      </c>
      <c r="B22" s="1176">
        <v>1.9430000000000001</v>
      </c>
      <c r="C22" s="1177">
        <v>0</v>
      </c>
      <c r="D22" s="1177">
        <v>1.9430000000000001</v>
      </c>
      <c r="E22" s="1177">
        <v>78.350099999999998</v>
      </c>
      <c r="F22" s="1177">
        <v>4.96</v>
      </c>
      <c r="G22" s="1177">
        <v>33.58</v>
      </c>
      <c r="H22" s="1177">
        <v>19.378799999999998</v>
      </c>
      <c r="I22" s="1180">
        <v>0</v>
      </c>
      <c r="J22" s="1180">
        <v>0</v>
      </c>
      <c r="K22" s="1180">
        <v>1.1926000000000001</v>
      </c>
      <c r="L22" s="1181">
        <v>19.238700000000001</v>
      </c>
      <c r="M22" s="87" t="s">
        <v>28</v>
      </c>
    </row>
    <row r="23" spans="1:13" s="18" customFormat="1" ht="15.95" customHeight="1">
      <c r="A23" s="1047" t="s">
        <v>238</v>
      </c>
      <c r="B23" s="1176">
        <v>8.7231000000000005</v>
      </c>
      <c r="C23" s="1177">
        <v>0</v>
      </c>
      <c r="D23" s="1177">
        <v>8.7231000000000005</v>
      </c>
      <c r="E23" s="1177">
        <v>28.232999999999997</v>
      </c>
      <c r="F23" s="1177">
        <v>5.4599000000000002</v>
      </c>
      <c r="G23" s="1177">
        <v>0.26190000000000002</v>
      </c>
      <c r="H23" s="1177">
        <v>2.3332000000000002</v>
      </c>
      <c r="I23" s="1180">
        <v>0</v>
      </c>
      <c r="J23" s="1180">
        <v>0</v>
      </c>
      <c r="K23" s="1180">
        <v>0.36799999999999999</v>
      </c>
      <c r="L23" s="1181">
        <v>19.809999999999995</v>
      </c>
      <c r="M23" s="87" t="s">
        <v>29</v>
      </c>
    </row>
    <row r="24" spans="1:13" s="18" customFormat="1" ht="15.95" customHeight="1">
      <c r="A24" s="1047" t="s">
        <v>240</v>
      </c>
      <c r="B24" s="1176">
        <v>4.9420000000000002</v>
      </c>
      <c r="C24" s="1177">
        <v>0</v>
      </c>
      <c r="D24" s="1177">
        <v>4.9420000000000002</v>
      </c>
      <c r="E24" s="1177">
        <v>39.590400000000002</v>
      </c>
      <c r="F24" s="1177">
        <v>4.58</v>
      </c>
      <c r="G24" s="1177">
        <v>8.7257999999999996</v>
      </c>
      <c r="H24" s="1177">
        <v>0.83530000000000004</v>
      </c>
      <c r="I24" s="1180">
        <v>0</v>
      </c>
      <c r="J24" s="1180">
        <v>0</v>
      </c>
      <c r="K24" s="1180">
        <v>7.0000000000000007E-2</v>
      </c>
      <c r="L24" s="1181">
        <v>25.379300000000001</v>
      </c>
      <c r="M24" s="87" t="s">
        <v>30</v>
      </c>
    </row>
    <row r="25" spans="1:13" s="18" customFormat="1" ht="15.95" customHeight="1">
      <c r="A25" s="1047" t="s">
        <v>242</v>
      </c>
      <c r="B25" s="1176">
        <v>0</v>
      </c>
      <c r="C25" s="1177">
        <v>0</v>
      </c>
      <c r="D25" s="1177">
        <v>0</v>
      </c>
      <c r="E25" s="1177">
        <v>44.867800000000003</v>
      </c>
      <c r="F25" s="1177">
        <v>5.5446</v>
      </c>
      <c r="G25" s="1177">
        <v>11.412699999999999</v>
      </c>
      <c r="H25" s="1177">
        <v>0.69099999999999995</v>
      </c>
      <c r="I25" s="1180">
        <v>16.369399999999999</v>
      </c>
      <c r="J25" s="1180">
        <v>0</v>
      </c>
      <c r="K25" s="1180">
        <v>0.20499999999999999</v>
      </c>
      <c r="L25" s="1181">
        <v>10.645100000000006</v>
      </c>
      <c r="M25" s="87" t="s">
        <v>31</v>
      </c>
    </row>
    <row r="26" spans="1:13" s="18" customFormat="1" ht="15.95" customHeight="1">
      <c r="A26" s="1047" t="s">
        <v>244</v>
      </c>
      <c r="B26" s="1176">
        <v>2.7589999999999999</v>
      </c>
      <c r="C26" s="1177">
        <v>0</v>
      </c>
      <c r="D26" s="1177">
        <v>2.7589999999999999</v>
      </c>
      <c r="E26" s="1177">
        <v>39.312100000000001</v>
      </c>
      <c r="F26" s="1177">
        <v>12.3484</v>
      </c>
      <c r="G26" s="1177">
        <v>0</v>
      </c>
      <c r="H26" s="1177">
        <v>2.0438999999999998</v>
      </c>
      <c r="I26" s="1180">
        <v>0</v>
      </c>
      <c r="J26" s="1180">
        <v>0</v>
      </c>
      <c r="K26" s="1180">
        <v>4.8277999999999999</v>
      </c>
      <c r="L26" s="1181">
        <v>20.092000000000002</v>
      </c>
      <c r="M26" s="87" t="s">
        <v>32</v>
      </c>
    </row>
    <row r="27" spans="1:13" s="18" customFormat="1" ht="15.95" customHeight="1">
      <c r="A27" s="1047" t="s">
        <v>246</v>
      </c>
      <c r="B27" s="1176">
        <v>5.9428999999999998</v>
      </c>
      <c r="C27" s="1177">
        <v>0</v>
      </c>
      <c r="D27" s="1177">
        <v>5.9428999999999998</v>
      </c>
      <c r="E27" s="1177">
        <v>24.225900000000003</v>
      </c>
      <c r="F27" s="1177">
        <v>1.1726000000000001</v>
      </c>
      <c r="G27" s="1177">
        <v>0.23499999999999999</v>
      </c>
      <c r="H27" s="1177">
        <v>0.18529999999999999</v>
      </c>
      <c r="I27" s="1180">
        <v>0</v>
      </c>
      <c r="J27" s="1180">
        <v>0</v>
      </c>
      <c r="K27" s="1180">
        <v>9.9000000000000008E-3</v>
      </c>
      <c r="L27" s="1181">
        <v>22.623100000000004</v>
      </c>
      <c r="M27" s="87" t="s">
        <v>33</v>
      </c>
    </row>
    <row r="28" spans="1:13" s="18" customFormat="1" ht="15.95" customHeight="1">
      <c r="A28" s="1047" t="s">
        <v>248</v>
      </c>
      <c r="B28" s="1176">
        <v>0.88759999999999994</v>
      </c>
      <c r="C28" s="1177">
        <v>0</v>
      </c>
      <c r="D28" s="1177">
        <v>0.88759999999999994</v>
      </c>
      <c r="E28" s="1177">
        <v>8.412700000000001</v>
      </c>
      <c r="F28" s="1177">
        <v>0.12330000000000001</v>
      </c>
      <c r="G28" s="1177">
        <v>0</v>
      </c>
      <c r="H28" s="1177">
        <v>6.6306000000000003</v>
      </c>
      <c r="I28" s="1180">
        <v>0</v>
      </c>
      <c r="J28" s="1180">
        <v>0</v>
      </c>
      <c r="K28" s="1180">
        <v>0</v>
      </c>
      <c r="L28" s="1181">
        <v>1.6588000000000003</v>
      </c>
      <c r="M28" s="87" t="s">
        <v>34</v>
      </c>
    </row>
    <row r="29" spans="1:13" s="18" customFormat="1" ht="15.95" customHeight="1">
      <c r="A29" s="1047" t="s">
        <v>250</v>
      </c>
      <c r="B29" s="1176">
        <v>0</v>
      </c>
      <c r="C29" s="1177">
        <v>0</v>
      </c>
      <c r="D29" s="1177">
        <v>0</v>
      </c>
      <c r="E29" s="1177">
        <v>1.3806</v>
      </c>
      <c r="F29" s="1177">
        <v>4.9500000000000002E-2</v>
      </c>
      <c r="G29" s="1177">
        <v>0</v>
      </c>
      <c r="H29" s="1177">
        <v>0.40820000000000001</v>
      </c>
      <c r="I29" s="1180">
        <v>0</v>
      </c>
      <c r="J29" s="1180">
        <v>0</v>
      </c>
      <c r="K29" s="1180">
        <v>0</v>
      </c>
      <c r="L29" s="1181">
        <v>0.92290000000000005</v>
      </c>
      <c r="M29" s="87" t="s">
        <v>35</v>
      </c>
    </row>
    <row r="30" spans="1:13" s="18" customFormat="1" ht="15.95" customHeight="1">
      <c r="A30" s="1047" t="s">
        <v>252</v>
      </c>
      <c r="B30" s="1176">
        <v>0</v>
      </c>
      <c r="C30" s="1177">
        <v>0</v>
      </c>
      <c r="D30" s="1177">
        <v>0</v>
      </c>
      <c r="E30" s="1177">
        <v>6.4852999999999996</v>
      </c>
      <c r="F30" s="1177">
        <v>1.7514000000000001</v>
      </c>
      <c r="G30" s="1177">
        <v>0</v>
      </c>
      <c r="H30" s="1177">
        <v>0.49530000000000002</v>
      </c>
      <c r="I30" s="1180">
        <v>3.8300000000000001E-2</v>
      </c>
      <c r="J30" s="1180">
        <v>0</v>
      </c>
      <c r="K30" s="1180">
        <v>9.9000000000000008E-3</v>
      </c>
      <c r="L30" s="1181">
        <v>4.1903999999999995</v>
      </c>
      <c r="M30" s="87" t="s">
        <v>36</v>
      </c>
    </row>
    <row r="31" spans="1:13" s="18" customFormat="1" ht="15.95" customHeight="1">
      <c r="A31" s="1047" t="s">
        <v>254</v>
      </c>
      <c r="B31" s="1176">
        <v>0</v>
      </c>
      <c r="C31" s="1177">
        <v>0</v>
      </c>
      <c r="D31" s="1177">
        <v>0</v>
      </c>
      <c r="E31" s="1177">
        <v>15.0877</v>
      </c>
      <c r="F31" s="1177">
        <v>7.2211999999999996</v>
      </c>
      <c r="G31" s="1177">
        <v>0</v>
      </c>
      <c r="H31" s="1177">
        <v>0</v>
      </c>
      <c r="I31" s="1180">
        <v>0</v>
      </c>
      <c r="J31" s="1180">
        <v>0</v>
      </c>
      <c r="K31" s="1180">
        <v>7.0699999999999999E-2</v>
      </c>
      <c r="L31" s="1181">
        <v>7.7957999999999998</v>
      </c>
      <c r="M31" s="87" t="s">
        <v>37</v>
      </c>
    </row>
    <row r="32" spans="1:13" s="18" customFormat="1" ht="15.95" customHeight="1">
      <c r="A32" s="1047" t="s">
        <v>256</v>
      </c>
      <c r="B32" s="1176">
        <v>0</v>
      </c>
      <c r="C32" s="1177">
        <v>0</v>
      </c>
      <c r="D32" s="1177">
        <v>0</v>
      </c>
      <c r="E32" s="1177">
        <v>16.830400000000001</v>
      </c>
      <c r="F32" s="1177">
        <v>3.9043999999999999</v>
      </c>
      <c r="G32" s="1177">
        <v>6.8514999999999997</v>
      </c>
      <c r="H32" s="1177">
        <v>0.4698</v>
      </c>
      <c r="I32" s="1180">
        <v>0</v>
      </c>
      <c r="J32" s="1180">
        <v>0</v>
      </c>
      <c r="K32" s="1180">
        <v>0.15939999999999999</v>
      </c>
      <c r="L32" s="1181">
        <v>5.4453000000000014</v>
      </c>
      <c r="M32" s="87" t="s">
        <v>38</v>
      </c>
    </row>
    <row r="33" spans="1:13" s="18" customFormat="1" ht="15.95" customHeight="1">
      <c r="A33" s="1047" t="s">
        <v>258</v>
      </c>
      <c r="B33" s="1176">
        <v>0</v>
      </c>
      <c r="C33" s="1177">
        <v>0</v>
      </c>
      <c r="D33" s="1177">
        <v>0</v>
      </c>
      <c r="E33" s="1177">
        <v>30.930099999999996</v>
      </c>
      <c r="F33" s="1177">
        <v>2.3472</v>
      </c>
      <c r="G33" s="1177">
        <v>11.5253</v>
      </c>
      <c r="H33" s="1177">
        <v>0.60489999999999999</v>
      </c>
      <c r="I33" s="1180">
        <v>0</v>
      </c>
      <c r="J33" s="1180">
        <v>0</v>
      </c>
      <c r="K33" s="1180">
        <v>0.2261</v>
      </c>
      <c r="L33" s="1181">
        <v>16.226599999999998</v>
      </c>
      <c r="M33" s="87" t="s">
        <v>39</v>
      </c>
    </row>
    <row r="34" spans="1:13" s="18" customFormat="1" ht="15.95" customHeight="1">
      <c r="A34" s="1047" t="s">
        <v>260</v>
      </c>
      <c r="B34" s="1176">
        <v>0</v>
      </c>
      <c r="C34" s="1177">
        <v>0</v>
      </c>
      <c r="D34" s="1177">
        <v>0</v>
      </c>
      <c r="E34" s="1177">
        <v>25.274899999999999</v>
      </c>
      <c r="F34" s="1177">
        <v>4.6157000000000004</v>
      </c>
      <c r="G34" s="1177">
        <v>9.1569000000000003</v>
      </c>
      <c r="H34" s="1177">
        <v>1.0508999999999999</v>
      </c>
      <c r="I34" s="1180">
        <v>0</v>
      </c>
      <c r="J34" s="1180">
        <v>0</v>
      </c>
      <c r="K34" s="1180">
        <v>0.02</v>
      </c>
      <c r="L34" s="1181">
        <v>10.431399999999998</v>
      </c>
      <c r="M34" s="87" t="s">
        <v>40</v>
      </c>
    </row>
    <row r="35" spans="1:13" s="18" customFormat="1" ht="15.95" customHeight="1">
      <c r="A35" s="1047" t="s">
        <v>262</v>
      </c>
      <c r="B35" s="1176">
        <v>5.5122999999999998</v>
      </c>
      <c r="C35" s="1177">
        <v>0</v>
      </c>
      <c r="D35" s="1177">
        <v>5.5122999999999998</v>
      </c>
      <c r="E35" s="1177">
        <v>24.268099999999997</v>
      </c>
      <c r="F35" s="1177">
        <v>0</v>
      </c>
      <c r="G35" s="1177">
        <v>0</v>
      </c>
      <c r="H35" s="1177">
        <v>4.3609</v>
      </c>
      <c r="I35" s="1177">
        <v>0</v>
      </c>
      <c r="J35" s="1180">
        <v>0</v>
      </c>
      <c r="K35" s="1180">
        <v>0.01</v>
      </c>
      <c r="L35" s="1181">
        <v>19.897199999999998</v>
      </c>
      <c r="M35" s="87" t="s">
        <v>41</v>
      </c>
    </row>
    <row r="36" spans="1:13" s="18" customFormat="1" ht="15.95" customHeight="1">
      <c r="A36" s="1047" t="s">
        <v>264</v>
      </c>
      <c r="B36" s="1176">
        <v>0</v>
      </c>
      <c r="C36" s="1177">
        <v>0</v>
      </c>
      <c r="D36" s="1177">
        <v>0</v>
      </c>
      <c r="E36" s="1177">
        <v>27.734500000000001</v>
      </c>
      <c r="F36" s="1177">
        <v>0.76449999999999996</v>
      </c>
      <c r="G36" s="1177">
        <v>0</v>
      </c>
      <c r="H36" s="1177">
        <v>1.6682999999999999</v>
      </c>
      <c r="I36" s="1180">
        <v>0</v>
      </c>
      <c r="J36" s="1180">
        <v>0</v>
      </c>
      <c r="K36" s="1180">
        <v>0</v>
      </c>
      <c r="L36" s="1181">
        <v>25.3017</v>
      </c>
      <c r="M36" s="87" t="s">
        <v>42</v>
      </c>
    </row>
    <row r="37" spans="1:13" s="18" customFormat="1" ht="15.95" customHeight="1">
      <c r="A37" s="1047" t="s">
        <v>266</v>
      </c>
      <c r="B37" s="1176">
        <v>0</v>
      </c>
      <c r="C37" s="1177">
        <v>0</v>
      </c>
      <c r="D37" s="1177">
        <v>0</v>
      </c>
      <c r="E37" s="1177">
        <v>24.937999999999999</v>
      </c>
      <c r="F37" s="1177">
        <v>8.6160999999999994</v>
      </c>
      <c r="G37" s="1177">
        <v>0.2031</v>
      </c>
      <c r="H37" s="1177">
        <v>7.2748999999999997</v>
      </c>
      <c r="I37" s="1180">
        <v>0</v>
      </c>
      <c r="J37" s="1180">
        <v>0</v>
      </c>
      <c r="K37" s="1180">
        <v>0</v>
      </c>
      <c r="L37" s="1181">
        <v>8.8439000000000014</v>
      </c>
      <c r="M37" s="87" t="s">
        <v>43</v>
      </c>
    </row>
    <row r="38" spans="1:13" s="18" customFormat="1" ht="15.95" customHeight="1" thickBot="1">
      <c r="A38" s="1047" t="s">
        <v>268</v>
      </c>
      <c r="B38" s="1182">
        <v>0</v>
      </c>
      <c r="C38" s="1183">
        <v>0</v>
      </c>
      <c r="D38" s="1183">
        <v>0</v>
      </c>
      <c r="E38" s="1183">
        <v>0.59919999999999995</v>
      </c>
      <c r="F38" s="1183">
        <v>3.0200000000000001E-2</v>
      </c>
      <c r="G38" s="1183">
        <v>0</v>
      </c>
      <c r="H38" s="1183">
        <v>0</v>
      </c>
      <c r="I38" s="1184">
        <v>0</v>
      </c>
      <c r="J38" s="1184">
        <v>0</v>
      </c>
      <c r="K38" s="1184">
        <v>0</v>
      </c>
      <c r="L38" s="1185">
        <v>0.56899999999999995</v>
      </c>
      <c r="M38" s="88" t="s">
        <v>44</v>
      </c>
    </row>
    <row r="39" spans="1:13" s="20" customFormat="1" ht="15" customHeight="1">
      <c r="A39" s="89" t="s">
        <v>907</v>
      </c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22" t="s">
        <v>1079</v>
      </c>
    </row>
    <row r="40" spans="1:13" s="18" customFormat="1">
      <c r="A40" s="91" t="s">
        <v>917</v>
      </c>
      <c r="B40" s="91"/>
      <c r="C40" s="91"/>
      <c r="D40" s="91"/>
      <c r="E40" s="91"/>
      <c r="F40" s="91"/>
      <c r="G40" s="91"/>
      <c r="H40" s="23"/>
      <c r="I40" s="23"/>
      <c r="J40" s="23"/>
      <c r="K40" s="23"/>
      <c r="L40" s="23"/>
    </row>
    <row r="41" spans="1:13" s="18" customFormat="1">
      <c r="A41" s="91" t="s">
        <v>1110</v>
      </c>
      <c r="B41" s="91"/>
      <c r="C41" s="91"/>
      <c r="D41" s="91"/>
      <c r="E41" s="91"/>
      <c r="F41" s="91"/>
      <c r="G41" s="91"/>
      <c r="H41" s="23"/>
      <c r="I41" s="23"/>
      <c r="J41" s="23"/>
      <c r="K41" s="23"/>
      <c r="L41" s="23"/>
    </row>
    <row r="42" spans="1:13" s="18" customFormat="1">
      <c r="A42" s="91" t="s">
        <v>942</v>
      </c>
      <c r="B42" s="91"/>
      <c r="C42" s="91"/>
      <c r="D42" s="91"/>
      <c r="E42" s="91"/>
      <c r="F42" s="91"/>
      <c r="G42" s="91"/>
      <c r="H42" s="23"/>
      <c r="I42" s="23"/>
      <c r="J42" s="23"/>
      <c r="K42" s="23"/>
      <c r="L42" s="23"/>
    </row>
    <row r="43" spans="1:13" s="18" customFormat="1">
      <c r="A43" s="91" t="s">
        <v>943</v>
      </c>
      <c r="B43" s="91"/>
      <c r="C43" s="91"/>
      <c r="D43" s="91"/>
      <c r="E43" s="91"/>
      <c r="F43" s="91"/>
      <c r="G43" s="91"/>
      <c r="H43" s="23"/>
      <c r="I43" s="23"/>
      <c r="J43" s="23"/>
      <c r="K43" s="23"/>
      <c r="L43" s="23"/>
    </row>
    <row r="44" spans="1:13" s="18" customFormat="1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3" s="18" customFormat="1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</row>
    <row r="46" spans="1:13" s="18" customFormat="1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</row>
    <row r="47" spans="1:13" s="18" customFormat="1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</row>
    <row r="48" spans="1:13" s="18" customFormat="1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</row>
    <row r="49" spans="1:12" s="18" customFormat="1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</row>
    <row r="50" spans="1:12" s="18" customFormat="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</row>
    <row r="51" spans="1:12" s="18" customForma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s="18" customFormat="1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</row>
    <row r="53" spans="1:12" s="18" customFormat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</row>
    <row r="54" spans="1:12" s="18" customFormat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</row>
    <row r="55" spans="1:12" s="18" customFormat="1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</row>
    <row r="56" spans="1:12" s="18" customForma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</row>
    <row r="57" spans="1:12" s="18" customFormat="1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</row>
    <row r="58" spans="1:12" s="18" customFormat="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</row>
    <row r="59" spans="1:12" s="18" customForma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</row>
    <row r="60" spans="1:12" s="18" customForma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s="18" customForma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</row>
    <row r="62" spans="1:12" s="18" customForma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</row>
    <row r="63" spans="1:12" s="18" customForma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</row>
    <row r="64" spans="1:12" s="18" customForma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</row>
    <row r="65" spans="1:12" s="18" customForma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</row>
    <row r="66" spans="1:12" s="18" customForma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</row>
    <row r="67" spans="1:12" s="18" customForma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</row>
    <row r="68" spans="1:12" s="18" customForma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</row>
    <row r="69" spans="1:12" s="18" customForma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s="18" customForma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s="18" customForma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s="18" customForma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s="18" customForma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s="18" customForma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s="18" customForma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s="18" customForma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s="18" customForma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s="18" customForma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s="18" customForma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s="18" customForma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s="18" customForma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s="18" customForma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s="18" customForma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s="18" customForma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s="18" customForma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s="18" customForma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s="18" customForma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s="18" customForma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s="18" customForma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s="18" customForma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s="18" customForma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s="18" customForma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s="18" customForma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s="18" customForma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s="18" customForma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s="18" customForma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  <row r="97" spans="1:12" s="18" customForma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</row>
    <row r="98" spans="1:12" s="18" customForma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</row>
    <row r="99" spans="1:12" s="18" customForma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</row>
    <row r="100" spans="1:12" s="18" customForma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</row>
    <row r="101" spans="1:12" s="18" customForma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</row>
    <row r="102" spans="1:12" s="18" customForma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</row>
    <row r="103" spans="1:12" s="18" customFormat="1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</row>
    <row r="104" spans="1:12" s="18" customFormat="1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</row>
    <row r="105" spans="1:12" s="18" customFormat="1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</row>
  </sheetData>
  <sheetProtection selectLockedCells="1"/>
  <mergeCells count="17">
    <mergeCell ref="C8:C9"/>
    <mergeCell ref="D8:D9"/>
    <mergeCell ref="J8:J9"/>
    <mergeCell ref="M6:M9"/>
    <mergeCell ref="A4:L4"/>
    <mergeCell ref="A3:L3"/>
    <mergeCell ref="H8:H9"/>
    <mergeCell ref="A6:A9"/>
    <mergeCell ref="I8:I9"/>
    <mergeCell ref="B8:B9"/>
    <mergeCell ref="B6:D7"/>
    <mergeCell ref="G8:G9"/>
    <mergeCell ref="E8:E9"/>
    <mergeCell ref="F8:F9"/>
    <mergeCell ref="E6:L7"/>
    <mergeCell ref="K8:K9"/>
    <mergeCell ref="L8:L9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65" pageOrder="overThenDown" orientation="portrait" r:id="rId1"/>
  <headerFooter scaleWithDoc="0" alignWithMargins="0"/>
  <colBreaks count="1" manualBreakCount="1">
    <brk id="6" max="41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view="pageBreakPreview" topLeftCell="A16" zoomScaleNormal="100" zoomScaleSheetLayoutView="100" workbookViewId="0">
      <selection activeCell="G19" sqref="G19"/>
    </sheetView>
  </sheetViews>
  <sheetFormatPr defaultRowHeight="14.25"/>
  <cols>
    <col min="1" max="1" width="5.25" style="11" customWidth="1"/>
    <col min="2" max="2" width="10.625" style="11" customWidth="1"/>
    <col min="3" max="3" width="11.25" style="11" customWidth="1"/>
    <col min="4" max="4" width="9.625" style="11" customWidth="1"/>
    <col min="5" max="5" width="11" style="11" customWidth="1"/>
    <col min="6" max="6" width="9.625" style="11" customWidth="1"/>
    <col min="7" max="7" width="8.75" style="11" customWidth="1"/>
    <col min="8" max="8" width="7.125" style="11" customWidth="1"/>
    <col min="9" max="9" width="9.125" style="11" customWidth="1"/>
    <col min="10" max="16384" width="9" style="11"/>
  </cols>
  <sheetData>
    <row r="1" spans="1:9" s="930" customFormat="1" ht="14.1" customHeight="1">
      <c r="A1" s="929" t="s">
        <v>1073</v>
      </c>
    </row>
    <row r="2" spans="1:9" ht="9" customHeight="1"/>
    <row r="3" spans="1:9" ht="19.5" customHeight="1">
      <c r="A3" s="2372" t="s">
        <v>726</v>
      </c>
      <c r="B3" s="2372"/>
      <c r="C3" s="2372"/>
      <c r="D3" s="2372"/>
      <c r="E3" s="2372"/>
      <c r="F3" s="2372"/>
      <c r="G3" s="2372"/>
      <c r="H3" s="2372"/>
      <c r="I3" s="2372"/>
    </row>
    <row r="4" spans="1:9" ht="18" customHeight="1">
      <c r="A4" s="2373" t="s">
        <v>727</v>
      </c>
      <c r="B4" s="2373"/>
      <c r="C4" s="2373"/>
      <c r="D4" s="2373"/>
      <c r="E4" s="2373"/>
      <c r="F4" s="2373"/>
      <c r="G4" s="2373"/>
      <c r="H4" s="2373"/>
      <c r="I4" s="2373"/>
    </row>
    <row r="5" spans="1:9" ht="15" thickBot="1">
      <c r="A5" s="58" t="s">
        <v>157</v>
      </c>
      <c r="E5" s="59"/>
      <c r="I5" s="59" t="s">
        <v>158</v>
      </c>
    </row>
    <row r="6" spans="1:9" ht="23.25" customHeight="1">
      <c r="A6" s="2374" t="s">
        <v>152</v>
      </c>
      <c r="B6" s="2375"/>
      <c r="C6" s="2378" t="s">
        <v>891</v>
      </c>
      <c r="D6" s="2380" t="s">
        <v>892</v>
      </c>
      <c r="E6" s="2384" t="s">
        <v>894</v>
      </c>
      <c r="F6" s="2380" t="s">
        <v>893</v>
      </c>
      <c r="G6" s="2380"/>
      <c r="H6" s="2380"/>
      <c r="I6" s="2382" t="s">
        <v>728</v>
      </c>
    </row>
    <row r="7" spans="1:9" ht="28.5" customHeight="1">
      <c r="A7" s="2376"/>
      <c r="B7" s="2377"/>
      <c r="C7" s="2379"/>
      <c r="D7" s="2381"/>
      <c r="E7" s="2385"/>
      <c r="F7" s="60" t="s">
        <v>729</v>
      </c>
      <c r="G7" s="60" t="s">
        <v>730</v>
      </c>
      <c r="H7" s="60" t="s">
        <v>731</v>
      </c>
      <c r="I7" s="2383"/>
    </row>
    <row r="8" spans="1:9" ht="20.100000000000001" customHeight="1">
      <c r="A8" s="2370">
        <v>2012</v>
      </c>
      <c r="B8" s="2371"/>
      <c r="C8" s="61">
        <v>1363.45</v>
      </c>
      <c r="D8" s="61">
        <v>8.52</v>
      </c>
      <c r="E8" s="61">
        <v>4776.51</v>
      </c>
      <c r="F8" s="61">
        <v>17802.88</v>
      </c>
      <c r="G8" s="61">
        <v>2309.0699999999997</v>
      </c>
      <c r="H8" s="61">
        <v>0</v>
      </c>
      <c r="I8" s="61">
        <v>6153.1799999999994</v>
      </c>
    </row>
    <row r="9" spans="1:9" ht="20.100000000000001" customHeight="1">
      <c r="A9" s="2370">
        <v>2013</v>
      </c>
      <c r="B9" s="2371"/>
      <c r="C9" s="61">
        <v>1371.42</v>
      </c>
      <c r="D9" s="61">
        <v>8.52</v>
      </c>
      <c r="E9" s="61">
        <v>4776.51</v>
      </c>
      <c r="F9" s="61">
        <v>19867.360000000004</v>
      </c>
      <c r="G9" s="61">
        <v>2306.67</v>
      </c>
      <c r="H9" s="61">
        <v>0</v>
      </c>
      <c r="I9" s="61">
        <v>6149.6499999999987</v>
      </c>
    </row>
    <row r="10" spans="1:9" ht="20.100000000000001" customHeight="1">
      <c r="A10" s="2370" t="s">
        <v>1009</v>
      </c>
      <c r="B10" s="2371"/>
      <c r="C10" s="61">
        <v>1371.42</v>
      </c>
      <c r="D10" s="61">
        <v>8.52</v>
      </c>
      <c r="E10" s="61">
        <v>4779.51</v>
      </c>
      <c r="F10" s="61">
        <v>18603.254100000002</v>
      </c>
      <c r="G10" s="61">
        <v>2307.02</v>
      </c>
      <c r="H10" s="61">
        <v>0</v>
      </c>
      <c r="I10" s="61">
        <v>6147.8799999999992</v>
      </c>
    </row>
    <row r="11" spans="1:9" ht="20.100000000000001" customHeight="1">
      <c r="A11" s="2370" t="s">
        <v>1010</v>
      </c>
      <c r="B11" s="2371"/>
      <c r="C11" s="61">
        <v>1343.5000000000002</v>
      </c>
      <c r="D11" s="61">
        <v>8.52</v>
      </c>
      <c r="E11" s="61">
        <v>5012.0599999999995</v>
      </c>
      <c r="F11" s="61">
        <v>18743.82</v>
      </c>
      <c r="G11" s="61">
        <v>2306.75</v>
      </c>
      <c r="H11" s="61">
        <v>0</v>
      </c>
      <c r="I11" s="61">
        <v>6035.8399999999992</v>
      </c>
    </row>
    <row r="12" spans="1:9" ht="20.100000000000001" customHeight="1">
      <c r="A12" s="2368" t="s">
        <v>1089</v>
      </c>
      <c r="B12" s="2369"/>
      <c r="C12" s="62">
        <f t="shared" ref="C12:I12" si="0">SUM(C14:C36)</f>
        <v>1342.6200000000001</v>
      </c>
      <c r="D12" s="62">
        <f t="shared" si="0"/>
        <v>8.52</v>
      </c>
      <c r="E12" s="62">
        <f t="shared" si="0"/>
        <v>5045.3599999999997</v>
      </c>
      <c r="F12" s="62">
        <f t="shared" si="0"/>
        <v>16659.09</v>
      </c>
      <c r="G12" s="62">
        <f t="shared" si="0"/>
        <v>2306.4699999999998</v>
      </c>
      <c r="H12" s="1188">
        <f t="shared" si="0"/>
        <v>2083.2800000000002</v>
      </c>
      <c r="I12" s="62">
        <f t="shared" si="0"/>
        <v>6035.3099999999995</v>
      </c>
    </row>
    <row r="13" spans="1:9" ht="15" customHeight="1">
      <c r="A13" s="63"/>
      <c r="B13" s="64"/>
      <c r="C13" s="62"/>
      <c r="D13" s="62"/>
      <c r="E13" s="62"/>
      <c r="F13" s="62"/>
      <c r="G13" s="62"/>
      <c r="H13" s="62"/>
      <c r="I13" s="62"/>
    </row>
    <row r="14" spans="1:9" ht="18" customHeight="1">
      <c r="A14" s="63" t="s">
        <v>224</v>
      </c>
      <c r="B14" s="65" t="s">
        <v>463</v>
      </c>
      <c r="C14" s="795">
        <v>181.87</v>
      </c>
      <c r="D14" s="795">
        <v>0</v>
      </c>
      <c r="E14" s="795">
        <v>231.71</v>
      </c>
      <c r="F14" s="795">
        <v>407.08</v>
      </c>
      <c r="G14" s="795">
        <v>0</v>
      </c>
      <c r="H14" s="795">
        <v>0</v>
      </c>
      <c r="I14" s="795">
        <v>1184.46</v>
      </c>
    </row>
    <row r="15" spans="1:9" ht="18" customHeight="1">
      <c r="A15" s="63" t="s">
        <v>226</v>
      </c>
      <c r="B15" s="65" t="s">
        <v>464</v>
      </c>
      <c r="C15" s="795">
        <v>7.9</v>
      </c>
      <c r="D15" s="795">
        <v>0</v>
      </c>
      <c r="E15" s="795">
        <v>39.78</v>
      </c>
      <c r="F15" s="795">
        <v>2778.93</v>
      </c>
      <c r="G15" s="795">
        <v>0</v>
      </c>
      <c r="H15" s="795">
        <v>0</v>
      </c>
      <c r="I15" s="795">
        <v>264.38</v>
      </c>
    </row>
    <row r="16" spans="1:9" ht="18" customHeight="1">
      <c r="A16" s="63" t="s">
        <v>228</v>
      </c>
      <c r="B16" s="65" t="s">
        <v>465</v>
      </c>
      <c r="C16" s="795">
        <v>0</v>
      </c>
      <c r="D16" s="795">
        <v>0</v>
      </c>
      <c r="E16" s="795">
        <v>0</v>
      </c>
      <c r="F16" s="795">
        <v>2099.64</v>
      </c>
      <c r="G16" s="795">
        <v>25.49</v>
      </c>
      <c r="H16" s="795">
        <v>0</v>
      </c>
      <c r="I16" s="795">
        <v>792.65</v>
      </c>
    </row>
    <row r="17" spans="1:13" ht="18" customHeight="1">
      <c r="A17" s="63" t="s">
        <v>230</v>
      </c>
      <c r="B17" s="65" t="s">
        <v>466</v>
      </c>
      <c r="C17" s="795">
        <v>55.52</v>
      </c>
      <c r="D17" s="795">
        <v>0</v>
      </c>
      <c r="E17" s="795">
        <v>0</v>
      </c>
      <c r="F17" s="795">
        <v>1973.33</v>
      </c>
      <c r="G17" s="795">
        <v>218.34</v>
      </c>
      <c r="H17" s="795">
        <v>0</v>
      </c>
      <c r="I17" s="795">
        <v>590.73</v>
      </c>
    </row>
    <row r="18" spans="1:13" ht="18" customHeight="1">
      <c r="A18" s="63" t="s">
        <v>232</v>
      </c>
      <c r="B18" s="65" t="s">
        <v>467</v>
      </c>
      <c r="C18" s="795">
        <v>0</v>
      </c>
      <c r="D18" s="795">
        <v>0</v>
      </c>
      <c r="E18" s="795">
        <v>0</v>
      </c>
      <c r="F18" s="795">
        <v>0</v>
      </c>
      <c r="G18" s="795">
        <v>0</v>
      </c>
      <c r="H18" s="795">
        <v>0</v>
      </c>
      <c r="I18" s="795">
        <v>0</v>
      </c>
    </row>
    <row r="19" spans="1:13" ht="18" customHeight="1">
      <c r="A19" s="63" t="s">
        <v>234</v>
      </c>
      <c r="B19" s="65" t="s">
        <v>131</v>
      </c>
      <c r="C19" s="795">
        <v>0</v>
      </c>
      <c r="D19" s="795">
        <v>0</v>
      </c>
      <c r="E19" s="795">
        <v>49.81</v>
      </c>
      <c r="F19" s="795">
        <v>0</v>
      </c>
      <c r="G19" s="795">
        <v>0</v>
      </c>
      <c r="H19" s="795">
        <v>0</v>
      </c>
      <c r="I19" s="795">
        <v>54.13</v>
      </c>
    </row>
    <row r="20" spans="1:13" ht="18" customHeight="1">
      <c r="A20" s="63" t="s">
        <v>236</v>
      </c>
      <c r="B20" s="65" t="s">
        <v>468</v>
      </c>
      <c r="C20" s="795">
        <v>0</v>
      </c>
      <c r="D20" s="795">
        <v>0</v>
      </c>
      <c r="E20" s="795">
        <v>2.12</v>
      </c>
      <c r="F20" s="795">
        <v>1413.18</v>
      </c>
      <c r="G20" s="795">
        <v>0</v>
      </c>
      <c r="H20" s="795">
        <v>0</v>
      </c>
      <c r="I20" s="795">
        <v>0</v>
      </c>
    </row>
    <row r="21" spans="1:13" ht="18" customHeight="1">
      <c r="A21" s="63" t="s">
        <v>238</v>
      </c>
      <c r="B21" s="65" t="s">
        <v>469</v>
      </c>
      <c r="C21" s="795">
        <v>0</v>
      </c>
      <c r="D21" s="795">
        <v>0</v>
      </c>
      <c r="E21" s="795">
        <v>0</v>
      </c>
      <c r="F21" s="795">
        <v>965.09</v>
      </c>
      <c r="G21" s="795">
        <v>484.45</v>
      </c>
      <c r="H21" s="795">
        <v>0</v>
      </c>
      <c r="I21" s="795">
        <v>1087.49</v>
      </c>
    </row>
    <row r="22" spans="1:13" ht="18" customHeight="1">
      <c r="A22" s="63" t="s">
        <v>240</v>
      </c>
      <c r="B22" s="65" t="s">
        <v>470</v>
      </c>
      <c r="C22" s="795">
        <v>0</v>
      </c>
      <c r="D22" s="795">
        <v>0</v>
      </c>
      <c r="E22" s="795">
        <v>2290.7600000000002</v>
      </c>
      <c r="F22" s="795">
        <v>778.97</v>
      </c>
      <c r="G22" s="795">
        <v>0</v>
      </c>
      <c r="H22" s="795">
        <v>0</v>
      </c>
      <c r="I22" s="795">
        <v>0</v>
      </c>
    </row>
    <row r="23" spans="1:13" ht="18" customHeight="1">
      <c r="A23" s="63" t="s">
        <v>242</v>
      </c>
      <c r="B23" s="65" t="s">
        <v>471</v>
      </c>
      <c r="C23" s="795">
        <v>0</v>
      </c>
      <c r="D23" s="795">
        <v>0</v>
      </c>
      <c r="E23" s="795">
        <v>0</v>
      </c>
      <c r="F23" s="795">
        <v>48.44</v>
      </c>
      <c r="G23" s="795">
        <v>0</v>
      </c>
      <c r="H23" s="795">
        <v>0</v>
      </c>
      <c r="I23" s="795">
        <v>0</v>
      </c>
    </row>
    <row r="24" spans="1:13" ht="18" customHeight="1">
      <c r="A24" s="63" t="s">
        <v>244</v>
      </c>
      <c r="B24" s="65" t="s">
        <v>472</v>
      </c>
      <c r="C24" s="795">
        <v>0</v>
      </c>
      <c r="D24" s="795">
        <v>0</v>
      </c>
      <c r="E24" s="795">
        <v>0</v>
      </c>
      <c r="F24" s="795">
        <v>651.9</v>
      </c>
      <c r="G24" s="795">
        <v>0</v>
      </c>
      <c r="H24" s="795">
        <v>0</v>
      </c>
      <c r="I24" s="795">
        <v>0</v>
      </c>
    </row>
    <row r="25" spans="1:13" ht="18" customHeight="1">
      <c r="A25" s="63" t="s">
        <v>246</v>
      </c>
      <c r="B25" s="65" t="s">
        <v>473</v>
      </c>
      <c r="C25" s="795">
        <v>0</v>
      </c>
      <c r="D25" s="795">
        <v>0</v>
      </c>
      <c r="E25" s="795">
        <v>0</v>
      </c>
      <c r="F25" s="795">
        <v>798.07</v>
      </c>
      <c r="G25" s="795">
        <v>0</v>
      </c>
      <c r="H25" s="795">
        <v>0</v>
      </c>
      <c r="I25" s="795">
        <v>270.95</v>
      </c>
    </row>
    <row r="26" spans="1:13" ht="18" customHeight="1">
      <c r="A26" s="63" t="s">
        <v>248</v>
      </c>
      <c r="B26" s="65" t="s">
        <v>474</v>
      </c>
      <c r="C26" s="795">
        <v>0</v>
      </c>
      <c r="D26" s="795">
        <v>0</v>
      </c>
      <c r="E26" s="795">
        <v>2114.6999999999998</v>
      </c>
      <c r="F26" s="795">
        <v>316.02</v>
      </c>
      <c r="G26" s="795">
        <v>0</v>
      </c>
      <c r="H26" s="795">
        <v>0</v>
      </c>
      <c r="I26" s="795">
        <v>0</v>
      </c>
    </row>
    <row r="27" spans="1:13" ht="18" customHeight="1">
      <c r="A27" s="63" t="s">
        <v>250</v>
      </c>
      <c r="B27" s="65" t="s">
        <v>475</v>
      </c>
      <c r="C27" s="795">
        <v>3.17</v>
      </c>
      <c r="D27" s="795">
        <v>0</v>
      </c>
      <c r="E27" s="795">
        <v>40.25</v>
      </c>
      <c r="F27" s="795">
        <v>297.87</v>
      </c>
      <c r="G27" s="795">
        <v>0</v>
      </c>
      <c r="H27" s="795">
        <v>0</v>
      </c>
      <c r="I27" s="795">
        <v>0.46</v>
      </c>
    </row>
    <row r="28" spans="1:13" ht="18" customHeight="1">
      <c r="A28" s="63" t="s">
        <v>252</v>
      </c>
      <c r="B28" s="65" t="s">
        <v>476</v>
      </c>
      <c r="C28" s="795">
        <v>291.63</v>
      </c>
      <c r="D28" s="795">
        <v>8.52</v>
      </c>
      <c r="E28" s="795">
        <v>0</v>
      </c>
      <c r="F28" s="795">
        <v>1411.07</v>
      </c>
      <c r="G28" s="795">
        <v>0</v>
      </c>
      <c r="H28" s="795">
        <v>0</v>
      </c>
      <c r="I28" s="795">
        <v>696.41</v>
      </c>
      <c r="M28" s="66"/>
    </row>
    <row r="29" spans="1:13" ht="18" customHeight="1">
      <c r="A29" s="63" t="s">
        <v>254</v>
      </c>
      <c r="B29" s="65" t="s">
        <v>477</v>
      </c>
      <c r="C29" s="795">
        <v>0</v>
      </c>
      <c r="D29" s="795">
        <v>0</v>
      </c>
      <c r="E29" s="795">
        <v>0.44</v>
      </c>
      <c r="F29" s="795">
        <v>0</v>
      </c>
      <c r="G29" s="795">
        <v>0</v>
      </c>
      <c r="H29" s="795">
        <v>2083.2800000000002</v>
      </c>
      <c r="I29" s="795">
        <v>23.17</v>
      </c>
    </row>
    <row r="30" spans="1:13" ht="18" customHeight="1">
      <c r="A30" s="63" t="s">
        <v>256</v>
      </c>
      <c r="B30" s="65" t="s">
        <v>478</v>
      </c>
      <c r="C30" s="795">
        <v>0</v>
      </c>
      <c r="D30" s="795">
        <v>0</v>
      </c>
      <c r="E30" s="795">
        <v>8.4600000000000009</v>
      </c>
      <c r="F30" s="795">
        <v>294.89999999999998</v>
      </c>
      <c r="G30" s="795">
        <v>0</v>
      </c>
      <c r="H30" s="795">
        <v>0</v>
      </c>
      <c r="I30" s="795">
        <v>0</v>
      </c>
    </row>
    <row r="31" spans="1:13" ht="18" customHeight="1">
      <c r="A31" s="63" t="s">
        <v>258</v>
      </c>
      <c r="B31" s="65" t="s">
        <v>479</v>
      </c>
      <c r="C31" s="795">
        <v>0</v>
      </c>
      <c r="D31" s="795">
        <v>0</v>
      </c>
      <c r="E31" s="795">
        <v>0</v>
      </c>
      <c r="F31" s="795">
        <v>664.81</v>
      </c>
      <c r="G31" s="795">
        <v>971.18</v>
      </c>
      <c r="H31" s="795">
        <v>0</v>
      </c>
      <c r="I31" s="795">
        <v>521.41</v>
      </c>
    </row>
    <row r="32" spans="1:13" ht="18" customHeight="1">
      <c r="A32" s="63" t="s">
        <v>260</v>
      </c>
      <c r="B32" s="65" t="s">
        <v>480</v>
      </c>
      <c r="C32" s="795">
        <v>0</v>
      </c>
      <c r="D32" s="795">
        <v>0</v>
      </c>
      <c r="E32" s="795">
        <v>0</v>
      </c>
      <c r="F32" s="795">
        <v>457.61</v>
      </c>
      <c r="G32" s="795">
        <v>515.37</v>
      </c>
      <c r="H32" s="795">
        <v>0</v>
      </c>
      <c r="I32" s="795">
        <v>36.29</v>
      </c>
    </row>
    <row r="33" spans="1:9" ht="18" customHeight="1">
      <c r="A33" s="63" t="s">
        <v>262</v>
      </c>
      <c r="B33" s="65" t="s">
        <v>481</v>
      </c>
      <c r="C33" s="795">
        <v>0</v>
      </c>
      <c r="D33" s="795">
        <v>0</v>
      </c>
      <c r="E33" s="795">
        <v>0</v>
      </c>
      <c r="F33" s="795">
        <v>424.68</v>
      </c>
      <c r="G33" s="795">
        <v>91.64</v>
      </c>
      <c r="H33" s="795">
        <v>0</v>
      </c>
      <c r="I33" s="795">
        <v>362.67</v>
      </c>
    </row>
    <row r="34" spans="1:9" ht="18" customHeight="1">
      <c r="A34" s="63" t="s">
        <v>264</v>
      </c>
      <c r="B34" s="65" t="s">
        <v>132</v>
      </c>
      <c r="C34" s="795">
        <v>14.98</v>
      </c>
      <c r="D34" s="795">
        <v>0</v>
      </c>
      <c r="E34" s="795">
        <v>2.9</v>
      </c>
      <c r="F34" s="795">
        <v>344.31</v>
      </c>
      <c r="G34" s="795">
        <v>0</v>
      </c>
      <c r="H34" s="795">
        <v>0</v>
      </c>
      <c r="I34" s="795">
        <v>48.29</v>
      </c>
    </row>
    <row r="35" spans="1:9" ht="18" customHeight="1">
      <c r="A35" s="63" t="s">
        <v>266</v>
      </c>
      <c r="B35" s="65" t="s">
        <v>482</v>
      </c>
      <c r="C35" s="795">
        <v>761.39</v>
      </c>
      <c r="D35" s="795">
        <v>0</v>
      </c>
      <c r="E35" s="795">
        <v>264.43</v>
      </c>
      <c r="F35" s="795">
        <v>466.23</v>
      </c>
      <c r="G35" s="795">
        <v>0</v>
      </c>
      <c r="H35" s="795">
        <v>0</v>
      </c>
      <c r="I35" s="795">
        <v>101.82</v>
      </c>
    </row>
    <row r="36" spans="1:9" ht="18" customHeight="1" thickBot="1">
      <c r="A36" s="67" t="s">
        <v>268</v>
      </c>
      <c r="B36" s="68" t="s">
        <v>133</v>
      </c>
      <c r="C36" s="796">
        <v>26.16</v>
      </c>
      <c r="D36" s="797">
        <v>0</v>
      </c>
      <c r="E36" s="797">
        <v>0</v>
      </c>
      <c r="F36" s="797">
        <v>66.959999999999994</v>
      </c>
      <c r="G36" s="797">
        <v>0</v>
      </c>
      <c r="H36" s="797">
        <v>0</v>
      </c>
      <c r="I36" s="797">
        <v>0</v>
      </c>
    </row>
    <row r="37" spans="1:9" ht="15" customHeight="1">
      <c r="A37" s="69" t="s">
        <v>1075</v>
      </c>
      <c r="B37" s="69"/>
      <c r="C37" s="69"/>
      <c r="D37" s="69"/>
      <c r="E37" s="69"/>
      <c r="F37" s="69"/>
      <c r="H37" s="925"/>
      <c r="I37" s="22" t="s">
        <v>1079</v>
      </c>
    </row>
    <row r="38" spans="1:9" ht="12.75" customHeight="1">
      <c r="A38" s="69" t="s">
        <v>756</v>
      </c>
      <c r="B38" s="69"/>
      <c r="C38" s="69"/>
      <c r="D38" s="69"/>
      <c r="E38" s="69"/>
      <c r="F38" s="69"/>
      <c r="G38" s="69"/>
      <c r="H38" s="69"/>
      <c r="I38" s="69"/>
    </row>
  </sheetData>
  <sheetProtection selectLockedCells="1"/>
  <mergeCells count="13">
    <mergeCell ref="A3:I3"/>
    <mergeCell ref="A4:I4"/>
    <mergeCell ref="A6:B7"/>
    <mergeCell ref="C6:C7"/>
    <mergeCell ref="D6:D7"/>
    <mergeCell ref="F6:H6"/>
    <mergeCell ref="I6:I7"/>
    <mergeCell ref="E6:E7"/>
    <mergeCell ref="A12:B12"/>
    <mergeCell ref="A8:B8"/>
    <mergeCell ref="A9:B9"/>
    <mergeCell ref="A10:B10"/>
    <mergeCell ref="A11:B11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46</vt:i4>
      </vt:variant>
      <vt:variant>
        <vt:lpstr>이름이 지정된 범위</vt:lpstr>
      </vt:variant>
      <vt:variant>
        <vt:i4>47</vt:i4>
      </vt:variant>
    </vt:vector>
  </HeadingPairs>
  <TitlesOfParts>
    <vt:vector size="93" baseType="lpstr">
      <vt:lpstr>0.간지</vt:lpstr>
      <vt:lpstr>0-1.이면</vt:lpstr>
      <vt:lpstr>1.농가및농가인구</vt:lpstr>
      <vt:lpstr>2.연령별농가인구</vt:lpstr>
      <vt:lpstr>3.경지면적</vt:lpstr>
      <vt:lpstr>4.경지규모별농가</vt:lpstr>
      <vt:lpstr>5.농업진흥지역지정</vt:lpstr>
      <vt:lpstr>6.한국농어촌공사</vt:lpstr>
      <vt:lpstr>7.수리답 및 경지정리</vt:lpstr>
      <vt:lpstr>8.수리시설 및 방조제</vt:lpstr>
      <vt:lpstr>9.식량작물생산량(정곡)</vt:lpstr>
      <vt:lpstr>9-1.미곡</vt:lpstr>
      <vt:lpstr>9-2.맥류</vt:lpstr>
      <vt:lpstr>9-3.잡곡 </vt:lpstr>
      <vt:lpstr>9-4.두류 </vt:lpstr>
      <vt:lpstr>9-5.서류</vt:lpstr>
      <vt:lpstr>10.채소류생산량</vt:lpstr>
      <vt:lpstr>11.특용작물생산량</vt:lpstr>
      <vt:lpstr>12.과실류생산량</vt:lpstr>
      <vt:lpstr>13.공공비축 미곡 매입실적</vt:lpstr>
      <vt:lpstr>14.정부관리양곡보관창고</vt:lpstr>
      <vt:lpstr>15.정부양곡가공공장</vt:lpstr>
      <vt:lpstr>16.농업협동조합</vt:lpstr>
      <vt:lpstr>17.농업용기계보유</vt:lpstr>
      <vt:lpstr>18.비료공급</vt:lpstr>
      <vt:lpstr>19.농약공급 실적</vt:lpstr>
      <vt:lpstr>20.농업용지하수</vt:lpstr>
      <vt:lpstr>21.가축사육</vt:lpstr>
      <vt:lpstr>22.가축전염병발생</vt:lpstr>
      <vt:lpstr>23.가축전염병예방주사실적</vt:lpstr>
      <vt:lpstr>24.수의사현황</vt:lpstr>
      <vt:lpstr>25.도축검사</vt:lpstr>
      <vt:lpstr>26.배합사료생산</vt:lpstr>
      <vt:lpstr>27.축산물위생관계업소</vt:lpstr>
      <vt:lpstr>28.소유별산림면적</vt:lpstr>
      <vt:lpstr>29.임상별산림면적</vt:lpstr>
      <vt:lpstr>30.임상별임목축적</vt:lpstr>
      <vt:lpstr>31.임산물생산량</vt:lpstr>
      <vt:lpstr>32.임목벌채 허가(신고)</vt:lpstr>
      <vt:lpstr>33.수렵</vt:lpstr>
      <vt:lpstr>34.수렵면허장발급</vt:lpstr>
      <vt:lpstr>35.사방사업</vt:lpstr>
      <vt:lpstr>36.조림</vt:lpstr>
      <vt:lpstr>37.불법 산림훼손 피해현황</vt:lpstr>
      <vt:lpstr>38.산림의 전용허가 타용도현황</vt:lpstr>
      <vt:lpstr>39.산림보호구역지정현황</vt:lpstr>
      <vt:lpstr>'0.간지'!Print_Area</vt:lpstr>
      <vt:lpstr>'0-1.이면'!Print_Area</vt:lpstr>
      <vt:lpstr>'1.농가및농가인구'!Print_Area</vt:lpstr>
      <vt:lpstr>'10.채소류생산량'!Print_Area</vt:lpstr>
      <vt:lpstr>'11.특용작물생산량'!Print_Area</vt:lpstr>
      <vt:lpstr>'12.과실류생산량'!Print_Area</vt:lpstr>
      <vt:lpstr>'13.공공비축 미곡 매입실적'!Print_Area</vt:lpstr>
      <vt:lpstr>'14.정부관리양곡보관창고'!Print_Area</vt:lpstr>
      <vt:lpstr>'15.정부양곡가공공장'!Print_Area</vt:lpstr>
      <vt:lpstr>'16.농업협동조합'!Print_Area</vt:lpstr>
      <vt:lpstr>'17.농업용기계보유'!Print_Area</vt:lpstr>
      <vt:lpstr>'18.비료공급'!Print_Area</vt:lpstr>
      <vt:lpstr>'19.농약공급 실적'!Print_Area</vt:lpstr>
      <vt:lpstr>'2.연령별농가인구'!Print_Area</vt:lpstr>
      <vt:lpstr>'20.농업용지하수'!Print_Area</vt:lpstr>
      <vt:lpstr>'21.가축사육'!Print_Area</vt:lpstr>
      <vt:lpstr>'22.가축전염병발생'!Print_Area</vt:lpstr>
      <vt:lpstr>'23.가축전염병예방주사실적'!Print_Area</vt:lpstr>
      <vt:lpstr>'24.수의사현황'!Print_Area</vt:lpstr>
      <vt:lpstr>'25.도축검사'!Print_Area</vt:lpstr>
      <vt:lpstr>'26.배합사료생산'!Print_Area</vt:lpstr>
      <vt:lpstr>'27.축산물위생관계업소'!Print_Area</vt:lpstr>
      <vt:lpstr>'28.소유별산림면적'!Print_Area</vt:lpstr>
      <vt:lpstr>'29.임상별산림면적'!Print_Area</vt:lpstr>
      <vt:lpstr>'3.경지면적'!Print_Area</vt:lpstr>
      <vt:lpstr>'30.임상별임목축적'!Print_Area</vt:lpstr>
      <vt:lpstr>'31.임산물생산량'!Print_Area</vt:lpstr>
      <vt:lpstr>'32.임목벌채 허가(신고)'!Print_Area</vt:lpstr>
      <vt:lpstr>'33.수렵'!Print_Area</vt:lpstr>
      <vt:lpstr>'34.수렵면허장발급'!Print_Area</vt:lpstr>
      <vt:lpstr>'35.사방사업'!Print_Area</vt:lpstr>
      <vt:lpstr>'36.조림'!Print_Area</vt:lpstr>
      <vt:lpstr>'37.불법 산림훼손 피해현황'!Print_Area</vt:lpstr>
      <vt:lpstr>'38.산림의 전용허가 타용도현황'!Print_Area</vt:lpstr>
      <vt:lpstr>'39.산림보호구역지정현황'!Print_Area</vt:lpstr>
      <vt:lpstr>'4.경지규모별농가'!Print_Area</vt:lpstr>
      <vt:lpstr>'5.농업진흥지역지정'!Print_Area</vt:lpstr>
      <vt:lpstr>'6.한국농어촌공사'!Print_Area</vt:lpstr>
      <vt:lpstr>'7.수리답 및 경지정리'!Print_Area</vt:lpstr>
      <vt:lpstr>'8.수리시설 및 방조제'!Print_Area</vt:lpstr>
      <vt:lpstr>'9.식량작물생산량(정곡)'!Print_Area</vt:lpstr>
      <vt:lpstr>'9-1.미곡'!Print_Area</vt:lpstr>
      <vt:lpstr>'9-2.맥류'!Print_Area</vt:lpstr>
      <vt:lpstr>'9-3.잡곡 '!Print_Area</vt:lpstr>
      <vt:lpstr>'9-4.두류 '!Print_Area</vt:lpstr>
      <vt:lpstr>'9-5.서류'!Print_Area</vt:lpstr>
      <vt:lpstr>'20.농업용지하수'!ㅁ1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2017-05-15T07:49:28Z</cp:lastPrinted>
  <dcterms:created xsi:type="dcterms:W3CDTF">2011-12-22T04:12:33Z</dcterms:created>
  <dcterms:modified xsi:type="dcterms:W3CDTF">2018-06-08T01:48:04Z</dcterms:modified>
</cp:coreProperties>
</file>